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309"/>
  <workbookPr/>
  <mc:AlternateContent xmlns:mc="http://schemas.openxmlformats.org/markup-compatibility/2006">
    <mc:Choice Requires="x15">
      <x15ac:absPath xmlns:x15ac="http://schemas.microsoft.com/office/spreadsheetml/2010/11/ac" url="/Users/oalaiban/Downloads/"/>
    </mc:Choice>
  </mc:AlternateContent>
  <bookViews>
    <workbookView xWindow="0" yWindow="460" windowWidth="13680" windowHeight="13040" activeTab="4"/>
  </bookViews>
  <sheets>
    <sheet name="Q1 &amp; Q2" sheetId="1" r:id="rId1"/>
    <sheet name="MACD" sheetId="2" r:id="rId2"/>
    <sheet name="RSI" sheetId="5" r:id="rId3"/>
    <sheet name="Bollinger" sheetId="3" r:id="rId4"/>
    <sheet name="Stochastic" sheetId="4" r:id="rId5"/>
    <sheet name="Q4 &amp; Q5" sheetId="6" r:id="rId6"/>
    <sheet name="Q6" sheetId="7" r:id="rId7"/>
  </sheets>
  <definedNames>
    <definedName name="_xlnm._FilterDatabase" localSheetId="1" hidden="1">MACD!$A$1:$B$187</definedName>
    <definedName name="_xlnm._FilterDatabase" localSheetId="0" hidden="1">'Q1 &amp; Q2'!$A$1:$B$189</definedName>
    <definedName name="_xlnm._FilterDatabase" localSheetId="4" hidden="1">Stochastic!$A$1:$H$188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9" i="4" l="1"/>
  <c r="G189" i="4"/>
  <c r="F189" i="4"/>
  <c r="E189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F189" i="3"/>
  <c r="E189" i="3"/>
  <c r="D189" i="3"/>
  <c r="C189" i="3"/>
  <c r="I189" i="5"/>
  <c r="H189" i="5"/>
  <c r="G189" i="5"/>
  <c r="F189" i="5"/>
  <c r="E189" i="5"/>
  <c r="D189" i="5"/>
  <c r="C189" i="5"/>
  <c r="F189" i="2"/>
  <c r="E189" i="2"/>
  <c r="D189" i="2"/>
  <c r="C189" i="2"/>
  <c r="E190" i="1"/>
  <c r="D190" i="1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27" i="7"/>
  <c r="C27" i="7"/>
  <c r="B28" i="7"/>
  <c r="C28" i="7"/>
  <c r="B29" i="7"/>
  <c r="C29" i="7"/>
  <c r="B30" i="7"/>
  <c r="C30" i="7"/>
  <c r="B31" i="7"/>
  <c r="C31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6" i="7"/>
  <c r="C46" i="7"/>
  <c r="B47" i="7"/>
  <c r="C47" i="7"/>
  <c r="B48" i="7"/>
  <c r="C48" i="7"/>
  <c r="B49" i="7"/>
  <c r="C49" i="7"/>
  <c r="B50" i="7"/>
  <c r="C50" i="7"/>
  <c r="B51" i="7"/>
  <c r="C51" i="7"/>
  <c r="B52" i="7"/>
  <c r="C52" i="7"/>
  <c r="B53" i="7"/>
  <c r="C53" i="7"/>
  <c r="B54" i="7"/>
  <c r="C54" i="7"/>
  <c r="B55" i="7"/>
  <c r="C55" i="7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B66" i="7"/>
  <c r="C66" i="7"/>
  <c r="B67" i="7"/>
  <c r="C67" i="7"/>
  <c r="B68" i="7"/>
  <c r="C68" i="7"/>
  <c r="B69" i="7"/>
  <c r="C69" i="7"/>
  <c r="B70" i="7"/>
  <c r="C70" i="7"/>
  <c r="B71" i="7"/>
  <c r="C71" i="7"/>
  <c r="B72" i="7"/>
  <c r="C72" i="7"/>
  <c r="B73" i="7"/>
  <c r="C73" i="7"/>
  <c r="B74" i="7"/>
  <c r="C74" i="7"/>
  <c r="B75" i="7"/>
  <c r="C75" i="7"/>
  <c r="B76" i="7"/>
  <c r="C76" i="7"/>
  <c r="B77" i="7"/>
  <c r="C77" i="7"/>
  <c r="B78" i="7"/>
  <c r="C78" i="7"/>
  <c r="B79" i="7"/>
  <c r="C79" i="7"/>
  <c r="B80" i="7"/>
  <c r="C80" i="7"/>
  <c r="B81" i="7"/>
  <c r="C81" i="7"/>
  <c r="B82" i="7"/>
  <c r="C82" i="7"/>
  <c r="B83" i="7"/>
  <c r="C83" i="7"/>
  <c r="B84" i="7"/>
  <c r="C84" i="7"/>
  <c r="B85" i="7"/>
  <c r="C85" i="7"/>
  <c r="B86" i="7"/>
  <c r="C86" i="7"/>
  <c r="B87" i="7"/>
  <c r="C87" i="7"/>
  <c r="B88" i="7"/>
  <c r="C88" i="7"/>
  <c r="B89" i="7"/>
  <c r="C89" i="7"/>
  <c r="B90" i="7"/>
  <c r="C90" i="7"/>
  <c r="B91" i="7"/>
  <c r="C91" i="7"/>
  <c r="B92" i="7"/>
  <c r="C92" i="7"/>
  <c r="B93" i="7"/>
  <c r="C93" i="7"/>
  <c r="B94" i="7"/>
  <c r="C94" i="7"/>
  <c r="B95" i="7"/>
  <c r="C95" i="7"/>
  <c r="B96" i="7"/>
  <c r="C96" i="7"/>
  <c r="B97" i="7"/>
  <c r="C97" i="7"/>
  <c r="B98" i="7"/>
  <c r="C98" i="7"/>
  <c r="B99" i="7"/>
  <c r="C99" i="7"/>
  <c r="B100" i="7"/>
  <c r="C100" i="7"/>
  <c r="B101" i="7"/>
  <c r="C101" i="7"/>
  <c r="B102" i="7"/>
  <c r="C102" i="7"/>
  <c r="B103" i="7"/>
  <c r="C103" i="7"/>
  <c r="B104" i="7"/>
  <c r="C104" i="7"/>
  <c r="B105" i="7"/>
  <c r="C105" i="7"/>
  <c r="B106" i="7"/>
  <c r="C106" i="7"/>
  <c r="B107" i="7"/>
  <c r="C107" i="7"/>
  <c r="B108" i="7"/>
  <c r="C108" i="7"/>
  <c r="B109" i="7"/>
  <c r="C109" i="7"/>
  <c r="B110" i="7"/>
  <c r="C110" i="7"/>
  <c r="B111" i="7"/>
  <c r="C111" i="7"/>
  <c r="B112" i="7"/>
  <c r="C112" i="7"/>
  <c r="B113" i="7"/>
  <c r="C113" i="7"/>
  <c r="B114" i="7"/>
  <c r="C114" i="7"/>
  <c r="B115" i="7"/>
  <c r="C115" i="7"/>
  <c r="B116" i="7"/>
  <c r="C116" i="7"/>
  <c r="B117" i="7"/>
  <c r="C117" i="7"/>
  <c r="B118" i="7"/>
  <c r="C118" i="7"/>
  <c r="B119" i="7"/>
  <c r="C119" i="7"/>
  <c r="B120" i="7"/>
  <c r="C120" i="7"/>
  <c r="B121" i="7"/>
  <c r="C121" i="7"/>
  <c r="B122" i="7"/>
  <c r="C122" i="7"/>
  <c r="B123" i="7"/>
  <c r="C123" i="7"/>
  <c r="B124" i="7"/>
  <c r="C124" i="7"/>
  <c r="B125" i="7"/>
  <c r="C125" i="7"/>
  <c r="B126" i="7"/>
  <c r="C126" i="7"/>
  <c r="B127" i="7"/>
  <c r="C127" i="7"/>
  <c r="B128" i="7"/>
  <c r="C128" i="7"/>
  <c r="B129" i="7"/>
  <c r="C129" i="7"/>
  <c r="B130" i="7"/>
  <c r="C130" i="7"/>
  <c r="B131" i="7"/>
  <c r="C131" i="7"/>
  <c r="B132" i="7"/>
  <c r="C132" i="7"/>
  <c r="B133" i="7"/>
  <c r="C133" i="7"/>
  <c r="B134" i="7"/>
  <c r="C134" i="7"/>
  <c r="B135" i="7"/>
  <c r="C135" i="7"/>
  <c r="B136" i="7"/>
  <c r="C136" i="7"/>
  <c r="B137" i="7"/>
  <c r="C137" i="7"/>
  <c r="B138" i="7"/>
  <c r="C138" i="7"/>
  <c r="B139" i="7"/>
  <c r="C139" i="7"/>
  <c r="B140" i="7"/>
  <c r="C140" i="7"/>
  <c r="B141" i="7"/>
  <c r="C141" i="7"/>
  <c r="B142" i="7"/>
  <c r="C142" i="7"/>
  <c r="B143" i="7"/>
  <c r="C143" i="7"/>
  <c r="B144" i="7"/>
  <c r="C144" i="7"/>
  <c r="B145" i="7"/>
  <c r="C145" i="7"/>
  <c r="B146" i="7"/>
  <c r="C146" i="7"/>
  <c r="B147" i="7"/>
  <c r="C147" i="7"/>
  <c r="B148" i="7"/>
  <c r="C148" i="7"/>
  <c r="B149" i="7"/>
  <c r="C149" i="7"/>
  <c r="B150" i="7"/>
  <c r="C150" i="7"/>
  <c r="B151" i="7"/>
  <c r="C151" i="7"/>
  <c r="B152" i="7"/>
  <c r="C152" i="7"/>
  <c r="B153" i="7"/>
  <c r="C153" i="7"/>
  <c r="B154" i="7"/>
  <c r="C154" i="7"/>
  <c r="B155" i="7"/>
  <c r="C155" i="7"/>
  <c r="B156" i="7"/>
  <c r="C156" i="7"/>
  <c r="B157" i="7"/>
  <c r="C157" i="7"/>
  <c r="B158" i="7"/>
  <c r="C158" i="7"/>
  <c r="B159" i="7"/>
  <c r="C159" i="7"/>
  <c r="B160" i="7"/>
  <c r="C160" i="7"/>
  <c r="B161" i="7"/>
  <c r="C161" i="7"/>
  <c r="B162" i="7"/>
  <c r="C162" i="7"/>
  <c r="B163" i="7"/>
  <c r="C163" i="7"/>
  <c r="B164" i="7"/>
  <c r="C164" i="7"/>
  <c r="B165" i="7"/>
  <c r="C165" i="7"/>
  <c r="B166" i="7"/>
  <c r="C166" i="7"/>
  <c r="B167" i="7"/>
  <c r="C167" i="7"/>
  <c r="B168" i="7"/>
  <c r="C168" i="7"/>
  <c r="B169" i="7"/>
  <c r="C169" i="7"/>
  <c r="B170" i="7"/>
  <c r="C170" i="7"/>
  <c r="B171" i="7"/>
  <c r="C171" i="7"/>
  <c r="B172" i="7"/>
  <c r="C172" i="7"/>
  <c r="B173" i="7"/>
  <c r="C173" i="7"/>
  <c r="B174" i="7"/>
  <c r="C174" i="7"/>
  <c r="B175" i="7"/>
  <c r="C175" i="7"/>
  <c r="B176" i="7"/>
  <c r="C176" i="7"/>
  <c r="B177" i="7"/>
  <c r="C177" i="7"/>
  <c r="B178" i="7"/>
  <c r="C178" i="7"/>
  <c r="B179" i="7"/>
  <c r="C179" i="7"/>
  <c r="B180" i="7"/>
  <c r="C180" i="7"/>
  <c r="B181" i="7"/>
  <c r="C181" i="7"/>
  <c r="B182" i="7"/>
  <c r="C182" i="7"/>
  <c r="B183" i="7"/>
  <c r="C183" i="7"/>
  <c r="B184" i="7"/>
  <c r="C184" i="7"/>
  <c r="B185" i="7"/>
  <c r="C185" i="7"/>
  <c r="B186" i="7"/>
  <c r="C186" i="7"/>
  <c r="B187" i="7"/>
  <c r="C187" i="7"/>
  <c r="B188" i="7"/>
  <c r="C188" i="7"/>
  <c r="B189" i="7"/>
  <c r="C189" i="7"/>
  <c r="B190" i="7"/>
  <c r="C190" i="7"/>
  <c r="B191" i="7"/>
  <c r="C191" i="7"/>
  <c r="B192" i="7"/>
  <c r="C192" i="7"/>
  <c r="B193" i="7"/>
  <c r="C193" i="7"/>
  <c r="B194" i="7"/>
  <c r="C194" i="7"/>
  <c r="B195" i="7"/>
  <c r="C195" i="7"/>
  <c r="B196" i="7"/>
  <c r="C196" i="7"/>
  <c r="B197" i="7"/>
  <c r="C197" i="7"/>
  <c r="B198" i="7"/>
  <c r="C198" i="7"/>
  <c r="B199" i="7"/>
  <c r="C199" i="7"/>
  <c r="B200" i="7"/>
  <c r="C200" i="7"/>
  <c r="B201" i="7"/>
  <c r="C201" i="7"/>
  <c r="B202" i="7"/>
  <c r="C202" i="7"/>
  <c r="B203" i="7"/>
  <c r="C203" i="7"/>
  <c r="B204" i="7"/>
  <c r="C204" i="7"/>
  <c r="B205" i="7"/>
  <c r="C205" i="7"/>
  <c r="B206" i="7"/>
  <c r="C206" i="7"/>
  <c r="B207" i="7"/>
  <c r="C207" i="7"/>
  <c r="B208" i="7"/>
  <c r="C208" i="7"/>
  <c r="B209" i="7"/>
  <c r="C209" i="7"/>
  <c r="B210" i="7"/>
  <c r="C210" i="7"/>
  <c r="B211" i="7"/>
  <c r="C211" i="7"/>
  <c r="B212" i="7"/>
  <c r="C212" i="7"/>
  <c r="B213" i="7"/>
  <c r="C213" i="7"/>
  <c r="B214" i="7"/>
  <c r="C214" i="7"/>
  <c r="B215" i="7"/>
  <c r="C215" i="7"/>
  <c r="B216" i="7"/>
  <c r="C216" i="7"/>
  <c r="B217" i="7"/>
  <c r="C217" i="7"/>
  <c r="B218" i="7"/>
  <c r="C218" i="7"/>
  <c r="B219" i="7"/>
  <c r="C219" i="7"/>
  <c r="B220" i="7"/>
  <c r="C220" i="7"/>
  <c r="B221" i="7"/>
  <c r="C221" i="7"/>
  <c r="B222" i="7"/>
  <c r="C222" i="7"/>
  <c r="B223" i="7"/>
  <c r="C223" i="7"/>
  <c r="B224" i="7"/>
  <c r="C224" i="7"/>
  <c r="B225" i="7"/>
  <c r="C225" i="7"/>
  <c r="B226" i="7"/>
  <c r="C226" i="7"/>
  <c r="B227" i="7"/>
  <c r="C227" i="7"/>
  <c r="B228" i="7"/>
  <c r="C228" i="7"/>
  <c r="B229" i="7"/>
  <c r="C229" i="7"/>
  <c r="B230" i="7"/>
  <c r="C230" i="7"/>
  <c r="B231" i="7"/>
  <c r="C231" i="7"/>
  <c r="B232" i="7"/>
  <c r="C232" i="7"/>
  <c r="B233" i="7"/>
  <c r="C233" i="7"/>
  <c r="B234" i="7"/>
  <c r="C234" i="7"/>
  <c r="B235" i="7"/>
  <c r="C235" i="7"/>
  <c r="B236" i="7"/>
  <c r="C236" i="7"/>
  <c r="B237" i="7"/>
  <c r="C237" i="7"/>
  <c r="B238" i="7"/>
  <c r="C238" i="7"/>
  <c r="B239" i="7"/>
  <c r="C239" i="7"/>
  <c r="B240" i="7"/>
  <c r="C240" i="7"/>
  <c r="B241" i="7"/>
  <c r="C241" i="7"/>
  <c r="B242" i="7"/>
  <c r="C242" i="7"/>
  <c r="B243" i="7"/>
  <c r="C243" i="7"/>
  <c r="B244" i="7"/>
  <c r="C244" i="7"/>
  <c r="B245" i="7"/>
  <c r="C245" i="7"/>
  <c r="B246" i="7"/>
  <c r="C246" i="7"/>
  <c r="B247" i="7"/>
  <c r="C247" i="7"/>
  <c r="B248" i="7"/>
  <c r="C248" i="7"/>
  <c r="B249" i="7"/>
  <c r="C249" i="7"/>
  <c r="B250" i="7"/>
  <c r="C250" i="7"/>
  <c r="B251" i="7"/>
  <c r="C251" i="7"/>
  <c r="B252" i="7"/>
  <c r="C252" i="7"/>
  <c r="B253" i="7"/>
  <c r="C253" i="7"/>
  <c r="B254" i="7"/>
  <c r="C254" i="7"/>
  <c r="B255" i="7"/>
  <c r="C255" i="7"/>
  <c r="B256" i="7"/>
  <c r="C256" i="7"/>
  <c r="B257" i="7"/>
  <c r="C257" i="7"/>
  <c r="B258" i="7"/>
  <c r="C258" i="7"/>
  <c r="B259" i="7"/>
  <c r="C259" i="7"/>
  <c r="B260" i="7"/>
  <c r="C260" i="7"/>
  <c r="B261" i="7"/>
  <c r="C261" i="7"/>
  <c r="B262" i="7"/>
  <c r="C262" i="7"/>
  <c r="B263" i="7"/>
  <c r="C263" i="7"/>
  <c r="B264" i="7"/>
  <c r="C264" i="7"/>
  <c r="B265" i="7"/>
  <c r="C265" i="7"/>
  <c r="B266" i="7"/>
  <c r="C266" i="7"/>
  <c r="B267" i="7"/>
  <c r="C267" i="7"/>
  <c r="B268" i="7"/>
  <c r="C268" i="7"/>
  <c r="B269" i="7"/>
  <c r="C269" i="7"/>
  <c r="B270" i="7"/>
  <c r="C270" i="7"/>
  <c r="B271" i="7"/>
  <c r="C271" i="7"/>
  <c r="B272" i="7"/>
  <c r="C272" i="7"/>
  <c r="B273" i="7"/>
  <c r="C273" i="7"/>
  <c r="B274" i="7"/>
  <c r="C274" i="7"/>
  <c r="B275" i="7"/>
  <c r="C275" i="7"/>
  <c r="B276" i="7"/>
  <c r="C276" i="7"/>
  <c r="B277" i="7"/>
  <c r="C277" i="7"/>
  <c r="B278" i="7"/>
  <c r="C278" i="7"/>
  <c r="B279" i="7"/>
  <c r="C279" i="7"/>
  <c r="B280" i="7"/>
  <c r="C280" i="7"/>
  <c r="B281" i="7"/>
  <c r="C281" i="7"/>
  <c r="B282" i="7"/>
  <c r="C282" i="7"/>
  <c r="B283" i="7"/>
  <c r="C283" i="7"/>
  <c r="B284" i="7"/>
  <c r="C284" i="7"/>
  <c r="B285" i="7"/>
  <c r="C285" i="7"/>
  <c r="B286" i="7"/>
  <c r="C286" i="7"/>
  <c r="B287" i="7"/>
  <c r="C287" i="7"/>
  <c r="B288" i="7"/>
  <c r="C288" i="7"/>
  <c r="B289" i="7"/>
  <c r="C289" i="7"/>
  <c r="B290" i="7"/>
  <c r="C290" i="7"/>
  <c r="B291" i="7"/>
  <c r="C291" i="7"/>
  <c r="B292" i="7"/>
  <c r="C292" i="7"/>
  <c r="B293" i="7"/>
  <c r="C293" i="7"/>
  <c r="B294" i="7"/>
  <c r="C294" i="7"/>
  <c r="B295" i="7"/>
  <c r="C295" i="7"/>
  <c r="B296" i="7"/>
  <c r="C296" i="7"/>
  <c r="B297" i="7"/>
  <c r="C297" i="7"/>
  <c r="B298" i="7"/>
  <c r="C298" i="7"/>
  <c r="B299" i="7"/>
  <c r="C299" i="7"/>
  <c r="B300" i="7"/>
  <c r="C300" i="7"/>
  <c r="B301" i="7"/>
  <c r="C301" i="7"/>
  <c r="B302" i="7"/>
  <c r="C302" i="7"/>
  <c r="B303" i="7"/>
  <c r="C303" i="7"/>
  <c r="B304" i="7"/>
  <c r="C304" i="7"/>
  <c r="B305" i="7"/>
  <c r="C305" i="7"/>
  <c r="B306" i="7"/>
  <c r="C306" i="7"/>
  <c r="B307" i="7"/>
  <c r="C307" i="7"/>
  <c r="B308" i="7"/>
  <c r="C308" i="7"/>
  <c r="B309" i="7"/>
  <c r="C309" i="7"/>
  <c r="B310" i="7"/>
  <c r="C310" i="7"/>
  <c r="B311" i="7"/>
  <c r="C311" i="7"/>
  <c r="B312" i="7"/>
  <c r="C312" i="7"/>
  <c r="B313" i="7"/>
  <c r="C313" i="7"/>
  <c r="B314" i="7"/>
  <c r="C314" i="7"/>
  <c r="B315" i="7"/>
  <c r="C315" i="7"/>
  <c r="B316" i="7"/>
  <c r="C316" i="7"/>
  <c r="B317" i="7"/>
  <c r="C317" i="7"/>
  <c r="B318" i="7"/>
  <c r="C318" i="7"/>
  <c r="B319" i="7"/>
  <c r="C319" i="7"/>
  <c r="B320" i="7"/>
  <c r="C320" i="7"/>
  <c r="B321" i="7"/>
  <c r="C321" i="7"/>
  <c r="B322" i="7"/>
  <c r="C322" i="7"/>
  <c r="B323" i="7"/>
  <c r="C323" i="7"/>
  <c r="B324" i="7"/>
  <c r="C324" i="7"/>
  <c r="B325" i="7"/>
  <c r="C325" i="7"/>
  <c r="B326" i="7"/>
  <c r="C326" i="7"/>
  <c r="B327" i="7"/>
  <c r="C327" i="7"/>
  <c r="B328" i="7"/>
  <c r="C328" i="7"/>
  <c r="B329" i="7"/>
  <c r="C329" i="7"/>
  <c r="B330" i="7"/>
  <c r="C330" i="7"/>
  <c r="B331" i="7"/>
  <c r="C331" i="7"/>
  <c r="B332" i="7"/>
  <c r="C332" i="7"/>
  <c r="B333" i="7"/>
  <c r="C333" i="7"/>
  <c r="B334" i="7"/>
  <c r="C334" i="7"/>
  <c r="B335" i="7"/>
  <c r="C335" i="7"/>
  <c r="B336" i="7"/>
  <c r="C336" i="7"/>
  <c r="B337" i="7"/>
  <c r="C337" i="7"/>
  <c r="B338" i="7"/>
  <c r="C338" i="7"/>
  <c r="B339" i="7"/>
  <c r="C339" i="7"/>
  <c r="B340" i="7"/>
  <c r="C340" i="7"/>
  <c r="B341" i="7"/>
  <c r="C341" i="7"/>
  <c r="B342" i="7"/>
  <c r="C342" i="7"/>
  <c r="B343" i="7"/>
  <c r="C343" i="7"/>
  <c r="B344" i="7"/>
  <c r="C344" i="7"/>
  <c r="B345" i="7"/>
  <c r="C345" i="7"/>
  <c r="B346" i="7"/>
  <c r="C346" i="7"/>
  <c r="B347" i="7"/>
  <c r="C347" i="7"/>
  <c r="B348" i="7"/>
  <c r="C348" i="7"/>
  <c r="B349" i="7"/>
  <c r="C349" i="7"/>
  <c r="B350" i="7"/>
  <c r="C350" i="7"/>
  <c r="B351" i="7"/>
  <c r="C351" i="7"/>
  <c r="B352" i="7"/>
  <c r="C352" i="7"/>
  <c r="B353" i="7"/>
  <c r="C353" i="7"/>
  <c r="B354" i="7"/>
  <c r="C354" i="7"/>
  <c r="B355" i="7"/>
  <c r="C355" i="7"/>
  <c r="B356" i="7"/>
  <c r="C356" i="7"/>
  <c r="B357" i="7"/>
  <c r="C357" i="7"/>
  <c r="B358" i="7"/>
  <c r="C358" i="7"/>
  <c r="B359" i="7"/>
  <c r="C359" i="7"/>
  <c r="B360" i="7"/>
  <c r="C360" i="7"/>
  <c r="B361" i="7"/>
  <c r="C361" i="7"/>
  <c r="B362" i="7"/>
  <c r="C362" i="7"/>
  <c r="B363" i="7"/>
  <c r="C363" i="7"/>
  <c r="B364" i="7"/>
  <c r="C364" i="7"/>
  <c r="B365" i="7"/>
  <c r="C365" i="7"/>
  <c r="B366" i="7"/>
  <c r="C366" i="7"/>
  <c r="B367" i="7"/>
  <c r="C367" i="7"/>
  <c r="B368" i="7"/>
  <c r="C368" i="7"/>
  <c r="B369" i="7"/>
  <c r="C369" i="7"/>
  <c r="B370" i="7"/>
  <c r="C370" i="7"/>
  <c r="B371" i="7"/>
  <c r="C371" i="7"/>
  <c r="B372" i="7"/>
  <c r="C372" i="7"/>
  <c r="B373" i="7"/>
  <c r="C373" i="7"/>
  <c r="B374" i="7"/>
  <c r="C374" i="7"/>
  <c r="B375" i="7"/>
  <c r="C375" i="7"/>
  <c r="B376" i="7"/>
  <c r="C376" i="7"/>
  <c r="B377" i="7"/>
  <c r="C377" i="7"/>
  <c r="B378" i="7"/>
  <c r="C378" i="7"/>
  <c r="B379" i="7"/>
  <c r="C379" i="7"/>
  <c r="B380" i="7"/>
  <c r="C380" i="7"/>
  <c r="B381" i="7"/>
  <c r="C381" i="7"/>
  <c r="B382" i="7"/>
  <c r="C382" i="7"/>
  <c r="B383" i="7"/>
  <c r="C383" i="7"/>
  <c r="B384" i="7"/>
  <c r="C384" i="7"/>
  <c r="B385" i="7"/>
  <c r="C385" i="7"/>
  <c r="B386" i="7"/>
  <c r="C386" i="7"/>
  <c r="B387" i="7"/>
  <c r="C387" i="7"/>
  <c r="B388" i="7"/>
  <c r="C388" i="7"/>
  <c r="B389" i="7"/>
  <c r="C389" i="7"/>
  <c r="B390" i="7"/>
  <c r="C390" i="7"/>
  <c r="B391" i="7"/>
  <c r="C391" i="7"/>
  <c r="B392" i="7"/>
  <c r="C392" i="7"/>
  <c r="B393" i="7"/>
  <c r="C393" i="7"/>
  <c r="B394" i="7"/>
  <c r="C394" i="7"/>
  <c r="B395" i="7"/>
  <c r="C395" i="7"/>
  <c r="B396" i="7"/>
  <c r="C396" i="7"/>
  <c r="B397" i="7"/>
  <c r="C397" i="7"/>
  <c r="B398" i="7"/>
  <c r="C398" i="7"/>
  <c r="B399" i="7"/>
  <c r="C399" i="7"/>
  <c r="B400" i="7"/>
  <c r="C400" i="7"/>
  <c r="B401" i="7"/>
  <c r="C401" i="7"/>
  <c r="B402" i="7"/>
  <c r="C402" i="7"/>
  <c r="B403" i="7"/>
  <c r="C403" i="7"/>
  <c r="B404" i="7"/>
  <c r="C404" i="7"/>
  <c r="B405" i="7"/>
  <c r="C405" i="7"/>
  <c r="B406" i="7"/>
  <c r="C406" i="7"/>
  <c r="B407" i="7"/>
  <c r="C407" i="7"/>
  <c r="B408" i="7"/>
  <c r="C408" i="7"/>
  <c r="B409" i="7"/>
  <c r="C409" i="7"/>
  <c r="B410" i="7"/>
  <c r="C410" i="7"/>
  <c r="B411" i="7"/>
  <c r="C411" i="7"/>
  <c r="B412" i="7"/>
  <c r="C412" i="7"/>
  <c r="B413" i="7"/>
  <c r="C413" i="7"/>
  <c r="B414" i="7"/>
  <c r="C414" i="7"/>
  <c r="B415" i="7"/>
  <c r="C415" i="7"/>
  <c r="B416" i="7"/>
  <c r="C416" i="7"/>
  <c r="B417" i="7"/>
  <c r="C417" i="7"/>
  <c r="B418" i="7"/>
  <c r="C418" i="7"/>
  <c r="B419" i="7"/>
  <c r="C419" i="7"/>
  <c r="B420" i="7"/>
  <c r="C420" i="7"/>
  <c r="B421" i="7"/>
  <c r="C421" i="7"/>
  <c r="B422" i="7"/>
  <c r="C422" i="7"/>
  <c r="B423" i="7"/>
  <c r="C423" i="7"/>
  <c r="B424" i="7"/>
  <c r="C424" i="7"/>
  <c r="B425" i="7"/>
  <c r="C425" i="7"/>
  <c r="B426" i="7"/>
  <c r="C426" i="7"/>
  <c r="B427" i="7"/>
  <c r="C427" i="7"/>
  <c r="B428" i="7"/>
  <c r="C428" i="7"/>
  <c r="B429" i="7"/>
  <c r="C429" i="7"/>
  <c r="B430" i="7"/>
  <c r="C430" i="7"/>
  <c r="B431" i="7"/>
  <c r="C431" i="7"/>
  <c r="B432" i="7"/>
  <c r="C432" i="7"/>
  <c r="B433" i="7"/>
  <c r="C433" i="7"/>
  <c r="B434" i="7"/>
  <c r="C434" i="7"/>
  <c r="B435" i="7"/>
  <c r="C435" i="7"/>
  <c r="B436" i="7"/>
  <c r="C436" i="7"/>
  <c r="B437" i="7"/>
  <c r="C437" i="7"/>
  <c r="B438" i="7"/>
  <c r="C438" i="7"/>
  <c r="B439" i="7"/>
  <c r="C439" i="7"/>
  <c r="B440" i="7"/>
  <c r="C440" i="7"/>
  <c r="B441" i="7"/>
  <c r="C441" i="7"/>
  <c r="B442" i="7"/>
  <c r="C442" i="7"/>
  <c r="B443" i="7"/>
  <c r="C443" i="7"/>
  <c r="B444" i="7"/>
  <c r="C444" i="7"/>
  <c r="B445" i="7"/>
  <c r="C445" i="7"/>
  <c r="B446" i="7"/>
  <c r="C446" i="7"/>
  <c r="B447" i="7"/>
  <c r="C447" i="7"/>
  <c r="B448" i="7"/>
  <c r="C448" i="7"/>
  <c r="B449" i="7"/>
  <c r="C449" i="7"/>
  <c r="B450" i="7"/>
  <c r="C450" i="7"/>
  <c r="B451" i="7"/>
  <c r="C451" i="7"/>
  <c r="B452" i="7"/>
  <c r="C452" i="7"/>
  <c r="B453" i="7"/>
  <c r="C453" i="7"/>
  <c r="B454" i="7"/>
  <c r="C454" i="7"/>
  <c r="B455" i="7"/>
  <c r="C455" i="7"/>
  <c r="B456" i="7"/>
  <c r="C456" i="7"/>
  <c r="B457" i="7"/>
  <c r="C457" i="7"/>
  <c r="B458" i="7"/>
  <c r="C458" i="7"/>
  <c r="B459" i="7"/>
  <c r="C459" i="7"/>
  <c r="B460" i="7"/>
  <c r="C460" i="7"/>
  <c r="B461" i="7"/>
  <c r="C461" i="7"/>
  <c r="B462" i="7"/>
  <c r="C462" i="7"/>
  <c r="B463" i="7"/>
  <c r="C463" i="7"/>
  <c r="B464" i="7"/>
  <c r="C464" i="7"/>
  <c r="B465" i="7"/>
  <c r="C465" i="7"/>
  <c r="B466" i="7"/>
  <c r="C466" i="7"/>
  <c r="B467" i="7"/>
  <c r="C467" i="7"/>
  <c r="B468" i="7"/>
  <c r="C468" i="7"/>
  <c r="B469" i="7"/>
  <c r="C469" i="7"/>
  <c r="B470" i="7"/>
  <c r="C470" i="7"/>
  <c r="B471" i="7"/>
  <c r="C471" i="7"/>
  <c r="B472" i="7"/>
  <c r="C472" i="7"/>
  <c r="B473" i="7"/>
  <c r="C473" i="7"/>
  <c r="B474" i="7"/>
  <c r="C474" i="7"/>
  <c r="B475" i="7"/>
  <c r="C475" i="7"/>
  <c r="B476" i="7"/>
  <c r="C476" i="7"/>
  <c r="B477" i="7"/>
  <c r="C477" i="7"/>
  <c r="B478" i="7"/>
  <c r="C478" i="7"/>
  <c r="B479" i="7"/>
  <c r="C479" i="7"/>
  <c r="B480" i="7"/>
  <c r="C480" i="7"/>
  <c r="B481" i="7"/>
  <c r="C481" i="7"/>
  <c r="B482" i="7"/>
  <c r="C482" i="7"/>
  <c r="B483" i="7"/>
  <c r="C483" i="7"/>
  <c r="B484" i="7"/>
  <c r="C484" i="7"/>
  <c r="B485" i="7"/>
  <c r="C485" i="7"/>
  <c r="B486" i="7"/>
  <c r="C486" i="7"/>
  <c r="B487" i="7"/>
  <c r="C487" i="7"/>
  <c r="B488" i="7"/>
  <c r="C488" i="7"/>
  <c r="B489" i="7"/>
  <c r="C489" i="7"/>
  <c r="B490" i="7"/>
  <c r="C490" i="7"/>
  <c r="B491" i="7"/>
  <c r="C491" i="7"/>
  <c r="B492" i="7"/>
  <c r="C492" i="7"/>
  <c r="B493" i="7"/>
  <c r="C493" i="7"/>
  <c r="B494" i="7"/>
  <c r="C494" i="7"/>
  <c r="B495" i="7"/>
  <c r="C495" i="7"/>
  <c r="B496" i="7"/>
  <c r="C496" i="7"/>
  <c r="B497" i="7"/>
  <c r="C497" i="7"/>
  <c r="B498" i="7"/>
  <c r="C498" i="7"/>
  <c r="B499" i="7"/>
  <c r="C499" i="7"/>
  <c r="B500" i="7"/>
  <c r="C500" i="7"/>
  <c r="B501" i="7"/>
  <c r="C501" i="7"/>
  <c r="B502" i="7"/>
  <c r="C502" i="7"/>
  <c r="B503" i="7"/>
  <c r="C503" i="7"/>
  <c r="B504" i="7"/>
  <c r="C504" i="7"/>
  <c r="B505" i="7"/>
  <c r="C505" i="7"/>
  <c r="B506" i="7"/>
  <c r="C506" i="7"/>
  <c r="B507" i="7"/>
  <c r="C507" i="7"/>
  <c r="B508" i="7"/>
  <c r="C508" i="7"/>
  <c r="B509" i="7"/>
  <c r="C509" i="7"/>
  <c r="B510" i="7"/>
  <c r="C510" i="7"/>
  <c r="B511" i="7"/>
  <c r="C511" i="7"/>
  <c r="B512" i="7"/>
  <c r="C512" i="7"/>
  <c r="B513" i="7"/>
  <c r="C513" i="7"/>
  <c r="B514" i="7"/>
  <c r="C514" i="7"/>
  <c r="B515" i="7"/>
  <c r="C515" i="7"/>
  <c r="B516" i="7"/>
  <c r="C516" i="7"/>
  <c r="B517" i="7"/>
  <c r="C517" i="7"/>
  <c r="B518" i="7"/>
  <c r="C518" i="7"/>
  <c r="B519" i="7"/>
  <c r="C519" i="7"/>
  <c r="B520" i="7"/>
  <c r="C520" i="7"/>
  <c r="B521" i="7"/>
  <c r="C521" i="7"/>
  <c r="B522" i="7"/>
  <c r="C522" i="7"/>
  <c r="B523" i="7"/>
  <c r="C523" i="7"/>
  <c r="B524" i="7"/>
  <c r="C524" i="7"/>
  <c r="B525" i="7"/>
  <c r="C525" i="7"/>
  <c r="B526" i="7"/>
  <c r="C526" i="7"/>
  <c r="B527" i="7"/>
  <c r="C527" i="7"/>
  <c r="B528" i="7"/>
  <c r="C528" i="7"/>
  <c r="B529" i="7"/>
  <c r="C529" i="7"/>
  <c r="B530" i="7"/>
  <c r="C530" i="7"/>
  <c r="B531" i="7"/>
  <c r="C531" i="7"/>
  <c r="B532" i="7"/>
  <c r="C532" i="7"/>
  <c r="B533" i="7"/>
  <c r="C533" i="7"/>
  <c r="B534" i="7"/>
  <c r="C534" i="7"/>
  <c r="B535" i="7"/>
  <c r="C535" i="7"/>
  <c r="B536" i="7"/>
  <c r="C536" i="7"/>
  <c r="B537" i="7"/>
  <c r="C537" i="7"/>
  <c r="B538" i="7"/>
  <c r="C538" i="7"/>
  <c r="B539" i="7"/>
  <c r="C539" i="7"/>
  <c r="B540" i="7"/>
  <c r="C540" i="7"/>
  <c r="B541" i="7"/>
  <c r="C541" i="7"/>
  <c r="B542" i="7"/>
  <c r="C542" i="7"/>
  <c r="B543" i="7"/>
  <c r="C543" i="7"/>
  <c r="B544" i="7"/>
  <c r="C544" i="7"/>
  <c r="B545" i="7"/>
  <c r="C545" i="7"/>
  <c r="B546" i="7"/>
  <c r="C546" i="7"/>
  <c r="B547" i="7"/>
  <c r="C547" i="7"/>
  <c r="B548" i="7"/>
  <c r="C548" i="7"/>
  <c r="B549" i="7"/>
  <c r="C549" i="7"/>
  <c r="B550" i="7"/>
  <c r="C550" i="7"/>
  <c r="B551" i="7"/>
  <c r="C551" i="7"/>
  <c r="B552" i="7"/>
  <c r="C552" i="7"/>
  <c r="B553" i="7"/>
  <c r="C553" i="7"/>
  <c r="B554" i="7"/>
  <c r="C554" i="7"/>
  <c r="B555" i="7"/>
  <c r="C555" i="7"/>
  <c r="B556" i="7"/>
  <c r="C556" i="7"/>
  <c r="B557" i="7"/>
  <c r="C557" i="7"/>
  <c r="B558" i="7"/>
  <c r="C558" i="7"/>
  <c r="B559" i="7"/>
  <c r="C559" i="7"/>
  <c r="B560" i="7"/>
  <c r="C560" i="7"/>
  <c r="B561" i="7"/>
  <c r="C561" i="7"/>
  <c r="B562" i="7"/>
  <c r="C562" i="7"/>
  <c r="B563" i="7"/>
  <c r="C563" i="7"/>
  <c r="B564" i="7"/>
  <c r="C564" i="7"/>
  <c r="B565" i="7"/>
  <c r="C565" i="7"/>
  <c r="B566" i="7"/>
  <c r="C566" i="7"/>
  <c r="B567" i="7"/>
  <c r="C567" i="7"/>
  <c r="B568" i="7"/>
  <c r="C568" i="7"/>
  <c r="B569" i="7"/>
  <c r="C569" i="7"/>
  <c r="B570" i="7"/>
  <c r="C570" i="7"/>
  <c r="B571" i="7"/>
  <c r="C571" i="7"/>
  <c r="B572" i="7"/>
  <c r="C572" i="7"/>
  <c r="B573" i="7"/>
  <c r="C573" i="7"/>
  <c r="B574" i="7"/>
  <c r="C574" i="7"/>
  <c r="B575" i="7"/>
  <c r="C575" i="7"/>
  <c r="B576" i="7"/>
  <c r="C576" i="7"/>
  <c r="B577" i="7"/>
  <c r="C577" i="7"/>
  <c r="B578" i="7"/>
  <c r="C578" i="7"/>
  <c r="B579" i="7"/>
  <c r="C579" i="7"/>
  <c r="B580" i="7"/>
  <c r="C580" i="7"/>
  <c r="B581" i="7"/>
  <c r="C581" i="7"/>
  <c r="B582" i="7"/>
  <c r="C582" i="7"/>
  <c r="B583" i="7"/>
  <c r="C583" i="7"/>
  <c r="B584" i="7"/>
  <c r="C584" i="7"/>
  <c r="B585" i="7"/>
  <c r="C585" i="7"/>
  <c r="B586" i="7"/>
  <c r="C586" i="7"/>
  <c r="B587" i="7"/>
  <c r="C587" i="7"/>
  <c r="B588" i="7"/>
  <c r="C588" i="7"/>
  <c r="B589" i="7"/>
  <c r="C589" i="7"/>
  <c r="B590" i="7"/>
  <c r="C590" i="7"/>
  <c r="B591" i="7"/>
  <c r="C591" i="7"/>
  <c r="B592" i="7"/>
  <c r="C592" i="7"/>
  <c r="B593" i="7"/>
  <c r="C593" i="7"/>
  <c r="B594" i="7"/>
  <c r="C594" i="7"/>
  <c r="B595" i="7"/>
  <c r="C595" i="7"/>
  <c r="B596" i="7"/>
  <c r="C596" i="7"/>
  <c r="B597" i="7"/>
  <c r="C597" i="7"/>
  <c r="B598" i="7"/>
  <c r="C598" i="7"/>
  <c r="B599" i="7"/>
  <c r="C599" i="7"/>
  <c r="B600" i="7"/>
  <c r="C600" i="7"/>
  <c r="B601" i="7"/>
  <c r="C601" i="7"/>
  <c r="B602" i="7"/>
  <c r="C602" i="7"/>
  <c r="B603" i="7"/>
  <c r="C603" i="7"/>
  <c r="B604" i="7"/>
  <c r="C604" i="7"/>
  <c r="B605" i="7"/>
  <c r="C605" i="7"/>
  <c r="B606" i="7"/>
  <c r="C606" i="7"/>
  <c r="B607" i="7"/>
  <c r="C607" i="7"/>
  <c r="B608" i="7"/>
  <c r="C608" i="7"/>
  <c r="B609" i="7"/>
  <c r="C609" i="7"/>
  <c r="B610" i="7"/>
  <c r="C610" i="7"/>
  <c r="B611" i="7"/>
  <c r="C611" i="7"/>
  <c r="B612" i="7"/>
  <c r="C612" i="7"/>
  <c r="B613" i="7"/>
  <c r="C613" i="7"/>
  <c r="B614" i="7"/>
  <c r="C614" i="7"/>
  <c r="B615" i="7"/>
  <c r="C615" i="7"/>
  <c r="B616" i="7"/>
  <c r="C616" i="7"/>
  <c r="B617" i="7"/>
  <c r="C617" i="7"/>
  <c r="B618" i="7"/>
  <c r="C618" i="7"/>
  <c r="B619" i="7"/>
  <c r="C619" i="7"/>
  <c r="B620" i="7"/>
  <c r="C620" i="7"/>
  <c r="B621" i="7"/>
  <c r="C621" i="7"/>
  <c r="B622" i="7"/>
  <c r="C622" i="7"/>
  <c r="B623" i="7"/>
  <c r="C623" i="7"/>
  <c r="B624" i="7"/>
  <c r="C624" i="7"/>
  <c r="B625" i="7"/>
  <c r="C625" i="7"/>
  <c r="B626" i="7"/>
  <c r="C626" i="7"/>
  <c r="B627" i="7"/>
  <c r="C627" i="7"/>
  <c r="B628" i="7"/>
  <c r="C628" i="7"/>
  <c r="B629" i="7"/>
  <c r="C629" i="7"/>
  <c r="B630" i="7"/>
  <c r="C630" i="7"/>
  <c r="B631" i="7"/>
  <c r="C631" i="7"/>
  <c r="B632" i="7"/>
  <c r="C632" i="7"/>
  <c r="B633" i="7"/>
  <c r="C633" i="7"/>
  <c r="B634" i="7"/>
  <c r="C634" i="7"/>
  <c r="B635" i="7"/>
  <c r="C635" i="7"/>
  <c r="B636" i="7"/>
  <c r="C636" i="7"/>
  <c r="B637" i="7"/>
  <c r="C637" i="7"/>
  <c r="B638" i="7"/>
  <c r="C638" i="7"/>
  <c r="B639" i="7"/>
  <c r="C639" i="7"/>
  <c r="B640" i="7"/>
  <c r="C640" i="7"/>
  <c r="B641" i="7"/>
  <c r="C641" i="7"/>
  <c r="B642" i="7"/>
  <c r="C642" i="7"/>
  <c r="B643" i="7"/>
  <c r="C643" i="7"/>
  <c r="B644" i="7"/>
  <c r="C644" i="7"/>
  <c r="B645" i="7"/>
  <c r="C645" i="7"/>
  <c r="B646" i="7"/>
  <c r="C646" i="7"/>
  <c r="B647" i="7"/>
  <c r="C647" i="7"/>
  <c r="B648" i="7"/>
  <c r="C648" i="7"/>
  <c r="B649" i="7"/>
  <c r="C649" i="7"/>
  <c r="B650" i="7"/>
  <c r="C650" i="7"/>
  <c r="B651" i="7"/>
  <c r="C651" i="7"/>
  <c r="B652" i="7"/>
  <c r="C652" i="7"/>
  <c r="B653" i="7"/>
  <c r="C653" i="7"/>
  <c r="B654" i="7"/>
  <c r="C654" i="7"/>
  <c r="B655" i="7"/>
  <c r="C655" i="7"/>
  <c r="B656" i="7"/>
  <c r="C656" i="7"/>
  <c r="B657" i="7"/>
  <c r="C657" i="7"/>
  <c r="B658" i="7"/>
  <c r="C658" i="7"/>
  <c r="B659" i="7"/>
  <c r="C659" i="7"/>
  <c r="B660" i="7"/>
  <c r="C660" i="7"/>
  <c r="B661" i="7"/>
  <c r="C661" i="7"/>
  <c r="B662" i="7"/>
  <c r="C662" i="7"/>
  <c r="B663" i="7"/>
  <c r="C663" i="7"/>
  <c r="B664" i="7"/>
  <c r="C664" i="7"/>
  <c r="B665" i="7"/>
  <c r="C665" i="7"/>
  <c r="B666" i="7"/>
  <c r="C666" i="7"/>
  <c r="B667" i="7"/>
  <c r="C667" i="7"/>
  <c r="B668" i="7"/>
  <c r="C668" i="7"/>
  <c r="B669" i="7"/>
  <c r="C669" i="7"/>
  <c r="B670" i="7"/>
  <c r="C670" i="7"/>
  <c r="B671" i="7"/>
  <c r="C671" i="7"/>
  <c r="B672" i="7"/>
  <c r="C672" i="7"/>
  <c r="B673" i="7"/>
  <c r="C673" i="7"/>
  <c r="B674" i="7"/>
  <c r="C674" i="7"/>
  <c r="B675" i="7"/>
  <c r="C675" i="7"/>
  <c r="B676" i="7"/>
  <c r="C676" i="7"/>
  <c r="B677" i="7"/>
  <c r="C677" i="7"/>
  <c r="B678" i="7"/>
  <c r="C678" i="7"/>
  <c r="B679" i="7"/>
  <c r="C679" i="7"/>
  <c r="B680" i="7"/>
  <c r="C680" i="7"/>
  <c r="B681" i="7"/>
  <c r="C681" i="7"/>
  <c r="B682" i="7"/>
  <c r="C682" i="7"/>
  <c r="B683" i="7"/>
  <c r="C683" i="7"/>
  <c r="B684" i="7"/>
  <c r="C684" i="7"/>
  <c r="B685" i="7"/>
  <c r="C685" i="7"/>
  <c r="B686" i="7"/>
  <c r="C686" i="7"/>
  <c r="B687" i="7"/>
  <c r="C687" i="7"/>
  <c r="B688" i="7"/>
  <c r="C688" i="7"/>
  <c r="B689" i="7"/>
  <c r="C689" i="7"/>
  <c r="B690" i="7"/>
  <c r="C690" i="7"/>
  <c r="B691" i="7"/>
  <c r="C691" i="7"/>
  <c r="B692" i="7"/>
  <c r="C692" i="7"/>
  <c r="B693" i="7"/>
  <c r="C693" i="7"/>
  <c r="B694" i="7"/>
  <c r="C694" i="7"/>
  <c r="B695" i="7"/>
  <c r="C695" i="7"/>
  <c r="B696" i="7"/>
  <c r="C696" i="7"/>
  <c r="B697" i="7"/>
  <c r="C697" i="7"/>
  <c r="B698" i="7"/>
  <c r="C698" i="7"/>
  <c r="B699" i="7"/>
  <c r="C699" i="7"/>
  <c r="B700" i="7"/>
  <c r="C700" i="7"/>
  <c r="B701" i="7"/>
  <c r="C701" i="7"/>
  <c r="B702" i="7"/>
  <c r="C702" i="7"/>
  <c r="B703" i="7"/>
  <c r="C703" i="7"/>
  <c r="B704" i="7"/>
  <c r="C704" i="7"/>
  <c r="B705" i="7"/>
  <c r="C705" i="7"/>
  <c r="B706" i="7"/>
  <c r="C706" i="7"/>
  <c r="B707" i="7"/>
  <c r="C707" i="7"/>
  <c r="B708" i="7"/>
  <c r="C708" i="7"/>
  <c r="B709" i="7"/>
  <c r="C709" i="7"/>
  <c r="B710" i="7"/>
  <c r="C710" i="7"/>
  <c r="B711" i="7"/>
  <c r="C711" i="7"/>
  <c r="B712" i="7"/>
  <c r="C712" i="7"/>
  <c r="B713" i="7"/>
  <c r="C713" i="7"/>
  <c r="B714" i="7"/>
  <c r="C714" i="7"/>
  <c r="B715" i="7"/>
  <c r="C715" i="7"/>
  <c r="B716" i="7"/>
  <c r="C716" i="7"/>
  <c r="B717" i="7"/>
  <c r="C717" i="7"/>
  <c r="B718" i="7"/>
  <c r="C718" i="7"/>
  <c r="B719" i="7"/>
  <c r="C719" i="7"/>
  <c r="B720" i="7"/>
  <c r="C720" i="7"/>
  <c r="B721" i="7"/>
  <c r="C721" i="7"/>
  <c r="B722" i="7"/>
  <c r="C722" i="7"/>
  <c r="B723" i="7"/>
  <c r="C723" i="7"/>
  <c r="B724" i="7"/>
  <c r="C724" i="7"/>
  <c r="B725" i="7"/>
  <c r="C725" i="7"/>
  <c r="B726" i="7"/>
  <c r="C726" i="7"/>
  <c r="B727" i="7"/>
  <c r="C727" i="7"/>
  <c r="B728" i="7"/>
  <c r="C728" i="7"/>
  <c r="B729" i="7"/>
  <c r="C729" i="7"/>
  <c r="B730" i="7"/>
  <c r="C730" i="7"/>
  <c r="B731" i="7"/>
  <c r="C731" i="7"/>
  <c r="B732" i="7"/>
  <c r="C732" i="7"/>
  <c r="B733" i="7"/>
  <c r="C733" i="7"/>
  <c r="B734" i="7"/>
  <c r="C734" i="7"/>
  <c r="B735" i="7"/>
  <c r="C735" i="7"/>
  <c r="B736" i="7"/>
  <c r="C736" i="7"/>
  <c r="B737" i="7"/>
  <c r="C737" i="7"/>
  <c r="B738" i="7"/>
  <c r="C738" i="7"/>
  <c r="B739" i="7"/>
  <c r="C739" i="7"/>
  <c r="B740" i="7"/>
  <c r="C740" i="7"/>
  <c r="B741" i="7"/>
  <c r="C741" i="7"/>
  <c r="B742" i="7"/>
  <c r="C742" i="7"/>
  <c r="B743" i="7"/>
  <c r="C743" i="7"/>
  <c r="B744" i="7"/>
  <c r="C744" i="7"/>
  <c r="B745" i="7"/>
  <c r="C745" i="7"/>
  <c r="B746" i="7"/>
  <c r="C746" i="7"/>
  <c r="B747" i="7"/>
  <c r="C747" i="7"/>
  <c r="B748" i="7"/>
  <c r="C748" i="7"/>
  <c r="B749" i="7"/>
  <c r="C749" i="7"/>
  <c r="B750" i="7"/>
  <c r="C750" i="7"/>
  <c r="B751" i="7"/>
  <c r="C751" i="7"/>
  <c r="B752" i="7"/>
  <c r="C752" i="7"/>
  <c r="B753" i="7"/>
  <c r="C753" i="7"/>
  <c r="B754" i="7"/>
  <c r="C754" i="7"/>
  <c r="B755" i="7"/>
  <c r="C755" i="7"/>
  <c r="B756" i="7"/>
  <c r="C756" i="7"/>
  <c r="B757" i="7"/>
  <c r="C757" i="7"/>
  <c r="B758" i="7"/>
  <c r="C758" i="7"/>
  <c r="B759" i="7"/>
  <c r="C759" i="7"/>
  <c r="B760" i="7"/>
  <c r="C760" i="7"/>
  <c r="B761" i="7"/>
  <c r="C761" i="7"/>
  <c r="B762" i="7"/>
  <c r="C762" i="7"/>
  <c r="B763" i="7"/>
  <c r="C763" i="7"/>
  <c r="B764" i="7"/>
  <c r="C764" i="7"/>
  <c r="B765" i="7"/>
  <c r="C765" i="7"/>
  <c r="B766" i="7"/>
  <c r="C766" i="7"/>
  <c r="B767" i="7"/>
  <c r="C767" i="7"/>
  <c r="B768" i="7"/>
  <c r="C768" i="7"/>
  <c r="B769" i="7"/>
  <c r="C769" i="7"/>
  <c r="B770" i="7"/>
  <c r="C770" i="7"/>
  <c r="B771" i="7"/>
  <c r="C771" i="7"/>
  <c r="B772" i="7"/>
  <c r="C772" i="7"/>
  <c r="B773" i="7"/>
  <c r="C773" i="7"/>
  <c r="B774" i="7"/>
  <c r="C774" i="7"/>
  <c r="B775" i="7"/>
  <c r="C775" i="7"/>
  <c r="B776" i="7"/>
  <c r="C776" i="7"/>
  <c r="B777" i="7"/>
  <c r="C777" i="7"/>
  <c r="B778" i="7"/>
  <c r="C778" i="7"/>
  <c r="B779" i="7"/>
  <c r="C779" i="7"/>
  <c r="B780" i="7"/>
  <c r="C780" i="7"/>
  <c r="B781" i="7"/>
  <c r="C781" i="7"/>
  <c r="B782" i="7"/>
  <c r="C782" i="7"/>
  <c r="B783" i="7"/>
  <c r="C783" i="7"/>
  <c r="B784" i="7"/>
  <c r="C784" i="7"/>
  <c r="B785" i="7"/>
  <c r="C785" i="7"/>
  <c r="B786" i="7"/>
  <c r="C786" i="7"/>
  <c r="B787" i="7"/>
  <c r="C787" i="7"/>
  <c r="B788" i="7"/>
  <c r="C788" i="7"/>
  <c r="B789" i="7"/>
  <c r="C789" i="7"/>
  <c r="B790" i="7"/>
  <c r="C790" i="7"/>
  <c r="B791" i="7"/>
  <c r="C791" i="7"/>
  <c r="B792" i="7"/>
  <c r="C792" i="7"/>
  <c r="B793" i="7"/>
  <c r="C793" i="7"/>
  <c r="B794" i="7"/>
  <c r="C794" i="7"/>
  <c r="B795" i="7"/>
  <c r="C795" i="7"/>
  <c r="B796" i="7"/>
  <c r="C796" i="7"/>
  <c r="B797" i="7"/>
  <c r="C797" i="7"/>
  <c r="B798" i="7"/>
  <c r="C798" i="7"/>
  <c r="B799" i="7"/>
  <c r="C799" i="7"/>
  <c r="B800" i="7"/>
  <c r="C800" i="7"/>
  <c r="B801" i="7"/>
  <c r="C801" i="7"/>
  <c r="B802" i="7"/>
  <c r="C802" i="7"/>
  <c r="B803" i="7"/>
  <c r="C803" i="7"/>
  <c r="B804" i="7"/>
  <c r="C804" i="7"/>
  <c r="B805" i="7"/>
  <c r="C805" i="7"/>
  <c r="B806" i="7"/>
  <c r="C806" i="7"/>
  <c r="B807" i="7"/>
  <c r="C807" i="7"/>
  <c r="B808" i="7"/>
  <c r="C808" i="7"/>
  <c r="B809" i="7"/>
  <c r="C809" i="7"/>
  <c r="B810" i="7"/>
  <c r="C810" i="7"/>
  <c r="B811" i="7"/>
  <c r="C811" i="7"/>
  <c r="B812" i="7"/>
  <c r="C812" i="7"/>
  <c r="B813" i="7"/>
  <c r="C813" i="7"/>
  <c r="B814" i="7"/>
  <c r="C814" i="7"/>
  <c r="B815" i="7"/>
  <c r="C815" i="7"/>
  <c r="B816" i="7"/>
  <c r="C816" i="7"/>
  <c r="B817" i="7"/>
  <c r="C817" i="7"/>
  <c r="B818" i="7"/>
  <c r="C818" i="7"/>
  <c r="B819" i="7"/>
  <c r="C819" i="7"/>
  <c r="B820" i="7"/>
  <c r="C820" i="7"/>
  <c r="B821" i="7"/>
  <c r="C821" i="7"/>
  <c r="B822" i="7"/>
  <c r="C822" i="7"/>
  <c r="B823" i="7"/>
  <c r="C823" i="7"/>
  <c r="B824" i="7"/>
  <c r="C824" i="7"/>
  <c r="B825" i="7"/>
  <c r="C825" i="7"/>
  <c r="B826" i="7"/>
  <c r="C826" i="7"/>
  <c r="B827" i="7"/>
  <c r="C827" i="7"/>
  <c r="B828" i="7"/>
  <c r="C828" i="7"/>
  <c r="B829" i="7"/>
  <c r="C829" i="7"/>
  <c r="B830" i="7"/>
  <c r="C830" i="7"/>
  <c r="B831" i="7"/>
  <c r="C831" i="7"/>
  <c r="B832" i="7"/>
  <c r="C832" i="7"/>
  <c r="B833" i="7"/>
  <c r="C833" i="7"/>
  <c r="B834" i="7"/>
  <c r="C834" i="7"/>
  <c r="B835" i="7"/>
  <c r="C835" i="7"/>
  <c r="B836" i="7"/>
  <c r="C836" i="7"/>
  <c r="B837" i="7"/>
  <c r="C837" i="7"/>
  <c r="B838" i="7"/>
  <c r="C838" i="7"/>
  <c r="B839" i="7"/>
  <c r="C839" i="7"/>
  <c r="B840" i="7"/>
  <c r="C840" i="7"/>
  <c r="B841" i="7"/>
  <c r="C841" i="7"/>
  <c r="B842" i="7"/>
  <c r="C842" i="7"/>
  <c r="B843" i="7"/>
  <c r="C843" i="7"/>
  <c r="B844" i="7"/>
  <c r="C844" i="7"/>
  <c r="B845" i="7"/>
  <c r="C845" i="7"/>
  <c r="B846" i="7"/>
  <c r="C846" i="7"/>
  <c r="B847" i="7"/>
  <c r="C847" i="7"/>
  <c r="B848" i="7"/>
  <c r="C848" i="7"/>
  <c r="B849" i="7"/>
  <c r="C849" i="7"/>
  <c r="B850" i="7"/>
  <c r="C850" i="7"/>
  <c r="B851" i="7"/>
  <c r="C851" i="7"/>
  <c r="B852" i="7"/>
  <c r="C852" i="7"/>
  <c r="B853" i="7"/>
  <c r="C853" i="7"/>
  <c r="B854" i="7"/>
  <c r="C854" i="7"/>
  <c r="B855" i="7"/>
  <c r="C855" i="7"/>
  <c r="B856" i="7"/>
  <c r="C856" i="7"/>
  <c r="B857" i="7"/>
  <c r="C857" i="7"/>
  <c r="B858" i="7"/>
  <c r="C858" i="7"/>
  <c r="B859" i="7"/>
  <c r="C859" i="7"/>
  <c r="B860" i="7"/>
  <c r="C860" i="7"/>
  <c r="B861" i="7"/>
  <c r="C861" i="7"/>
  <c r="B862" i="7"/>
  <c r="C862" i="7"/>
  <c r="B863" i="7"/>
  <c r="C863" i="7"/>
  <c r="B864" i="7"/>
  <c r="C864" i="7"/>
  <c r="B865" i="7"/>
  <c r="C865" i="7"/>
  <c r="B866" i="7"/>
  <c r="C866" i="7"/>
  <c r="B867" i="7"/>
  <c r="C867" i="7"/>
  <c r="B868" i="7"/>
  <c r="C868" i="7"/>
  <c r="B869" i="7"/>
  <c r="C869" i="7"/>
  <c r="B870" i="7"/>
  <c r="C870" i="7"/>
  <c r="B871" i="7"/>
  <c r="C871" i="7"/>
  <c r="B872" i="7"/>
  <c r="C872" i="7"/>
  <c r="B873" i="7"/>
  <c r="C873" i="7"/>
  <c r="B874" i="7"/>
  <c r="C874" i="7"/>
  <c r="B875" i="7"/>
  <c r="C875" i="7"/>
  <c r="B876" i="7"/>
  <c r="C876" i="7"/>
  <c r="B877" i="7"/>
  <c r="C877" i="7"/>
  <c r="B878" i="7"/>
  <c r="C878" i="7"/>
  <c r="B879" i="7"/>
  <c r="C879" i="7"/>
  <c r="B880" i="7"/>
  <c r="C880" i="7"/>
  <c r="B881" i="7"/>
  <c r="C881" i="7"/>
  <c r="B882" i="7"/>
  <c r="C882" i="7"/>
  <c r="B883" i="7"/>
  <c r="C883" i="7"/>
  <c r="B884" i="7"/>
  <c r="C884" i="7"/>
  <c r="B885" i="7"/>
  <c r="C885" i="7"/>
  <c r="B886" i="7"/>
  <c r="C886" i="7"/>
  <c r="B887" i="7"/>
  <c r="C887" i="7"/>
  <c r="B888" i="7"/>
  <c r="C888" i="7"/>
  <c r="B889" i="7"/>
  <c r="C889" i="7"/>
  <c r="B890" i="7"/>
  <c r="C890" i="7"/>
  <c r="B891" i="7"/>
  <c r="C891" i="7"/>
  <c r="B892" i="7"/>
  <c r="C892" i="7"/>
  <c r="B893" i="7"/>
  <c r="C893" i="7"/>
  <c r="B894" i="7"/>
  <c r="C894" i="7"/>
  <c r="B895" i="7"/>
  <c r="C895" i="7"/>
  <c r="B896" i="7"/>
  <c r="C896" i="7"/>
  <c r="B897" i="7"/>
  <c r="C897" i="7"/>
  <c r="B898" i="7"/>
  <c r="C898" i="7"/>
  <c r="B899" i="7"/>
  <c r="C899" i="7"/>
  <c r="B900" i="7"/>
  <c r="C900" i="7"/>
  <c r="B901" i="7"/>
  <c r="C901" i="7"/>
  <c r="B902" i="7"/>
  <c r="C902" i="7"/>
  <c r="B903" i="7"/>
  <c r="C903" i="7"/>
  <c r="B904" i="7"/>
  <c r="C904" i="7"/>
  <c r="B905" i="7"/>
  <c r="C905" i="7"/>
  <c r="B906" i="7"/>
  <c r="C906" i="7"/>
  <c r="B907" i="7"/>
  <c r="C907" i="7"/>
  <c r="B908" i="7"/>
  <c r="C908" i="7"/>
  <c r="B909" i="7"/>
  <c r="C909" i="7"/>
  <c r="B910" i="7"/>
  <c r="C910" i="7"/>
  <c r="B911" i="7"/>
  <c r="C911" i="7"/>
  <c r="B912" i="7"/>
  <c r="C912" i="7"/>
  <c r="B913" i="7"/>
  <c r="C913" i="7"/>
  <c r="B914" i="7"/>
  <c r="C914" i="7"/>
  <c r="B915" i="7"/>
  <c r="C915" i="7"/>
  <c r="B916" i="7"/>
  <c r="C916" i="7"/>
  <c r="B917" i="7"/>
  <c r="C917" i="7"/>
  <c r="B918" i="7"/>
  <c r="C918" i="7"/>
  <c r="B919" i="7"/>
  <c r="C919" i="7"/>
  <c r="B920" i="7"/>
  <c r="C920" i="7"/>
  <c r="B921" i="7"/>
  <c r="C921" i="7"/>
  <c r="B922" i="7"/>
  <c r="C922" i="7"/>
  <c r="B923" i="7"/>
  <c r="C923" i="7"/>
  <c r="B924" i="7"/>
  <c r="C924" i="7"/>
  <c r="B925" i="7"/>
  <c r="C925" i="7"/>
  <c r="B926" i="7"/>
  <c r="C926" i="7"/>
  <c r="B927" i="7"/>
  <c r="C927" i="7"/>
  <c r="B928" i="7"/>
  <c r="C928" i="7"/>
  <c r="B929" i="7"/>
  <c r="C929" i="7"/>
  <c r="B930" i="7"/>
  <c r="C930" i="7"/>
  <c r="B931" i="7"/>
  <c r="C931" i="7"/>
  <c r="B932" i="7"/>
  <c r="C932" i="7"/>
  <c r="B933" i="7"/>
  <c r="C933" i="7"/>
  <c r="B934" i="7"/>
  <c r="C934" i="7"/>
  <c r="B935" i="7"/>
  <c r="C935" i="7"/>
  <c r="B936" i="7"/>
  <c r="C936" i="7"/>
  <c r="B937" i="7"/>
  <c r="C937" i="7"/>
  <c r="B938" i="7"/>
  <c r="C938" i="7"/>
  <c r="B939" i="7"/>
  <c r="C939" i="7"/>
  <c r="B940" i="7"/>
  <c r="C940" i="7"/>
  <c r="B941" i="7"/>
  <c r="C941" i="7"/>
  <c r="B942" i="7"/>
  <c r="C942" i="7"/>
  <c r="B943" i="7"/>
  <c r="C943" i="7"/>
  <c r="B944" i="7"/>
  <c r="C944" i="7"/>
  <c r="B945" i="7"/>
  <c r="C945" i="7"/>
  <c r="B946" i="7"/>
  <c r="C946" i="7"/>
  <c r="B947" i="7"/>
  <c r="C947" i="7"/>
  <c r="B948" i="7"/>
  <c r="C948" i="7"/>
  <c r="B949" i="7"/>
  <c r="C949" i="7"/>
  <c r="B950" i="7"/>
  <c r="C950" i="7"/>
  <c r="B951" i="7"/>
  <c r="C951" i="7"/>
  <c r="B952" i="7"/>
  <c r="C952" i="7"/>
  <c r="B953" i="7"/>
  <c r="C953" i="7"/>
  <c r="B954" i="7"/>
  <c r="C954" i="7"/>
  <c r="B955" i="7"/>
  <c r="C955" i="7"/>
  <c r="B956" i="7"/>
  <c r="C956" i="7"/>
  <c r="B957" i="7"/>
  <c r="C957" i="7"/>
  <c r="B958" i="7"/>
  <c r="C958" i="7"/>
  <c r="B959" i="7"/>
  <c r="C959" i="7"/>
  <c r="B960" i="7"/>
  <c r="C960" i="7"/>
  <c r="B961" i="7"/>
  <c r="C961" i="7"/>
  <c r="B962" i="7"/>
  <c r="C962" i="7"/>
  <c r="B963" i="7"/>
  <c r="C963" i="7"/>
  <c r="B964" i="7"/>
  <c r="C964" i="7"/>
  <c r="B965" i="7"/>
  <c r="C965" i="7"/>
  <c r="B966" i="7"/>
  <c r="C966" i="7"/>
  <c r="B967" i="7"/>
  <c r="C967" i="7"/>
  <c r="B968" i="7"/>
  <c r="C968" i="7"/>
  <c r="B969" i="7"/>
  <c r="C969" i="7"/>
  <c r="B970" i="7"/>
  <c r="C970" i="7"/>
  <c r="B971" i="7"/>
  <c r="C971" i="7"/>
  <c r="B972" i="7"/>
  <c r="C972" i="7"/>
  <c r="B973" i="7"/>
  <c r="C973" i="7"/>
  <c r="B974" i="7"/>
  <c r="C974" i="7"/>
  <c r="B975" i="7"/>
  <c r="C975" i="7"/>
  <c r="B976" i="7"/>
  <c r="C976" i="7"/>
  <c r="B977" i="7"/>
  <c r="C977" i="7"/>
  <c r="B978" i="7"/>
  <c r="C978" i="7"/>
  <c r="B979" i="7"/>
  <c r="C979" i="7"/>
  <c r="B980" i="7"/>
  <c r="C980" i="7"/>
  <c r="B981" i="7"/>
  <c r="C981" i="7"/>
  <c r="B982" i="7"/>
  <c r="C982" i="7"/>
  <c r="B983" i="7"/>
  <c r="C983" i="7"/>
  <c r="B984" i="7"/>
  <c r="C984" i="7"/>
  <c r="B985" i="7"/>
  <c r="C985" i="7"/>
  <c r="B986" i="7"/>
  <c r="C986" i="7"/>
  <c r="B987" i="7"/>
  <c r="C987" i="7"/>
  <c r="B988" i="7"/>
  <c r="C988" i="7"/>
  <c r="B989" i="7"/>
  <c r="C989" i="7"/>
  <c r="B990" i="7"/>
  <c r="C990" i="7"/>
  <c r="B991" i="7"/>
  <c r="C991" i="7"/>
  <c r="B992" i="7"/>
  <c r="C992" i="7"/>
  <c r="B993" i="7"/>
  <c r="C993" i="7"/>
  <c r="B994" i="7"/>
  <c r="C994" i="7"/>
  <c r="B995" i="7"/>
  <c r="C995" i="7"/>
  <c r="B996" i="7"/>
  <c r="C996" i="7"/>
  <c r="B997" i="7"/>
  <c r="C997" i="7"/>
  <c r="B998" i="7"/>
  <c r="C998" i="7"/>
  <c r="B999" i="7"/>
  <c r="C999" i="7"/>
  <c r="B1000" i="7"/>
  <c r="C1000" i="7"/>
  <c r="B1001" i="7"/>
  <c r="C1001" i="7"/>
  <c r="B2" i="7"/>
  <c r="C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D2" i="6"/>
  <c r="D4" i="6"/>
  <c r="C188" i="5"/>
  <c r="E188" i="5"/>
  <c r="C187" i="5"/>
  <c r="E187" i="5"/>
  <c r="C186" i="5"/>
  <c r="E186" i="5"/>
  <c r="C185" i="5"/>
  <c r="E185" i="5"/>
  <c r="C184" i="5"/>
  <c r="D184" i="5"/>
  <c r="C183" i="5"/>
  <c r="D183" i="5"/>
  <c r="C182" i="5"/>
  <c r="C181" i="5"/>
  <c r="C180" i="5"/>
  <c r="E180" i="5"/>
  <c r="C179" i="5"/>
  <c r="E179" i="5"/>
  <c r="C178" i="5"/>
  <c r="C177" i="5"/>
  <c r="C176" i="5"/>
  <c r="D176" i="5"/>
  <c r="C175" i="5"/>
  <c r="D175" i="5"/>
  <c r="C174" i="5"/>
  <c r="C173" i="5"/>
  <c r="C172" i="5"/>
  <c r="E172" i="5"/>
  <c r="C171" i="5"/>
  <c r="E171" i="5"/>
  <c r="C170" i="5"/>
  <c r="C169" i="5"/>
  <c r="C168" i="5"/>
  <c r="D168" i="5"/>
  <c r="C167" i="5"/>
  <c r="D167" i="5"/>
  <c r="C166" i="5"/>
  <c r="C165" i="5"/>
  <c r="C164" i="5"/>
  <c r="E164" i="5"/>
  <c r="C163" i="5"/>
  <c r="E163" i="5"/>
  <c r="C162" i="5"/>
  <c r="C161" i="5"/>
  <c r="C160" i="5"/>
  <c r="D160" i="5"/>
  <c r="C159" i="5"/>
  <c r="D159" i="5"/>
  <c r="C158" i="5"/>
  <c r="C157" i="5"/>
  <c r="C156" i="5"/>
  <c r="E156" i="5"/>
  <c r="C155" i="5"/>
  <c r="E155" i="5"/>
  <c r="C154" i="5"/>
  <c r="C153" i="5"/>
  <c r="C152" i="5"/>
  <c r="D152" i="5"/>
  <c r="C151" i="5"/>
  <c r="D151" i="5"/>
  <c r="C150" i="5"/>
  <c r="C149" i="5"/>
  <c r="C148" i="5"/>
  <c r="E148" i="5"/>
  <c r="C147" i="5"/>
  <c r="E147" i="5"/>
  <c r="C146" i="5"/>
  <c r="C145" i="5"/>
  <c r="C144" i="5"/>
  <c r="D144" i="5"/>
  <c r="C143" i="5"/>
  <c r="D143" i="5"/>
  <c r="C142" i="5"/>
  <c r="C141" i="5"/>
  <c r="C140" i="5"/>
  <c r="E140" i="5"/>
  <c r="C139" i="5"/>
  <c r="E139" i="5"/>
  <c r="C138" i="5"/>
  <c r="C137" i="5"/>
  <c r="C136" i="5"/>
  <c r="D136" i="5"/>
  <c r="C135" i="5"/>
  <c r="D135" i="5"/>
  <c r="C134" i="5"/>
  <c r="C133" i="5"/>
  <c r="C132" i="5"/>
  <c r="E132" i="5"/>
  <c r="C131" i="5"/>
  <c r="E131" i="5"/>
  <c r="C130" i="5"/>
  <c r="C129" i="5"/>
  <c r="C128" i="5"/>
  <c r="D128" i="5"/>
  <c r="C127" i="5"/>
  <c r="D127" i="5"/>
  <c r="C126" i="5"/>
  <c r="C125" i="5"/>
  <c r="C124" i="5"/>
  <c r="E124" i="5"/>
  <c r="C123" i="5"/>
  <c r="E123" i="5"/>
  <c r="C122" i="5"/>
  <c r="C121" i="5"/>
  <c r="C120" i="5"/>
  <c r="D120" i="5"/>
  <c r="C119" i="5"/>
  <c r="D119" i="5"/>
  <c r="C118" i="5"/>
  <c r="C117" i="5"/>
  <c r="C116" i="5"/>
  <c r="E116" i="5"/>
  <c r="C115" i="5"/>
  <c r="E115" i="5"/>
  <c r="C114" i="5"/>
  <c r="C113" i="5"/>
  <c r="C112" i="5"/>
  <c r="D112" i="5"/>
  <c r="C111" i="5"/>
  <c r="D111" i="5"/>
  <c r="C110" i="5"/>
  <c r="C109" i="5"/>
  <c r="C108" i="5"/>
  <c r="E108" i="5"/>
  <c r="C107" i="5"/>
  <c r="E107" i="5"/>
  <c r="C106" i="5"/>
  <c r="C105" i="5"/>
  <c r="C104" i="5"/>
  <c r="D104" i="5"/>
  <c r="C103" i="5"/>
  <c r="D103" i="5"/>
  <c r="C102" i="5"/>
  <c r="C101" i="5"/>
  <c r="C100" i="5"/>
  <c r="E100" i="5"/>
  <c r="C99" i="5"/>
  <c r="E99" i="5"/>
  <c r="C98" i="5"/>
  <c r="C97" i="5"/>
  <c r="C96" i="5"/>
  <c r="D96" i="5"/>
  <c r="C95" i="5"/>
  <c r="D95" i="5"/>
  <c r="C94" i="5"/>
  <c r="C93" i="5"/>
  <c r="C92" i="5"/>
  <c r="E92" i="5"/>
  <c r="C91" i="5"/>
  <c r="E91" i="5"/>
  <c r="C90" i="5"/>
  <c r="C89" i="5"/>
  <c r="C88" i="5"/>
  <c r="D88" i="5"/>
  <c r="C87" i="5"/>
  <c r="D87" i="5"/>
  <c r="C86" i="5"/>
  <c r="C85" i="5"/>
  <c r="C84" i="5"/>
  <c r="E84" i="5"/>
  <c r="C83" i="5"/>
  <c r="E83" i="5"/>
  <c r="C82" i="5"/>
  <c r="C81" i="5"/>
  <c r="C80" i="5"/>
  <c r="D80" i="5"/>
  <c r="C79" i="5"/>
  <c r="D79" i="5"/>
  <c r="C78" i="5"/>
  <c r="C77" i="5"/>
  <c r="C76" i="5"/>
  <c r="E76" i="5"/>
  <c r="C75" i="5"/>
  <c r="E75" i="5"/>
  <c r="C74" i="5"/>
  <c r="C73" i="5"/>
  <c r="C72" i="5"/>
  <c r="D72" i="5"/>
  <c r="C71" i="5"/>
  <c r="D71" i="5"/>
  <c r="C70" i="5"/>
  <c r="C69" i="5"/>
  <c r="C68" i="5"/>
  <c r="E68" i="5"/>
  <c r="C67" i="5"/>
  <c r="E67" i="5"/>
  <c r="C66" i="5"/>
  <c r="C65" i="5"/>
  <c r="C64" i="5"/>
  <c r="D64" i="5"/>
  <c r="C63" i="5"/>
  <c r="D63" i="5"/>
  <c r="C62" i="5"/>
  <c r="C61" i="5"/>
  <c r="C60" i="5"/>
  <c r="E60" i="5"/>
  <c r="C59" i="5"/>
  <c r="E59" i="5"/>
  <c r="C58" i="5"/>
  <c r="C57" i="5"/>
  <c r="C56" i="5"/>
  <c r="D56" i="5"/>
  <c r="C55" i="5"/>
  <c r="D55" i="5"/>
  <c r="C54" i="5"/>
  <c r="C53" i="5"/>
  <c r="C52" i="5"/>
  <c r="E52" i="5"/>
  <c r="C51" i="5"/>
  <c r="E51" i="5"/>
  <c r="C50" i="5"/>
  <c r="C49" i="5"/>
  <c r="C48" i="5"/>
  <c r="D48" i="5"/>
  <c r="C47" i="5"/>
  <c r="D47" i="5"/>
  <c r="C46" i="5"/>
  <c r="C45" i="5"/>
  <c r="C44" i="5"/>
  <c r="E44" i="5"/>
  <c r="C43" i="5"/>
  <c r="E43" i="5"/>
  <c r="C42" i="5"/>
  <c r="C41" i="5"/>
  <c r="C40" i="5"/>
  <c r="D40" i="5"/>
  <c r="C39" i="5"/>
  <c r="D39" i="5"/>
  <c r="C38" i="5"/>
  <c r="C37" i="5"/>
  <c r="C36" i="5"/>
  <c r="E36" i="5"/>
  <c r="C35" i="5"/>
  <c r="E35" i="5"/>
  <c r="C34" i="5"/>
  <c r="C33" i="5"/>
  <c r="C32" i="5"/>
  <c r="D32" i="5"/>
  <c r="C31" i="5"/>
  <c r="D31" i="5"/>
  <c r="C30" i="5"/>
  <c r="C29" i="5"/>
  <c r="C28" i="5"/>
  <c r="E28" i="5"/>
  <c r="C27" i="5"/>
  <c r="E27" i="5"/>
  <c r="C26" i="5"/>
  <c r="C25" i="5"/>
  <c r="C24" i="5"/>
  <c r="D24" i="5"/>
  <c r="C23" i="5"/>
  <c r="D23" i="5"/>
  <c r="C22" i="5"/>
  <c r="C21" i="5"/>
  <c r="C20" i="5"/>
  <c r="E20" i="5"/>
  <c r="C19" i="5"/>
  <c r="E19" i="5"/>
  <c r="C18" i="5"/>
  <c r="C17" i="5"/>
  <c r="C16" i="5"/>
  <c r="D16" i="5"/>
  <c r="C15" i="5"/>
  <c r="E15" i="5"/>
  <c r="C14" i="5"/>
  <c r="E14" i="5"/>
  <c r="C13" i="5"/>
  <c r="E13" i="5"/>
  <c r="C12" i="5"/>
  <c r="D12" i="5"/>
  <c r="C11" i="5"/>
  <c r="E11" i="5"/>
  <c r="C10" i="5"/>
  <c r="E10" i="5"/>
  <c r="C9" i="5"/>
  <c r="E9" i="5"/>
  <c r="C8" i="5"/>
  <c r="E8" i="5"/>
  <c r="C7" i="5"/>
  <c r="E7" i="5"/>
  <c r="C6" i="5"/>
  <c r="E6" i="5"/>
  <c r="C5" i="5"/>
  <c r="E5" i="5"/>
  <c r="C4" i="5"/>
  <c r="E4" i="5"/>
  <c r="C3" i="5"/>
  <c r="E3" i="5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H57" i="4"/>
  <c r="F60" i="4"/>
  <c r="G60" i="4"/>
  <c r="F61" i="4"/>
  <c r="G61" i="4"/>
  <c r="F62" i="4"/>
  <c r="G62" i="4"/>
  <c r="F63" i="4"/>
  <c r="G63" i="4"/>
  <c r="H61" i="4"/>
  <c r="F64" i="4"/>
  <c r="G64" i="4"/>
  <c r="F65" i="4"/>
  <c r="G65" i="4"/>
  <c r="F66" i="4"/>
  <c r="G66" i="4"/>
  <c r="F67" i="4"/>
  <c r="G67" i="4"/>
  <c r="H65" i="4"/>
  <c r="F68" i="4"/>
  <c r="G68" i="4"/>
  <c r="F69" i="4"/>
  <c r="G69" i="4"/>
  <c r="F70" i="4"/>
  <c r="G70" i="4"/>
  <c r="F71" i="4"/>
  <c r="G71" i="4"/>
  <c r="H69" i="4"/>
  <c r="F72" i="4"/>
  <c r="G72" i="4"/>
  <c r="F73" i="4"/>
  <c r="G73" i="4"/>
  <c r="F74" i="4"/>
  <c r="G74" i="4"/>
  <c r="F75" i="4"/>
  <c r="G75" i="4"/>
  <c r="H73" i="4"/>
  <c r="F76" i="4"/>
  <c r="G76" i="4"/>
  <c r="F77" i="4"/>
  <c r="G77" i="4"/>
  <c r="F78" i="4"/>
  <c r="G78" i="4"/>
  <c r="F79" i="4"/>
  <c r="G79" i="4"/>
  <c r="H77" i="4"/>
  <c r="F80" i="4"/>
  <c r="G80" i="4"/>
  <c r="F81" i="4"/>
  <c r="G81" i="4"/>
  <c r="F82" i="4"/>
  <c r="G82" i="4"/>
  <c r="F83" i="4"/>
  <c r="G83" i="4"/>
  <c r="H81" i="4"/>
  <c r="F84" i="4"/>
  <c r="G84" i="4"/>
  <c r="F85" i="4"/>
  <c r="G85" i="4"/>
  <c r="F86" i="4"/>
  <c r="G86" i="4"/>
  <c r="F87" i="4"/>
  <c r="G87" i="4"/>
  <c r="H85" i="4"/>
  <c r="F88" i="4"/>
  <c r="G88" i="4"/>
  <c r="F89" i="4"/>
  <c r="G89" i="4"/>
  <c r="F90" i="4"/>
  <c r="G90" i="4"/>
  <c r="F91" i="4"/>
  <c r="G91" i="4"/>
  <c r="H89" i="4"/>
  <c r="F92" i="4"/>
  <c r="G92" i="4"/>
  <c r="F93" i="4"/>
  <c r="G93" i="4"/>
  <c r="F94" i="4"/>
  <c r="G94" i="4"/>
  <c r="F95" i="4"/>
  <c r="G95" i="4"/>
  <c r="H93" i="4"/>
  <c r="F96" i="4"/>
  <c r="G96" i="4"/>
  <c r="F97" i="4"/>
  <c r="G97" i="4"/>
  <c r="F98" i="4"/>
  <c r="G98" i="4"/>
  <c r="F99" i="4"/>
  <c r="G99" i="4"/>
  <c r="H97" i="4"/>
  <c r="F100" i="4"/>
  <c r="G100" i="4"/>
  <c r="F101" i="4"/>
  <c r="G101" i="4"/>
  <c r="F102" i="4"/>
  <c r="G102" i="4"/>
  <c r="F103" i="4"/>
  <c r="G103" i="4"/>
  <c r="H101" i="4"/>
  <c r="F104" i="4"/>
  <c r="G104" i="4"/>
  <c r="F105" i="4"/>
  <c r="G105" i="4"/>
  <c r="F106" i="4"/>
  <c r="G106" i="4"/>
  <c r="F107" i="4"/>
  <c r="G107" i="4"/>
  <c r="H105" i="4"/>
  <c r="F108" i="4"/>
  <c r="G108" i="4"/>
  <c r="F109" i="4"/>
  <c r="G109" i="4"/>
  <c r="F110" i="4"/>
  <c r="G110" i="4"/>
  <c r="F111" i="4"/>
  <c r="G111" i="4"/>
  <c r="H109" i="4"/>
  <c r="F112" i="4"/>
  <c r="G112" i="4"/>
  <c r="F113" i="4"/>
  <c r="G113" i="4"/>
  <c r="F114" i="4"/>
  <c r="G114" i="4"/>
  <c r="F115" i="4"/>
  <c r="G115" i="4"/>
  <c r="H113" i="4"/>
  <c r="F116" i="4"/>
  <c r="G116" i="4"/>
  <c r="F117" i="4"/>
  <c r="G117" i="4"/>
  <c r="F118" i="4"/>
  <c r="G118" i="4"/>
  <c r="F119" i="4"/>
  <c r="G119" i="4"/>
  <c r="H117" i="4"/>
  <c r="F120" i="4"/>
  <c r="G120" i="4"/>
  <c r="F121" i="4"/>
  <c r="G121" i="4"/>
  <c r="F122" i="4"/>
  <c r="G122" i="4"/>
  <c r="F123" i="4"/>
  <c r="G123" i="4"/>
  <c r="H121" i="4"/>
  <c r="F124" i="4"/>
  <c r="G124" i="4"/>
  <c r="F125" i="4"/>
  <c r="G125" i="4"/>
  <c r="F126" i="4"/>
  <c r="G126" i="4"/>
  <c r="F127" i="4"/>
  <c r="G127" i="4"/>
  <c r="H125" i="4"/>
  <c r="F128" i="4"/>
  <c r="G128" i="4"/>
  <c r="F129" i="4"/>
  <c r="G129" i="4"/>
  <c r="F130" i="4"/>
  <c r="G130" i="4"/>
  <c r="F131" i="4"/>
  <c r="G131" i="4"/>
  <c r="H129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H137" i="4"/>
  <c r="F140" i="4"/>
  <c r="G140" i="4"/>
  <c r="F141" i="4"/>
  <c r="G141" i="4"/>
  <c r="F142" i="4"/>
  <c r="G142" i="4"/>
  <c r="F143" i="4"/>
  <c r="G143" i="4"/>
  <c r="H141" i="4"/>
  <c r="F144" i="4"/>
  <c r="G144" i="4"/>
  <c r="F145" i="4"/>
  <c r="G145" i="4"/>
  <c r="F146" i="4"/>
  <c r="G146" i="4"/>
  <c r="F147" i="4"/>
  <c r="G147" i="4"/>
  <c r="H145" i="4"/>
  <c r="F148" i="4"/>
  <c r="G148" i="4"/>
  <c r="F149" i="4"/>
  <c r="G149" i="4"/>
  <c r="F150" i="4"/>
  <c r="G150" i="4"/>
  <c r="F151" i="4"/>
  <c r="G151" i="4"/>
  <c r="H149" i="4"/>
  <c r="F152" i="4"/>
  <c r="G152" i="4"/>
  <c r="F153" i="4"/>
  <c r="G153" i="4"/>
  <c r="F154" i="4"/>
  <c r="G154" i="4"/>
  <c r="F155" i="4"/>
  <c r="G155" i="4"/>
  <c r="H153" i="4"/>
  <c r="F156" i="4"/>
  <c r="G156" i="4"/>
  <c r="F157" i="4"/>
  <c r="G157" i="4"/>
  <c r="F158" i="4"/>
  <c r="G158" i="4"/>
  <c r="F159" i="4"/>
  <c r="G159" i="4"/>
  <c r="H157" i="4"/>
  <c r="F160" i="4"/>
  <c r="G160" i="4"/>
  <c r="F161" i="4"/>
  <c r="G161" i="4"/>
  <c r="F162" i="4"/>
  <c r="G162" i="4"/>
  <c r="F163" i="4"/>
  <c r="G163" i="4"/>
  <c r="H161" i="4"/>
  <c r="F164" i="4"/>
  <c r="G164" i="4"/>
  <c r="F165" i="4"/>
  <c r="G165" i="4"/>
  <c r="F166" i="4"/>
  <c r="G166" i="4"/>
  <c r="F167" i="4"/>
  <c r="G167" i="4"/>
  <c r="H165" i="4"/>
  <c r="F168" i="4"/>
  <c r="G168" i="4"/>
  <c r="F169" i="4"/>
  <c r="G169" i="4"/>
  <c r="F170" i="4"/>
  <c r="G170" i="4"/>
  <c r="F171" i="4"/>
  <c r="G171" i="4"/>
  <c r="H169" i="4"/>
  <c r="F172" i="4"/>
  <c r="G172" i="4"/>
  <c r="F173" i="4"/>
  <c r="G173" i="4"/>
  <c r="F174" i="4"/>
  <c r="G174" i="4"/>
  <c r="F175" i="4"/>
  <c r="G175" i="4"/>
  <c r="H173" i="4"/>
  <c r="F176" i="4"/>
  <c r="G176" i="4"/>
  <c r="F177" i="4"/>
  <c r="G177" i="4"/>
  <c r="F178" i="4"/>
  <c r="G178" i="4"/>
  <c r="F179" i="4"/>
  <c r="G179" i="4"/>
  <c r="H177" i="4"/>
  <c r="F180" i="4"/>
  <c r="G180" i="4"/>
  <c r="F181" i="4"/>
  <c r="G181" i="4"/>
  <c r="F182" i="4"/>
  <c r="G182" i="4"/>
  <c r="F183" i="4"/>
  <c r="G183" i="4"/>
  <c r="H181" i="4"/>
  <c r="F184" i="4"/>
  <c r="G184" i="4"/>
  <c r="F185" i="4"/>
  <c r="G185" i="4"/>
  <c r="F186" i="4"/>
  <c r="G186" i="4"/>
  <c r="F187" i="4"/>
  <c r="G187" i="4"/>
  <c r="F188" i="4"/>
  <c r="G188" i="4"/>
  <c r="E17" i="4"/>
  <c r="G17" i="4"/>
  <c r="E18" i="4"/>
  <c r="G18" i="4"/>
  <c r="E19" i="4"/>
  <c r="G19" i="4"/>
  <c r="E20" i="4"/>
  <c r="G20" i="4"/>
  <c r="E21" i="4"/>
  <c r="G21" i="4"/>
  <c r="E22" i="4"/>
  <c r="G22" i="4"/>
  <c r="E23" i="4"/>
  <c r="G23" i="4"/>
  <c r="H21" i="4"/>
  <c r="E24" i="4"/>
  <c r="G24" i="4"/>
  <c r="E25" i="4"/>
  <c r="G25" i="4"/>
  <c r="E26" i="4"/>
  <c r="G26" i="4"/>
  <c r="E27" i="4"/>
  <c r="G27" i="4"/>
  <c r="H25" i="4"/>
  <c r="E28" i="4"/>
  <c r="G28" i="4"/>
  <c r="E29" i="4"/>
  <c r="G29" i="4"/>
  <c r="E30" i="4"/>
  <c r="G30" i="4"/>
  <c r="E31" i="4"/>
  <c r="G31" i="4"/>
  <c r="H29" i="4"/>
  <c r="E32" i="4"/>
  <c r="G32" i="4"/>
  <c r="E33" i="4"/>
  <c r="G33" i="4"/>
  <c r="E34" i="4"/>
  <c r="G34" i="4"/>
  <c r="E35" i="4"/>
  <c r="G35" i="4"/>
  <c r="H33" i="4"/>
  <c r="E36" i="4"/>
  <c r="G36" i="4"/>
  <c r="E37" i="4"/>
  <c r="G37" i="4"/>
  <c r="E38" i="4"/>
  <c r="G38" i="4"/>
  <c r="E39" i="4"/>
  <c r="G39" i="4"/>
  <c r="H37" i="4"/>
  <c r="E40" i="4"/>
  <c r="G40" i="4"/>
  <c r="E41" i="4"/>
  <c r="G41" i="4"/>
  <c r="E42" i="4"/>
  <c r="G42" i="4"/>
  <c r="E43" i="4"/>
  <c r="G43" i="4"/>
  <c r="H41" i="4"/>
  <c r="E44" i="4"/>
  <c r="G44" i="4"/>
  <c r="E45" i="4"/>
  <c r="G45" i="4"/>
  <c r="E46" i="4"/>
  <c r="G46" i="4"/>
  <c r="E47" i="4"/>
  <c r="G47" i="4"/>
  <c r="H45" i="4"/>
  <c r="E48" i="4"/>
  <c r="G48" i="4"/>
  <c r="E49" i="4"/>
  <c r="G49" i="4"/>
  <c r="E50" i="4"/>
  <c r="G50" i="4"/>
  <c r="E51" i="4"/>
  <c r="G51" i="4"/>
  <c r="H49" i="4"/>
  <c r="F16" i="4"/>
  <c r="E16" i="4"/>
  <c r="D22" i="3"/>
  <c r="E22" i="3"/>
  <c r="D23" i="3"/>
  <c r="E23" i="3"/>
  <c r="D24" i="3"/>
  <c r="D25" i="3"/>
  <c r="D26" i="3"/>
  <c r="E26" i="3"/>
  <c r="D27" i="3"/>
  <c r="D28" i="3"/>
  <c r="D29" i="3"/>
  <c r="D30" i="3"/>
  <c r="F30" i="3"/>
  <c r="D31" i="3"/>
  <c r="F31" i="3"/>
  <c r="D32" i="3"/>
  <c r="D33" i="3"/>
  <c r="D34" i="3"/>
  <c r="F34" i="3"/>
  <c r="D35" i="3"/>
  <c r="F35" i="3"/>
  <c r="D36" i="3"/>
  <c r="D37" i="3"/>
  <c r="D38" i="3"/>
  <c r="D39" i="3"/>
  <c r="D40" i="3"/>
  <c r="D41" i="3"/>
  <c r="D42" i="3"/>
  <c r="E42" i="3"/>
  <c r="D43" i="3"/>
  <c r="D44" i="3"/>
  <c r="D45" i="3"/>
  <c r="D46" i="3"/>
  <c r="D47" i="3"/>
  <c r="D48" i="3"/>
  <c r="D49" i="3"/>
  <c r="D50" i="3"/>
  <c r="E50" i="3"/>
  <c r="D51" i="3"/>
  <c r="D52" i="3"/>
  <c r="D53" i="3"/>
  <c r="D54" i="3"/>
  <c r="E54" i="3"/>
  <c r="D55" i="3"/>
  <c r="E55" i="3"/>
  <c r="D56" i="3"/>
  <c r="D57" i="3"/>
  <c r="D58" i="3"/>
  <c r="E58" i="3"/>
  <c r="D59" i="3"/>
  <c r="E59" i="3"/>
  <c r="D60" i="3"/>
  <c r="D61" i="3"/>
  <c r="D62" i="3"/>
  <c r="F62" i="3"/>
  <c r="D63" i="3"/>
  <c r="F63" i="3"/>
  <c r="D64" i="3"/>
  <c r="D65" i="3"/>
  <c r="D66" i="3"/>
  <c r="D67" i="3"/>
  <c r="D68" i="3"/>
  <c r="D69" i="3"/>
  <c r="D70" i="3"/>
  <c r="D71" i="3"/>
  <c r="D72" i="3"/>
  <c r="D73" i="3"/>
  <c r="D74" i="3"/>
  <c r="E74" i="3"/>
  <c r="D75" i="3"/>
  <c r="D76" i="3"/>
  <c r="D77" i="3"/>
  <c r="D78" i="3"/>
  <c r="D79" i="3"/>
  <c r="D80" i="3"/>
  <c r="D81" i="3"/>
  <c r="D82" i="3"/>
  <c r="E82" i="3"/>
  <c r="D83" i="3"/>
  <c r="D84" i="3"/>
  <c r="D85" i="3"/>
  <c r="D86" i="3"/>
  <c r="E86" i="3"/>
  <c r="D87" i="3"/>
  <c r="E87" i="3"/>
  <c r="D88" i="3"/>
  <c r="D89" i="3"/>
  <c r="D90" i="3"/>
  <c r="F90" i="3"/>
  <c r="D91" i="3"/>
  <c r="D92" i="3"/>
  <c r="D93" i="3"/>
  <c r="D94" i="3"/>
  <c r="F94" i="3"/>
  <c r="D95" i="3"/>
  <c r="F95" i="3"/>
  <c r="D96" i="3"/>
  <c r="D97" i="3"/>
  <c r="D98" i="3"/>
  <c r="D99" i="3"/>
  <c r="F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E118" i="3"/>
  <c r="D119" i="3"/>
  <c r="E119" i="3"/>
  <c r="D120" i="3"/>
  <c r="D121" i="3"/>
  <c r="D122" i="3"/>
  <c r="D123" i="3"/>
  <c r="E123" i="3"/>
  <c r="D124" i="3"/>
  <c r="D125" i="3"/>
  <c r="D126" i="3"/>
  <c r="D127" i="3"/>
  <c r="F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E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E151" i="3"/>
  <c r="D152" i="3"/>
  <c r="D153" i="3"/>
  <c r="D154" i="3"/>
  <c r="D155" i="3"/>
  <c r="D156" i="3"/>
  <c r="D157" i="3"/>
  <c r="D158" i="3"/>
  <c r="D159" i="3"/>
  <c r="F159" i="3"/>
  <c r="D160" i="3"/>
  <c r="D161" i="3"/>
  <c r="D162" i="3"/>
  <c r="D163" i="3"/>
  <c r="F163" i="3"/>
  <c r="D164" i="3"/>
  <c r="D165" i="3"/>
  <c r="D166" i="3"/>
  <c r="D167" i="3"/>
  <c r="E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E187" i="3"/>
  <c r="D188" i="3"/>
  <c r="F24" i="3"/>
  <c r="F42" i="3"/>
  <c r="F46" i="3"/>
  <c r="F67" i="3"/>
  <c r="F74" i="3"/>
  <c r="F78" i="3"/>
  <c r="F88" i="3"/>
  <c r="F106" i="3"/>
  <c r="F110" i="3"/>
  <c r="F131" i="3"/>
  <c r="F138" i="3"/>
  <c r="F142" i="3"/>
  <c r="F152" i="3"/>
  <c r="F170" i="3"/>
  <c r="F174" i="3"/>
  <c r="E27" i="3"/>
  <c r="E34" i="3"/>
  <c r="E38" i="3"/>
  <c r="E48" i="3"/>
  <c r="E66" i="3"/>
  <c r="E70" i="3"/>
  <c r="E91" i="3"/>
  <c r="E98" i="3"/>
  <c r="E102" i="3"/>
  <c r="E112" i="3"/>
  <c r="E130" i="3"/>
  <c r="E132" i="3"/>
  <c r="E138" i="3"/>
  <c r="E146" i="3"/>
  <c r="E154" i="3"/>
  <c r="E160" i="3"/>
  <c r="E166" i="3"/>
  <c r="E175" i="3"/>
  <c r="E182" i="3"/>
  <c r="E188" i="3"/>
  <c r="C22" i="3"/>
  <c r="C23" i="3"/>
  <c r="C24" i="3"/>
  <c r="E24" i="3"/>
  <c r="C25" i="3"/>
  <c r="E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E41" i="3"/>
  <c r="C42" i="3"/>
  <c r="C43" i="3"/>
  <c r="C44" i="3"/>
  <c r="F44" i="3"/>
  <c r="C45" i="3"/>
  <c r="C46" i="3"/>
  <c r="C47" i="3"/>
  <c r="C48" i="3"/>
  <c r="F48" i="3"/>
  <c r="C49" i="3"/>
  <c r="C50" i="3"/>
  <c r="C51" i="3"/>
  <c r="C52" i="3"/>
  <c r="E52" i="3"/>
  <c r="C53" i="3"/>
  <c r="C54" i="3"/>
  <c r="C55" i="3"/>
  <c r="C56" i="3"/>
  <c r="E56" i="3"/>
  <c r="C57" i="3"/>
  <c r="E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E73" i="3"/>
  <c r="C74" i="3"/>
  <c r="C75" i="3"/>
  <c r="C76" i="3"/>
  <c r="F76" i="3"/>
  <c r="C77" i="3"/>
  <c r="C78" i="3"/>
  <c r="C79" i="3"/>
  <c r="C80" i="3"/>
  <c r="F80" i="3"/>
  <c r="C81" i="3"/>
  <c r="C82" i="3"/>
  <c r="C83" i="3"/>
  <c r="C84" i="3"/>
  <c r="E84" i="3"/>
  <c r="C85" i="3"/>
  <c r="C86" i="3"/>
  <c r="C87" i="3"/>
  <c r="C88" i="3"/>
  <c r="E88" i="3"/>
  <c r="C89" i="3"/>
  <c r="E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E105" i="3"/>
  <c r="C106" i="3"/>
  <c r="C107" i="3"/>
  <c r="C108" i="3"/>
  <c r="F108" i="3"/>
  <c r="C109" i="3"/>
  <c r="C110" i="3"/>
  <c r="C111" i="3"/>
  <c r="C112" i="3"/>
  <c r="F112" i="3"/>
  <c r="C113" i="3"/>
  <c r="C114" i="3"/>
  <c r="C115" i="3"/>
  <c r="C116" i="3"/>
  <c r="E116" i="3"/>
  <c r="C117" i="3"/>
  <c r="C118" i="3"/>
  <c r="C119" i="3"/>
  <c r="C120" i="3"/>
  <c r="E120" i="3"/>
  <c r="C121" i="3"/>
  <c r="E121" i="3"/>
  <c r="C122" i="3"/>
  <c r="C123" i="3"/>
  <c r="C124" i="3"/>
  <c r="C125" i="3"/>
  <c r="C126" i="3"/>
  <c r="F126" i="3"/>
  <c r="C127" i="3"/>
  <c r="C128" i="3"/>
  <c r="C129" i="3"/>
  <c r="C130" i="3"/>
  <c r="C131" i="3"/>
  <c r="C132" i="3"/>
  <c r="F132" i="3"/>
  <c r="C133" i="3"/>
  <c r="C134" i="3"/>
  <c r="C135" i="3"/>
  <c r="C136" i="3"/>
  <c r="C137" i="3"/>
  <c r="E137" i="3"/>
  <c r="C138" i="3"/>
  <c r="C139" i="3"/>
  <c r="C140" i="3"/>
  <c r="C141" i="3"/>
  <c r="C142" i="3"/>
  <c r="C143" i="3"/>
  <c r="C144" i="3"/>
  <c r="F144" i="3"/>
  <c r="C145" i="3"/>
  <c r="C146" i="3"/>
  <c r="C147" i="3"/>
  <c r="C148" i="3"/>
  <c r="E148" i="3"/>
  <c r="C149" i="3"/>
  <c r="C150" i="3"/>
  <c r="E150" i="3"/>
  <c r="C151" i="3"/>
  <c r="C152" i="3"/>
  <c r="E152" i="3"/>
  <c r="C153" i="3"/>
  <c r="E153" i="3"/>
  <c r="C154" i="3"/>
  <c r="F154" i="3"/>
  <c r="C155" i="3"/>
  <c r="C156" i="3"/>
  <c r="C157" i="3"/>
  <c r="C158" i="3"/>
  <c r="F158" i="3"/>
  <c r="C159" i="3"/>
  <c r="C160" i="3"/>
  <c r="F160" i="3"/>
  <c r="C161" i="3"/>
  <c r="C162" i="3"/>
  <c r="C163" i="3"/>
  <c r="C164" i="3"/>
  <c r="C165" i="3"/>
  <c r="C166" i="3"/>
  <c r="C167" i="3"/>
  <c r="C168" i="3"/>
  <c r="C169" i="3"/>
  <c r="E169" i="3"/>
  <c r="C170" i="3"/>
  <c r="E170" i="3"/>
  <c r="C171" i="3"/>
  <c r="C172" i="3"/>
  <c r="F172" i="3"/>
  <c r="C173" i="3"/>
  <c r="C174" i="3"/>
  <c r="C175" i="3"/>
  <c r="C176" i="3"/>
  <c r="C177" i="3"/>
  <c r="C178" i="3"/>
  <c r="E178" i="3"/>
  <c r="C179" i="3"/>
  <c r="C180" i="3"/>
  <c r="F180" i="3"/>
  <c r="C181" i="3"/>
  <c r="C182" i="3"/>
  <c r="C183" i="3"/>
  <c r="C184" i="3"/>
  <c r="E184" i="3"/>
  <c r="C185" i="3"/>
  <c r="E185" i="3"/>
  <c r="C186" i="3"/>
  <c r="F186" i="3"/>
  <c r="C187" i="3"/>
  <c r="C188" i="3"/>
  <c r="F188" i="3"/>
  <c r="F21" i="3"/>
  <c r="D21" i="3"/>
  <c r="C21" i="3"/>
  <c r="E21" i="3"/>
  <c r="D27" i="2"/>
  <c r="D34" i="2"/>
  <c r="I9" i="2"/>
  <c r="I7" i="2"/>
  <c r="I6" i="2"/>
  <c r="I5" i="2"/>
  <c r="I4" i="2"/>
  <c r="C114" i="2"/>
  <c r="C13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H133" i="4"/>
  <c r="H44" i="4"/>
  <c r="H36" i="4"/>
  <c r="H28" i="4"/>
  <c r="H156" i="4"/>
  <c r="H148" i="4"/>
  <c r="H144" i="4"/>
  <c r="H136" i="4"/>
  <c r="H128" i="4"/>
  <c r="H120" i="4"/>
  <c r="H112" i="4"/>
  <c r="H104" i="4"/>
  <c r="H96" i="4"/>
  <c r="H88" i="4"/>
  <c r="H80" i="4"/>
  <c r="H72" i="4"/>
  <c r="H60" i="4"/>
  <c r="H52" i="4"/>
  <c r="G16" i="4"/>
  <c r="H18" i="4"/>
  <c r="H53" i="4"/>
  <c r="H48" i="4"/>
  <c r="H40" i="4"/>
  <c r="H32" i="4"/>
  <c r="H24" i="4"/>
  <c r="H160" i="4"/>
  <c r="H152" i="4"/>
  <c r="H140" i="4"/>
  <c r="H132" i="4"/>
  <c r="H124" i="4"/>
  <c r="H116" i="4"/>
  <c r="H108" i="4"/>
  <c r="H100" i="4"/>
  <c r="H92" i="4"/>
  <c r="H84" i="4"/>
  <c r="H76" i="4"/>
  <c r="H68" i="4"/>
  <c r="H64" i="4"/>
  <c r="H56" i="4"/>
  <c r="H182" i="4"/>
  <c r="H178" i="4"/>
  <c r="H174" i="4"/>
  <c r="H170" i="4"/>
  <c r="H166" i="4"/>
  <c r="H162" i="4"/>
  <c r="H158" i="4"/>
  <c r="H154" i="4"/>
  <c r="H150" i="4"/>
  <c r="H146" i="4"/>
  <c r="H142" i="4"/>
  <c r="H138" i="4"/>
  <c r="H185" i="4"/>
  <c r="H184" i="4"/>
  <c r="H176" i="4"/>
  <c r="H164" i="4"/>
  <c r="H180" i="4"/>
  <c r="H172" i="4"/>
  <c r="H168" i="4"/>
  <c r="H186" i="4"/>
  <c r="H187" i="4"/>
  <c r="H188" i="4"/>
  <c r="H47" i="4"/>
  <c r="H31" i="4"/>
  <c r="H42" i="4"/>
  <c r="H34" i="4"/>
  <c r="H30" i="4"/>
  <c r="H130" i="4"/>
  <c r="H122" i="4"/>
  <c r="H114" i="4"/>
  <c r="H106" i="4"/>
  <c r="H98" i="4"/>
  <c r="H90" i="4"/>
  <c r="H82" i="4"/>
  <c r="H74" i="4"/>
  <c r="H66" i="4"/>
  <c r="H62" i="4"/>
  <c r="H54" i="4"/>
  <c r="H39" i="4"/>
  <c r="H20" i="4"/>
  <c r="H43" i="4"/>
  <c r="H35" i="4"/>
  <c r="H23" i="4"/>
  <c r="H19" i="4"/>
  <c r="H183" i="4"/>
  <c r="H179" i="4"/>
  <c r="H175" i="4"/>
  <c r="H171" i="4"/>
  <c r="H167" i="4"/>
  <c r="H163" i="4"/>
  <c r="H159" i="4"/>
  <c r="H155" i="4"/>
  <c r="H151" i="4"/>
  <c r="H147" i="4"/>
  <c r="H143" i="4"/>
  <c r="H139" i="4"/>
  <c r="H135" i="4"/>
  <c r="H131" i="4"/>
  <c r="H127" i="4"/>
  <c r="H123" i="4"/>
  <c r="H119" i="4"/>
  <c r="H115" i="4"/>
  <c r="H111" i="4"/>
  <c r="H107" i="4"/>
  <c r="H103" i="4"/>
  <c r="H99" i="4"/>
  <c r="H95" i="4"/>
  <c r="H91" i="4"/>
  <c r="H87" i="4"/>
  <c r="H83" i="4"/>
  <c r="H79" i="4"/>
  <c r="H75" i="4"/>
  <c r="H71" i="4"/>
  <c r="H67" i="4"/>
  <c r="H63" i="4"/>
  <c r="H59" i="4"/>
  <c r="H55" i="4"/>
  <c r="H51" i="4"/>
  <c r="H27" i="4"/>
  <c r="H46" i="4"/>
  <c r="H38" i="4"/>
  <c r="H26" i="4"/>
  <c r="H22" i="4"/>
  <c r="H134" i="4"/>
  <c r="H126" i="4"/>
  <c r="H118" i="4"/>
  <c r="H110" i="4"/>
  <c r="H102" i="4"/>
  <c r="H94" i="4"/>
  <c r="H86" i="4"/>
  <c r="H78" i="4"/>
  <c r="H70" i="4"/>
  <c r="H58" i="4"/>
  <c r="H50" i="4"/>
  <c r="F96" i="3"/>
  <c r="E96" i="3"/>
  <c r="E72" i="3"/>
  <c r="F72" i="3"/>
  <c r="F64" i="3"/>
  <c r="E64" i="3"/>
  <c r="E40" i="3"/>
  <c r="F40" i="3"/>
  <c r="E36" i="3"/>
  <c r="F36" i="3"/>
  <c r="F32" i="3"/>
  <c r="E32" i="3"/>
  <c r="F28" i="3"/>
  <c r="E28" i="3"/>
  <c r="E172" i="3"/>
  <c r="E159" i="3"/>
  <c r="E144" i="3"/>
  <c r="E108" i="3"/>
  <c r="E44" i="3"/>
  <c r="F148" i="3"/>
  <c r="F84" i="3"/>
  <c r="E168" i="3"/>
  <c r="F168" i="3"/>
  <c r="F156" i="3"/>
  <c r="E156" i="3"/>
  <c r="E136" i="3"/>
  <c r="F136" i="3"/>
  <c r="F124" i="3"/>
  <c r="E124" i="3"/>
  <c r="E104" i="3"/>
  <c r="F104" i="3"/>
  <c r="F92" i="3"/>
  <c r="E92" i="3"/>
  <c r="E68" i="3"/>
  <c r="F68" i="3"/>
  <c r="F175" i="3"/>
  <c r="E171" i="3"/>
  <c r="F147" i="3"/>
  <c r="F143" i="3"/>
  <c r="F115" i="3"/>
  <c r="E107" i="3"/>
  <c r="E80" i="3"/>
  <c r="F184" i="3"/>
  <c r="F120" i="3"/>
  <c r="F56" i="3"/>
  <c r="F176" i="3"/>
  <c r="E176" i="3"/>
  <c r="F164" i="3"/>
  <c r="E164" i="3"/>
  <c r="F140" i="3"/>
  <c r="E140" i="3"/>
  <c r="F128" i="3"/>
  <c r="E128" i="3"/>
  <c r="E100" i="3"/>
  <c r="F100" i="3"/>
  <c r="F60" i="3"/>
  <c r="E60" i="3"/>
  <c r="F179" i="3"/>
  <c r="E180" i="3"/>
  <c r="E76" i="3"/>
  <c r="F116" i="3"/>
  <c r="F52" i="3"/>
  <c r="F183" i="3"/>
  <c r="F167" i="3"/>
  <c r="F151" i="3"/>
  <c r="F135" i="3"/>
  <c r="E127" i="3"/>
  <c r="F119" i="3"/>
  <c r="E111" i="3"/>
  <c r="E99" i="3"/>
  <c r="F91" i="3"/>
  <c r="E83" i="3"/>
  <c r="E79" i="3"/>
  <c r="F75" i="3"/>
  <c r="F71" i="3"/>
  <c r="E63" i="3"/>
  <c r="F59" i="3"/>
  <c r="F55" i="3"/>
  <c r="E51" i="3"/>
  <c r="E47" i="3"/>
  <c r="F43" i="3"/>
  <c r="F39" i="3"/>
  <c r="E35" i="3"/>
  <c r="E31" i="3"/>
  <c r="F27" i="3"/>
  <c r="F23" i="3"/>
  <c r="E186" i="3"/>
  <c r="E143" i="3"/>
  <c r="E135" i="3"/>
  <c r="E75" i="3"/>
  <c r="E43" i="3"/>
  <c r="F83" i="3"/>
  <c r="F51" i="3"/>
  <c r="F187" i="3"/>
  <c r="E179" i="3"/>
  <c r="F171" i="3"/>
  <c r="E163" i="3"/>
  <c r="F155" i="3"/>
  <c r="E147" i="3"/>
  <c r="F139" i="3"/>
  <c r="E131" i="3"/>
  <c r="F123" i="3"/>
  <c r="E115" i="3"/>
  <c r="F107" i="3"/>
  <c r="F103" i="3"/>
  <c r="E95" i="3"/>
  <c r="F87" i="3"/>
  <c r="E67" i="3"/>
  <c r="F182" i="3"/>
  <c r="F178" i="3"/>
  <c r="E174" i="3"/>
  <c r="F166" i="3"/>
  <c r="F162" i="3"/>
  <c r="E158" i="3"/>
  <c r="F150" i="3"/>
  <c r="F146" i="3"/>
  <c r="E142" i="3"/>
  <c r="F134" i="3"/>
  <c r="F130" i="3"/>
  <c r="E126" i="3"/>
  <c r="E122" i="3"/>
  <c r="F118" i="3"/>
  <c r="F114" i="3"/>
  <c r="E110" i="3"/>
  <c r="E106" i="3"/>
  <c r="F102" i="3"/>
  <c r="F98" i="3"/>
  <c r="E94" i="3"/>
  <c r="E90" i="3"/>
  <c r="F86" i="3"/>
  <c r="F82" i="3"/>
  <c r="E78" i="3"/>
  <c r="F70" i="3"/>
  <c r="F66" i="3"/>
  <c r="E62" i="3"/>
  <c r="F54" i="3"/>
  <c r="F50" i="3"/>
  <c r="E46" i="3"/>
  <c r="F38" i="3"/>
  <c r="E30" i="3"/>
  <c r="F22" i="3"/>
  <c r="E183" i="3"/>
  <c r="E162" i="3"/>
  <c r="E155" i="3"/>
  <c r="E134" i="3"/>
  <c r="E114" i="3"/>
  <c r="E103" i="3"/>
  <c r="E71" i="3"/>
  <c r="E39" i="3"/>
  <c r="F122" i="3"/>
  <c r="F111" i="3"/>
  <c r="F79" i="3"/>
  <c r="F58" i="3"/>
  <c r="F47" i="3"/>
  <c r="F26" i="3"/>
  <c r="E181" i="3"/>
  <c r="E177" i="3"/>
  <c r="E173" i="3"/>
  <c r="E165" i="3"/>
  <c r="E161" i="3"/>
  <c r="E157" i="3"/>
  <c r="E149" i="3"/>
  <c r="E145" i="3"/>
  <c r="E141" i="3"/>
  <c r="E133" i="3"/>
  <c r="E129" i="3"/>
  <c r="E125" i="3"/>
  <c r="E117" i="3"/>
  <c r="E113" i="3"/>
  <c r="E109" i="3"/>
  <c r="E101" i="3"/>
  <c r="E97" i="3"/>
  <c r="E93" i="3"/>
  <c r="E85" i="3"/>
  <c r="E81" i="3"/>
  <c r="E77" i="3"/>
  <c r="E69" i="3"/>
  <c r="E65" i="3"/>
  <c r="E61" i="3"/>
  <c r="E53" i="3"/>
  <c r="E49" i="3"/>
  <c r="E45" i="3"/>
  <c r="E37" i="3"/>
  <c r="E33" i="3"/>
  <c r="E29" i="3"/>
  <c r="F8" i="7"/>
  <c r="F9" i="7"/>
  <c r="D3" i="6"/>
  <c r="D5" i="6"/>
  <c r="D6" i="6"/>
  <c r="D180" i="5"/>
  <c r="D52" i="5"/>
  <c r="E96" i="5"/>
  <c r="E128" i="5"/>
  <c r="D148" i="5"/>
  <c r="D20" i="5"/>
  <c r="E64" i="5"/>
  <c r="D84" i="5"/>
  <c r="D116" i="5"/>
  <c r="E160" i="5"/>
  <c r="E32" i="5"/>
  <c r="D172" i="5"/>
  <c r="D140" i="5"/>
  <c r="D108" i="5"/>
  <c r="D76" i="5"/>
  <c r="D44" i="5"/>
  <c r="E184" i="5"/>
  <c r="E152" i="5"/>
  <c r="E120" i="5"/>
  <c r="E88" i="5"/>
  <c r="E56" i="5"/>
  <c r="E24" i="5"/>
  <c r="D186" i="5"/>
  <c r="D164" i="5"/>
  <c r="D132" i="5"/>
  <c r="D100" i="5"/>
  <c r="D68" i="5"/>
  <c r="D36" i="5"/>
  <c r="E176" i="5"/>
  <c r="E144" i="5"/>
  <c r="E112" i="5"/>
  <c r="E80" i="5"/>
  <c r="E48" i="5"/>
  <c r="D185" i="5"/>
  <c r="D156" i="5"/>
  <c r="D124" i="5"/>
  <c r="D92" i="5"/>
  <c r="D60" i="5"/>
  <c r="D28" i="5"/>
  <c r="E168" i="5"/>
  <c r="E136" i="5"/>
  <c r="E104" i="5"/>
  <c r="E72" i="5"/>
  <c r="E40" i="5"/>
  <c r="E16" i="5"/>
  <c r="D171" i="5"/>
  <c r="D155" i="5"/>
  <c r="D139" i="5"/>
  <c r="D123" i="5"/>
  <c r="D107" i="5"/>
  <c r="D91" i="5"/>
  <c r="D75" i="5"/>
  <c r="D59" i="5"/>
  <c r="D43" i="5"/>
  <c r="D19" i="5"/>
  <c r="E175" i="5"/>
  <c r="E159" i="5"/>
  <c r="E143" i="5"/>
  <c r="E127" i="5"/>
  <c r="E111" i="5"/>
  <c r="E95" i="5"/>
  <c r="E79" i="5"/>
  <c r="E71" i="5"/>
  <c r="E63" i="5"/>
  <c r="E55" i="5"/>
  <c r="E47" i="5"/>
  <c r="E39" i="5"/>
  <c r="E23" i="5"/>
  <c r="D11" i="5"/>
  <c r="D14" i="5"/>
  <c r="E17" i="5"/>
  <c r="G17" i="5"/>
  <c r="D17" i="5"/>
  <c r="E21" i="5"/>
  <c r="D21" i="5"/>
  <c r="E25" i="5"/>
  <c r="D25" i="5"/>
  <c r="E29" i="5"/>
  <c r="D29" i="5"/>
  <c r="E33" i="5"/>
  <c r="D33" i="5"/>
  <c r="E37" i="5"/>
  <c r="D37" i="5"/>
  <c r="E41" i="5"/>
  <c r="D41" i="5"/>
  <c r="E45" i="5"/>
  <c r="D45" i="5"/>
  <c r="E49" i="5"/>
  <c r="D49" i="5"/>
  <c r="E53" i="5"/>
  <c r="D53" i="5"/>
  <c r="E57" i="5"/>
  <c r="D57" i="5"/>
  <c r="E61" i="5"/>
  <c r="D61" i="5"/>
  <c r="E65" i="5"/>
  <c r="D65" i="5"/>
  <c r="E69" i="5"/>
  <c r="D69" i="5"/>
  <c r="E73" i="5"/>
  <c r="D73" i="5"/>
  <c r="E77" i="5"/>
  <c r="D77" i="5"/>
  <c r="E81" i="5"/>
  <c r="D81" i="5"/>
  <c r="E85" i="5"/>
  <c r="D85" i="5"/>
  <c r="E89" i="5"/>
  <c r="D89" i="5"/>
  <c r="E93" i="5"/>
  <c r="D93" i="5"/>
  <c r="E97" i="5"/>
  <c r="D97" i="5"/>
  <c r="E101" i="5"/>
  <c r="D101" i="5"/>
  <c r="E105" i="5"/>
  <c r="D105" i="5"/>
  <c r="E109" i="5"/>
  <c r="D109" i="5"/>
  <c r="E113" i="5"/>
  <c r="D113" i="5"/>
  <c r="E117" i="5"/>
  <c r="D117" i="5"/>
  <c r="E121" i="5"/>
  <c r="D121" i="5"/>
  <c r="E125" i="5"/>
  <c r="D125" i="5"/>
  <c r="E129" i="5"/>
  <c r="D129" i="5"/>
  <c r="E133" i="5"/>
  <c r="D133" i="5"/>
  <c r="E137" i="5"/>
  <c r="D137" i="5"/>
  <c r="E141" i="5"/>
  <c r="D141" i="5"/>
  <c r="E145" i="5"/>
  <c r="D145" i="5"/>
  <c r="E149" i="5"/>
  <c r="D149" i="5"/>
  <c r="E153" i="5"/>
  <c r="D153" i="5"/>
  <c r="E157" i="5"/>
  <c r="D157" i="5"/>
  <c r="E161" i="5"/>
  <c r="D161" i="5"/>
  <c r="E165" i="5"/>
  <c r="D165" i="5"/>
  <c r="E169" i="5"/>
  <c r="D169" i="5"/>
  <c r="E173" i="5"/>
  <c r="D173" i="5"/>
  <c r="E177" i="5"/>
  <c r="D177" i="5"/>
  <c r="E181" i="5"/>
  <c r="D181" i="5"/>
  <c r="D188" i="5"/>
  <c r="D179" i="5"/>
  <c r="D163" i="5"/>
  <c r="D147" i="5"/>
  <c r="D131" i="5"/>
  <c r="D115" i="5"/>
  <c r="D99" i="5"/>
  <c r="D83" i="5"/>
  <c r="D67" i="5"/>
  <c r="D51" i="5"/>
  <c r="D35" i="5"/>
  <c r="D27" i="5"/>
  <c r="E183" i="5"/>
  <c r="E167" i="5"/>
  <c r="E151" i="5"/>
  <c r="E135" i="5"/>
  <c r="E119" i="5"/>
  <c r="E103" i="5"/>
  <c r="E87" i="5"/>
  <c r="E31" i="5"/>
  <c r="D6" i="5"/>
  <c r="D9" i="5"/>
  <c r="E18" i="5"/>
  <c r="D18" i="5"/>
  <c r="E22" i="5"/>
  <c r="D22" i="5"/>
  <c r="E26" i="5"/>
  <c r="D26" i="5"/>
  <c r="E30" i="5"/>
  <c r="D30" i="5"/>
  <c r="E34" i="5"/>
  <c r="D34" i="5"/>
  <c r="E38" i="5"/>
  <c r="D38" i="5"/>
  <c r="E42" i="5"/>
  <c r="D42" i="5"/>
  <c r="E46" i="5"/>
  <c r="D46" i="5"/>
  <c r="E50" i="5"/>
  <c r="D50" i="5"/>
  <c r="E54" i="5"/>
  <c r="D54" i="5"/>
  <c r="E58" i="5"/>
  <c r="D58" i="5"/>
  <c r="E62" i="5"/>
  <c r="D62" i="5"/>
  <c r="E66" i="5"/>
  <c r="D66" i="5"/>
  <c r="E70" i="5"/>
  <c r="D70" i="5"/>
  <c r="E74" i="5"/>
  <c r="D74" i="5"/>
  <c r="E78" i="5"/>
  <c r="D78" i="5"/>
  <c r="E82" i="5"/>
  <c r="D82" i="5"/>
  <c r="E86" i="5"/>
  <c r="D86" i="5"/>
  <c r="E90" i="5"/>
  <c r="D90" i="5"/>
  <c r="E94" i="5"/>
  <c r="D94" i="5"/>
  <c r="E98" i="5"/>
  <c r="D98" i="5"/>
  <c r="E102" i="5"/>
  <c r="D102" i="5"/>
  <c r="E106" i="5"/>
  <c r="D106" i="5"/>
  <c r="E110" i="5"/>
  <c r="D110" i="5"/>
  <c r="E114" i="5"/>
  <c r="D114" i="5"/>
  <c r="E118" i="5"/>
  <c r="D118" i="5"/>
  <c r="E122" i="5"/>
  <c r="D122" i="5"/>
  <c r="E126" i="5"/>
  <c r="D126" i="5"/>
  <c r="E130" i="5"/>
  <c r="D130" i="5"/>
  <c r="E134" i="5"/>
  <c r="D134" i="5"/>
  <c r="E138" i="5"/>
  <c r="D138" i="5"/>
  <c r="E142" i="5"/>
  <c r="D142" i="5"/>
  <c r="E146" i="5"/>
  <c r="D146" i="5"/>
  <c r="E150" i="5"/>
  <c r="D150" i="5"/>
  <c r="E154" i="5"/>
  <c r="D154" i="5"/>
  <c r="E158" i="5"/>
  <c r="D158" i="5"/>
  <c r="E162" i="5"/>
  <c r="D162" i="5"/>
  <c r="E166" i="5"/>
  <c r="D166" i="5"/>
  <c r="E170" i="5"/>
  <c r="D170" i="5"/>
  <c r="E174" i="5"/>
  <c r="D174" i="5"/>
  <c r="E178" i="5"/>
  <c r="D178" i="5"/>
  <c r="E182" i="5"/>
  <c r="D182" i="5"/>
  <c r="D187" i="5"/>
  <c r="E12" i="5"/>
  <c r="G16" i="5"/>
  <c r="D5" i="5"/>
  <c r="D4" i="5"/>
  <c r="D8" i="5"/>
  <c r="D13" i="5"/>
  <c r="D7" i="5"/>
  <c r="D10" i="5"/>
  <c r="D3" i="5"/>
  <c r="D15" i="5"/>
  <c r="F185" i="3"/>
  <c r="F181" i="3"/>
  <c r="F177" i="3"/>
  <c r="F173" i="3"/>
  <c r="F169" i="3"/>
  <c r="F165" i="3"/>
  <c r="F161" i="3"/>
  <c r="F157" i="3"/>
  <c r="F153" i="3"/>
  <c r="F149" i="3"/>
  <c r="F145" i="3"/>
  <c r="F141" i="3"/>
  <c r="F137" i="3"/>
  <c r="F133" i="3"/>
  <c r="F129" i="3"/>
  <c r="F125" i="3"/>
  <c r="F121" i="3"/>
  <c r="F117" i="3"/>
  <c r="F113" i="3"/>
  <c r="F109" i="3"/>
  <c r="F105" i="3"/>
  <c r="F101" i="3"/>
  <c r="F97" i="3"/>
  <c r="F93" i="3"/>
  <c r="F89" i="3"/>
  <c r="F85" i="3"/>
  <c r="F81" i="3"/>
  <c r="F77" i="3"/>
  <c r="F73" i="3"/>
  <c r="F69" i="3"/>
  <c r="F65" i="3"/>
  <c r="F61" i="3"/>
  <c r="F57" i="3"/>
  <c r="F53" i="3"/>
  <c r="F49" i="3"/>
  <c r="F45" i="3"/>
  <c r="F41" i="3"/>
  <c r="F37" i="3"/>
  <c r="F33" i="3"/>
  <c r="F29" i="3"/>
  <c r="F25" i="3"/>
  <c r="D30" i="2"/>
  <c r="C27" i="2"/>
  <c r="E27" i="2"/>
  <c r="C35" i="2"/>
  <c r="C39" i="2"/>
  <c r="C43" i="2"/>
  <c r="C45" i="2"/>
  <c r="C47" i="2"/>
  <c r="C49" i="2"/>
  <c r="C61" i="2"/>
  <c r="C65" i="2"/>
  <c r="C73" i="2"/>
  <c r="C85" i="2"/>
  <c r="C93" i="2"/>
  <c r="C101" i="2"/>
  <c r="C22" i="2"/>
  <c r="C26" i="2"/>
  <c r="D187" i="2"/>
  <c r="D185" i="2"/>
  <c r="D183" i="2"/>
  <c r="D181" i="2"/>
  <c r="D179" i="2"/>
  <c r="D177" i="2"/>
  <c r="D175" i="2"/>
  <c r="D173" i="2"/>
  <c r="D171" i="2"/>
  <c r="D169" i="2"/>
  <c r="D167" i="2"/>
  <c r="D165" i="2"/>
  <c r="D163" i="2"/>
  <c r="D161" i="2"/>
  <c r="D159" i="2"/>
  <c r="D157" i="2"/>
  <c r="D155" i="2"/>
  <c r="D153" i="2"/>
  <c r="D151" i="2"/>
  <c r="D149" i="2"/>
  <c r="D147" i="2"/>
  <c r="D145" i="2"/>
  <c r="D143" i="2"/>
  <c r="D141" i="2"/>
  <c r="D139" i="2"/>
  <c r="D137" i="2"/>
  <c r="D135" i="2"/>
  <c r="D133" i="2"/>
  <c r="D131" i="2"/>
  <c r="D129" i="2"/>
  <c r="D127" i="2"/>
  <c r="D188" i="2"/>
  <c r="D186" i="2"/>
  <c r="D184" i="2"/>
  <c r="D182" i="2"/>
  <c r="D180" i="2"/>
  <c r="D178" i="2"/>
  <c r="D176" i="2"/>
  <c r="D174" i="2"/>
  <c r="D172" i="2"/>
  <c r="D170" i="2"/>
  <c r="D168" i="2"/>
  <c r="D166" i="2"/>
  <c r="D164" i="2"/>
  <c r="D162" i="2"/>
  <c r="D160" i="2"/>
  <c r="D158" i="2"/>
  <c r="D156" i="2"/>
  <c r="D154" i="2"/>
  <c r="D152" i="2"/>
  <c r="D150" i="2"/>
  <c r="D148" i="2"/>
  <c r="D146" i="2"/>
  <c r="D144" i="2"/>
  <c r="D142" i="2"/>
  <c r="D140" i="2"/>
  <c r="D138" i="2"/>
  <c r="D136" i="2"/>
  <c r="D134" i="2"/>
  <c r="D132" i="2"/>
  <c r="D130" i="2"/>
  <c r="D128" i="2"/>
  <c r="D126" i="2"/>
  <c r="D124" i="2"/>
  <c r="D121" i="2"/>
  <c r="D120" i="2"/>
  <c r="D117" i="2"/>
  <c r="D116" i="2"/>
  <c r="D113" i="2"/>
  <c r="D112" i="2"/>
  <c r="D109" i="2"/>
  <c r="D108" i="2"/>
  <c r="D105" i="2"/>
  <c r="D104" i="2"/>
  <c r="D102" i="2"/>
  <c r="D100" i="2"/>
  <c r="D98" i="2"/>
  <c r="D96" i="2"/>
  <c r="D94" i="2"/>
  <c r="D92" i="2"/>
  <c r="D90" i="2"/>
  <c r="D88" i="2"/>
  <c r="D86" i="2"/>
  <c r="D84" i="2"/>
  <c r="D82" i="2"/>
  <c r="D80" i="2"/>
  <c r="D78" i="2"/>
  <c r="D76" i="2"/>
  <c r="D74" i="2"/>
  <c r="D72" i="2"/>
  <c r="D70" i="2"/>
  <c r="D68" i="2"/>
  <c r="D66" i="2"/>
  <c r="D64" i="2"/>
  <c r="D62" i="2"/>
  <c r="D60" i="2"/>
  <c r="D58" i="2"/>
  <c r="D56" i="2"/>
  <c r="D54" i="2"/>
  <c r="D52" i="2"/>
  <c r="D50" i="2"/>
  <c r="D125" i="2"/>
  <c r="D123" i="2"/>
  <c r="D122" i="2"/>
  <c r="D119" i="2"/>
  <c r="D118" i="2"/>
  <c r="D115" i="2"/>
  <c r="D114" i="2"/>
  <c r="E114" i="2"/>
  <c r="D111" i="2"/>
  <c r="D110" i="2"/>
  <c r="D107" i="2"/>
  <c r="D106" i="2"/>
  <c r="D103" i="2"/>
  <c r="D101" i="2"/>
  <c r="D99" i="2"/>
  <c r="D97" i="2"/>
  <c r="D95" i="2"/>
  <c r="D93" i="2"/>
  <c r="D91" i="2"/>
  <c r="D89" i="2"/>
  <c r="D87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C28" i="2"/>
  <c r="D31" i="2"/>
  <c r="C32" i="2"/>
  <c r="D35" i="2"/>
  <c r="D37" i="2"/>
  <c r="D39" i="2"/>
  <c r="D41" i="2"/>
  <c r="D43" i="2"/>
  <c r="D45" i="2"/>
  <c r="D47" i="2"/>
  <c r="D49" i="2"/>
  <c r="D51" i="2"/>
  <c r="D53" i="2"/>
  <c r="D55" i="2"/>
  <c r="C187" i="2"/>
  <c r="C185" i="2"/>
  <c r="C183" i="2"/>
  <c r="C181" i="2"/>
  <c r="C179" i="2"/>
  <c r="C177" i="2"/>
  <c r="C175" i="2"/>
  <c r="C173" i="2"/>
  <c r="C171" i="2"/>
  <c r="C169" i="2"/>
  <c r="C167" i="2"/>
  <c r="C165" i="2"/>
  <c r="C163" i="2"/>
  <c r="C161" i="2"/>
  <c r="C159" i="2"/>
  <c r="C157" i="2"/>
  <c r="C155" i="2"/>
  <c r="C153" i="2"/>
  <c r="C151" i="2"/>
  <c r="C149" i="2"/>
  <c r="C147" i="2"/>
  <c r="C145" i="2"/>
  <c r="C143" i="2"/>
  <c r="C141" i="2"/>
  <c r="C139" i="2"/>
  <c r="C137" i="2"/>
  <c r="C135" i="2"/>
  <c r="C133" i="2"/>
  <c r="C131" i="2"/>
  <c r="C129" i="2"/>
  <c r="C127" i="2"/>
  <c r="C125" i="2"/>
  <c r="E125" i="2"/>
  <c r="C123" i="2"/>
  <c r="E123" i="2"/>
  <c r="C121" i="2"/>
  <c r="C119" i="2"/>
  <c r="E119" i="2"/>
  <c r="C117" i="2"/>
  <c r="C115" i="2"/>
  <c r="E115" i="2"/>
  <c r="C113" i="2"/>
  <c r="C111" i="2"/>
  <c r="E111" i="2"/>
  <c r="C109" i="2"/>
  <c r="C107" i="2"/>
  <c r="E107" i="2"/>
  <c r="C105" i="2"/>
  <c r="C188" i="2"/>
  <c r="C184" i="2"/>
  <c r="E184" i="2"/>
  <c r="C180" i="2"/>
  <c r="C176" i="2"/>
  <c r="C172" i="2"/>
  <c r="C168" i="2"/>
  <c r="E168" i="2"/>
  <c r="C164" i="2"/>
  <c r="C160" i="2"/>
  <c r="C156" i="2"/>
  <c r="C152" i="2"/>
  <c r="E152" i="2"/>
  <c r="C148" i="2"/>
  <c r="C144" i="2"/>
  <c r="C140" i="2"/>
  <c r="C136" i="2"/>
  <c r="E136" i="2"/>
  <c r="C132" i="2"/>
  <c r="C128" i="2"/>
  <c r="C120" i="2"/>
  <c r="C116" i="2"/>
  <c r="C112" i="2"/>
  <c r="C108" i="2"/>
  <c r="E108" i="2"/>
  <c r="C104" i="2"/>
  <c r="C102" i="2"/>
  <c r="C100" i="2"/>
  <c r="C98" i="2"/>
  <c r="C96" i="2"/>
  <c r="C94" i="2"/>
  <c r="C92" i="2"/>
  <c r="C90" i="2"/>
  <c r="C88" i="2"/>
  <c r="C86" i="2"/>
  <c r="C84" i="2"/>
  <c r="C82" i="2"/>
  <c r="C80" i="2"/>
  <c r="C78" i="2"/>
  <c r="C76" i="2"/>
  <c r="C74" i="2"/>
  <c r="C72" i="2"/>
  <c r="C70" i="2"/>
  <c r="C68" i="2"/>
  <c r="C66" i="2"/>
  <c r="C64" i="2"/>
  <c r="C62" i="2"/>
  <c r="C60" i="2"/>
  <c r="C58" i="2"/>
  <c r="C56" i="2"/>
  <c r="C54" i="2"/>
  <c r="C52" i="2"/>
  <c r="C50" i="2"/>
  <c r="C186" i="2"/>
  <c r="E186" i="2"/>
  <c r="C182" i="2"/>
  <c r="C178" i="2"/>
  <c r="C174" i="2"/>
  <c r="C170" i="2"/>
  <c r="E170" i="2"/>
  <c r="C166" i="2"/>
  <c r="C162" i="2"/>
  <c r="C158" i="2"/>
  <c r="C154" i="2"/>
  <c r="E154" i="2"/>
  <c r="C150" i="2"/>
  <c r="C146" i="2"/>
  <c r="C142" i="2"/>
  <c r="C138" i="2"/>
  <c r="E138" i="2"/>
  <c r="C134" i="2"/>
  <c r="C130" i="2"/>
  <c r="C126" i="2"/>
  <c r="C124" i="2"/>
  <c r="C23" i="2"/>
  <c r="C31" i="2"/>
  <c r="C37" i="2"/>
  <c r="C41" i="2"/>
  <c r="C51" i="2"/>
  <c r="C53" i="2"/>
  <c r="C55" i="2"/>
  <c r="C57" i="2"/>
  <c r="C69" i="2"/>
  <c r="E69" i="2"/>
  <c r="C77" i="2"/>
  <c r="C81" i="2"/>
  <c r="E81" i="2"/>
  <c r="C89" i="2"/>
  <c r="C97" i="2"/>
  <c r="C118" i="2"/>
  <c r="C21" i="2"/>
  <c r="C25" i="2"/>
  <c r="D28" i="2"/>
  <c r="C29" i="2"/>
  <c r="D32" i="2"/>
  <c r="C33" i="2"/>
  <c r="C36" i="2"/>
  <c r="C38" i="2"/>
  <c r="C40" i="2"/>
  <c r="C42" i="2"/>
  <c r="C44" i="2"/>
  <c r="C46" i="2"/>
  <c r="C48" i="2"/>
  <c r="C59" i="2"/>
  <c r="C63" i="2"/>
  <c r="C67" i="2"/>
  <c r="E67" i="2"/>
  <c r="C71" i="2"/>
  <c r="C75" i="2"/>
  <c r="C79" i="2"/>
  <c r="C83" i="2"/>
  <c r="E83" i="2"/>
  <c r="C87" i="2"/>
  <c r="C91" i="2"/>
  <c r="C95" i="2"/>
  <c r="C99" i="2"/>
  <c r="E99" i="2"/>
  <c r="C103" i="2"/>
  <c r="C110" i="2"/>
  <c r="C14" i="2"/>
  <c r="C15" i="2"/>
  <c r="C16" i="2"/>
  <c r="C17" i="2"/>
  <c r="C18" i="2"/>
  <c r="C19" i="2"/>
  <c r="C20" i="2"/>
  <c r="C24" i="2"/>
  <c r="D29" i="2"/>
  <c r="C30" i="2"/>
  <c r="D33" i="2"/>
  <c r="C34" i="2"/>
  <c r="E34" i="2"/>
  <c r="D36" i="2"/>
  <c r="D38" i="2"/>
  <c r="D40" i="2"/>
  <c r="D42" i="2"/>
  <c r="D44" i="2"/>
  <c r="D46" i="2"/>
  <c r="D48" i="2"/>
  <c r="C106" i="2"/>
  <c r="C122" i="2"/>
  <c r="I12" i="1"/>
  <c r="I3" i="1"/>
  <c r="I4" i="1"/>
  <c r="I9" i="1"/>
  <c r="I11" i="1"/>
  <c r="I5" i="1"/>
  <c r="I6" i="1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F16" i="5"/>
  <c r="H16" i="5"/>
  <c r="I16" i="5"/>
  <c r="K5" i="5"/>
  <c r="E30" i="2"/>
  <c r="K4" i="5"/>
  <c r="K6" i="5"/>
  <c r="K7" i="5"/>
  <c r="E95" i="2"/>
  <c r="E79" i="2"/>
  <c r="E63" i="2"/>
  <c r="E103" i="2"/>
  <c r="E87" i="2"/>
  <c r="E71" i="2"/>
  <c r="E37" i="2"/>
  <c r="E50" i="2"/>
  <c r="E58" i="2"/>
  <c r="E66" i="2"/>
  <c r="E74" i="2"/>
  <c r="E82" i="2"/>
  <c r="E90" i="2"/>
  <c r="E98" i="2"/>
  <c r="E105" i="2"/>
  <c r="E113" i="2"/>
  <c r="E121" i="2"/>
  <c r="E53" i="2"/>
  <c r="E130" i="2"/>
  <c r="E146" i="2"/>
  <c r="E162" i="2"/>
  <c r="E178" i="2"/>
  <c r="E131" i="2"/>
  <c r="E139" i="2"/>
  <c r="E147" i="2"/>
  <c r="E155" i="2"/>
  <c r="E163" i="2"/>
  <c r="E171" i="2"/>
  <c r="E179" i="2"/>
  <c r="E187" i="2"/>
  <c r="E56" i="2"/>
  <c r="E64" i="2"/>
  <c r="E72" i="2"/>
  <c r="E80" i="2"/>
  <c r="E88" i="2"/>
  <c r="E96" i="2"/>
  <c r="E104" i="2"/>
  <c r="E120" i="2"/>
  <c r="E55" i="2"/>
  <c r="E128" i="2"/>
  <c r="E144" i="2"/>
  <c r="E160" i="2"/>
  <c r="E176" i="2"/>
  <c r="E129" i="2"/>
  <c r="E137" i="2"/>
  <c r="E145" i="2"/>
  <c r="E153" i="2"/>
  <c r="E161" i="2"/>
  <c r="E169" i="2"/>
  <c r="E177" i="2"/>
  <c r="E185" i="2"/>
  <c r="E85" i="2"/>
  <c r="E39" i="2"/>
  <c r="E110" i="2"/>
  <c r="E118" i="2"/>
  <c r="E77" i="2"/>
  <c r="E31" i="2"/>
  <c r="E112" i="2"/>
  <c r="E29" i="2"/>
  <c r="E60" i="2"/>
  <c r="E68" i="2"/>
  <c r="E84" i="2"/>
  <c r="E100" i="2"/>
  <c r="E148" i="2"/>
  <c r="E180" i="2"/>
  <c r="E122" i="2"/>
  <c r="E97" i="2"/>
  <c r="E51" i="2"/>
  <c r="E116" i="2"/>
  <c r="E133" i="2"/>
  <c r="E141" i="2"/>
  <c r="E149" i="2"/>
  <c r="E157" i="2"/>
  <c r="E165" i="2"/>
  <c r="E173" i="2"/>
  <c r="E181" i="2"/>
  <c r="E52" i="2"/>
  <c r="E76" i="2"/>
  <c r="E92" i="2"/>
  <c r="E132" i="2"/>
  <c r="E164" i="2"/>
  <c r="E32" i="2"/>
  <c r="E106" i="2"/>
  <c r="E89" i="2"/>
  <c r="E57" i="2"/>
  <c r="E124" i="2"/>
  <c r="E140" i="2"/>
  <c r="E156" i="2"/>
  <c r="E172" i="2"/>
  <c r="E188" i="2"/>
  <c r="E38" i="2"/>
  <c r="E44" i="2"/>
  <c r="E36" i="2"/>
  <c r="E134" i="2"/>
  <c r="E150" i="2"/>
  <c r="E166" i="2"/>
  <c r="E182" i="2"/>
  <c r="E54" i="2"/>
  <c r="E62" i="2"/>
  <c r="E70" i="2"/>
  <c r="E78" i="2"/>
  <c r="E86" i="2"/>
  <c r="E94" i="2"/>
  <c r="E102" i="2"/>
  <c r="E109" i="2"/>
  <c r="E117" i="2"/>
  <c r="E73" i="2"/>
  <c r="E47" i="2"/>
  <c r="E35" i="2"/>
  <c r="E46" i="2"/>
  <c r="E91" i="2"/>
  <c r="E75" i="2"/>
  <c r="E59" i="2"/>
  <c r="E42" i="2"/>
  <c r="E33" i="2"/>
  <c r="E41" i="2"/>
  <c r="E127" i="2"/>
  <c r="E135" i="2"/>
  <c r="E143" i="2"/>
  <c r="E151" i="2"/>
  <c r="E159" i="2"/>
  <c r="E167" i="2"/>
  <c r="E175" i="2"/>
  <c r="E183" i="2"/>
  <c r="E28" i="2"/>
  <c r="E101" i="2"/>
  <c r="E65" i="2"/>
  <c r="E45" i="2"/>
  <c r="E49" i="2"/>
  <c r="E48" i="2"/>
  <c r="E40" i="2"/>
  <c r="E126" i="2"/>
  <c r="E142" i="2"/>
  <c r="E158" i="2"/>
  <c r="E174" i="2"/>
  <c r="E93" i="2"/>
  <c r="E61" i="2"/>
  <c r="E43" i="2"/>
  <c r="F17" i="5"/>
  <c r="I8" i="2"/>
  <c r="F35" i="2"/>
  <c r="F114" i="2"/>
  <c r="F112" i="2"/>
  <c r="F155" i="2"/>
  <c r="F88" i="2"/>
  <c r="F67" i="2"/>
  <c r="F82" i="2"/>
  <c r="F105" i="2"/>
  <c r="F107" i="2"/>
  <c r="F108" i="2"/>
  <c r="F180" i="2"/>
  <c r="F85" i="2"/>
  <c r="F173" i="2"/>
  <c r="F146" i="2"/>
  <c r="F171" i="2"/>
  <c r="F57" i="2"/>
  <c r="F64" i="2"/>
  <c r="F96" i="2"/>
  <c r="F118" i="2"/>
  <c r="F100" i="2"/>
  <c r="F163" i="2"/>
  <c r="F58" i="2"/>
  <c r="F90" i="2"/>
  <c r="F113" i="2"/>
  <c r="F177" i="2"/>
  <c r="F63" i="2"/>
  <c r="F157" i="2"/>
  <c r="F186" i="2"/>
  <c r="F120" i="2"/>
  <c r="F68" i="2"/>
  <c r="F97" i="2"/>
  <c r="F152" i="2"/>
  <c r="F181" i="2"/>
  <c r="F52" i="2"/>
  <c r="F39" i="2"/>
  <c r="F110" i="2"/>
  <c r="F104" i="2"/>
  <c r="F172" i="2"/>
  <c r="F162" i="2"/>
  <c r="F71" i="2"/>
  <c r="F55" i="2"/>
  <c r="F98" i="2"/>
  <c r="F121" i="2"/>
  <c r="F185" i="2"/>
  <c r="F77" i="2"/>
  <c r="F125" i="2"/>
  <c r="F76" i="2"/>
  <c r="F131" i="2"/>
  <c r="F60" i="2"/>
  <c r="F37" i="2"/>
  <c r="F176" i="2"/>
  <c r="F49" i="2"/>
  <c r="F73" i="2"/>
  <c r="F70" i="2"/>
  <c r="F127" i="2"/>
  <c r="F41" i="2"/>
  <c r="F42" i="2"/>
  <c r="F62" i="2"/>
  <c r="F150" i="2"/>
  <c r="F93" i="2"/>
  <c r="F167" i="2"/>
  <c r="F102" i="2"/>
  <c r="F166" i="2"/>
  <c r="F45" i="2"/>
  <c r="F183" i="2"/>
  <c r="F151" i="2"/>
  <c r="F86" i="2"/>
  <c r="F54" i="2"/>
  <c r="F36" i="2"/>
  <c r="F135" i="2"/>
  <c r="F61" i="2"/>
  <c r="F126" i="2"/>
  <c r="F175" i="2"/>
  <c r="F143" i="2"/>
  <c r="F75" i="2"/>
  <c r="F182" i="2"/>
  <c r="F44" i="2"/>
  <c r="H17" i="5"/>
  <c r="I17" i="5"/>
  <c r="F18" i="5"/>
  <c r="F178" i="2"/>
  <c r="F169" i="2"/>
  <c r="F103" i="2"/>
  <c r="F56" i="2"/>
  <c r="F165" i="2"/>
  <c r="F78" i="2"/>
  <c r="F40" i="2"/>
  <c r="F48" i="2"/>
  <c r="F109" i="2"/>
  <c r="F43" i="2"/>
  <c r="F174" i="2"/>
  <c r="F94" i="2"/>
  <c r="F158" i="2"/>
  <c r="F129" i="2"/>
  <c r="F188" i="2"/>
  <c r="F69" i="2"/>
  <c r="F160" i="2"/>
  <c r="F187" i="2"/>
  <c r="F170" i="2"/>
  <c r="F99" i="2"/>
  <c r="F79" i="2"/>
  <c r="F122" i="2"/>
  <c r="F145" i="2"/>
  <c r="F81" i="2"/>
  <c r="F156" i="2"/>
  <c r="F106" i="2"/>
  <c r="F141" i="2"/>
  <c r="F161" i="2"/>
  <c r="F137" i="2"/>
  <c r="F84" i="2"/>
  <c r="F138" i="2"/>
  <c r="F132" i="2"/>
  <c r="F130" i="2"/>
  <c r="F50" i="2"/>
  <c r="F111" i="2"/>
  <c r="F95" i="2"/>
  <c r="F184" i="2"/>
  <c r="F116" i="2"/>
  <c r="F47" i="2"/>
  <c r="F65" i="2"/>
  <c r="F91" i="2"/>
  <c r="F134" i="2"/>
  <c r="F59" i="2"/>
  <c r="F142" i="2"/>
  <c r="F46" i="2"/>
  <c r="F38" i="2"/>
  <c r="F117" i="2"/>
  <c r="F159" i="2"/>
  <c r="F101" i="2"/>
  <c r="F74" i="2"/>
  <c r="F80" i="2"/>
  <c r="F168" i="2"/>
  <c r="F153" i="2"/>
  <c r="F66" i="2"/>
  <c r="F148" i="2"/>
  <c r="F72" i="2"/>
  <c r="F115" i="2"/>
  <c r="F149" i="2"/>
  <c r="F123" i="2"/>
  <c r="F124" i="2"/>
  <c r="F147" i="2"/>
  <c r="F144" i="2"/>
  <c r="F87" i="2"/>
  <c r="F119" i="2"/>
  <c r="F154" i="2"/>
  <c r="F164" i="2"/>
  <c r="F136" i="2"/>
  <c r="F83" i="2"/>
  <c r="F92" i="2"/>
  <c r="F128" i="2"/>
  <c r="F139" i="2"/>
  <c r="F140" i="2"/>
  <c r="F89" i="2"/>
  <c r="F53" i="2"/>
  <c r="F51" i="2"/>
  <c r="F133" i="2"/>
  <c r="F179" i="2"/>
  <c r="F19" i="5"/>
  <c r="H18" i="5"/>
  <c r="I18" i="5"/>
  <c r="F20" i="5"/>
  <c r="H19" i="5"/>
  <c r="I19" i="5"/>
  <c r="F21" i="5"/>
  <c r="H20" i="5"/>
  <c r="I20" i="5"/>
  <c r="F22" i="5"/>
  <c r="H21" i="5"/>
  <c r="I21" i="5"/>
  <c r="F23" i="5"/>
  <c r="H22" i="5"/>
  <c r="I22" i="5"/>
  <c r="F24" i="5"/>
  <c r="H23" i="5"/>
  <c r="I23" i="5"/>
  <c r="F25" i="5"/>
  <c r="H24" i="5"/>
  <c r="I24" i="5"/>
  <c r="F26" i="5"/>
  <c r="H25" i="5"/>
  <c r="I25" i="5"/>
  <c r="F27" i="5"/>
  <c r="H26" i="5"/>
  <c r="I26" i="5"/>
  <c r="F28" i="5"/>
  <c r="H27" i="5"/>
  <c r="I27" i="5"/>
  <c r="F29" i="5"/>
  <c r="H28" i="5"/>
  <c r="I28" i="5"/>
  <c r="F30" i="5"/>
  <c r="H29" i="5"/>
  <c r="I29" i="5"/>
  <c r="F31" i="5"/>
  <c r="H30" i="5"/>
  <c r="I30" i="5"/>
  <c r="F32" i="5"/>
  <c r="H31" i="5"/>
  <c r="I31" i="5"/>
  <c r="F33" i="5"/>
  <c r="H32" i="5"/>
  <c r="I32" i="5"/>
  <c r="F34" i="5"/>
  <c r="H33" i="5"/>
  <c r="I33" i="5"/>
  <c r="F35" i="5"/>
  <c r="H34" i="5"/>
  <c r="I34" i="5"/>
  <c r="F36" i="5"/>
  <c r="H35" i="5"/>
  <c r="I35" i="5"/>
  <c r="F37" i="5"/>
  <c r="H36" i="5"/>
  <c r="I36" i="5"/>
  <c r="F38" i="5"/>
  <c r="H37" i="5"/>
  <c r="I37" i="5"/>
  <c r="F39" i="5"/>
  <c r="H38" i="5"/>
  <c r="I38" i="5"/>
  <c r="F40" i="5"/>
  <c r="H39" i="5"/>
  <c r="I39" i="5"/>
  <c r="F41" i="5"/>
  <c r="H40" i="5"/>
  <c r="I40" i="5"/>
  <c r="F42" i="5"/>
  <c r="H41" i="5"/>
  <c r="I41" i="5"/>
  <c r="F43" i="5"/>
  <c r="H42" i="5"/>
  <c r="I42" i="5"/>
  <c r="F44" i="5"/>
  <c r="H43" i="5"/>
  <c r="I43" i="5"/>
  <c r="F45" i="5"/>
  <c r="H44" i="5"/>
  <c r="I44" i="5"/>
  <c r="F46" i="5"/>
  <c r="H45" i="5"/>
  <c r="I45" i="5"/>
  <c r="F47" i="5"/>
  <c r="H46" i="5"/>
  <c r="I46" i="5"/>
  <c r="F48" i="5"/>
  <c r="H47" i="5"/>
  <c r="I47" i="5"/>
  <c r="F49" i="5"/>
  <c r="H48" i="5"/>
  <c r="I48" i="5"/>
  <c r="F50" i="5"/>
  <c r="H49" i="5"/>
  <c r="I49" i="5"/>
  <c r="F51" i="5"/>
  <c r="H50" i="5"/>
  <c r="I50" i="5"/>
  <c r="F52" i="5"/>
  <c r="H51" i="5"/>
  <c r="I51" i="5"/>
  <c r="F53" i="5"/>
  <c r="H52" i="5"/>
  <c r="I52" i="5"/>
  <c r="F54" i="5"/>
  <c r="H53" i="5"/>
  <c r="I53" i="5"/>
  <c r="F55" i="5"/>
  <c r="H54" i="5"/>
  <c r="I54" i="5"/>
  <c r="F56" i="5"/>
  <c r="H55" i="5"/>
  <c r="I55" i="5"/>
  <c r="F57" i="5"/>
  <c r="H56" i="5"/>
  <c r="I56" i="5"/>
  <c r="F58" i="5"/>
  <c r="H57" i="5"/>
  <c r="I57" i="5"/>
  <c r="F59" i="5"/>
  <c r="H58" i="5"/>
  <c r="I58" i="5"/>
  <c r="F60" i="5"/>
  <c r="H59" i="5"/>
  <c r="I59" i="5"/>
  <c r="F61" i="5"/>
  <c r="H60" i="5"/>
  <c r="I60" i="5"/>
  <c r="F62" i="5"/>
  <c r="H61" i="5"/>
  <c r="I61" i="5"/>
  <c r="F63" i="5"/>
  <c r="H62" i="5"/>
  <c r="I62" i="5"/>
  <c r="F64" i="5"/>
  <c r="H63" i="5"/>
  <c r="I63" i="5"/>
  <c r="F65" i="5"/>
  <c r="H64" i="5"/>
  <c r="I64" i="5"/>
  <c r="F66" i="5"/>
  <c r="H65" i="5"/>
  <c r="I65" i="5"/>
  <c r="F67" i="5"/>
  <c r="H66" i="5"/>
  <c r="I66" i="5"/>
  <c r="F68" i="5"/>
  <c r="H67" i="5"/>
  <c r="I67" i="5"/>
  <c r="F69" i="5"/>
  <c r="H68" i="5"/>
  <c r="I68" i="5"/>
  <c r="F70" i="5"/>
  <c r="H69" i="5"/>
  <c r="I69" i="5"/>
  <c r="F71" i="5"/>
  <c r="H70" i="5"/>
  <c r="I70" i="5"/>
  <c r="F72" i="5"/>
  <c r="H71" i="5"/>
  <c r="I71" i="5"/>
  <c r="F73" i="5"/>
  <c r="H72" i="5"/>
  <c r="I72" i="5"/>
  <c r="F74" i="5"/>
  <c r="H73" i="5"/>
  <c r="I73" i="5"/>
  <c r="F75" i="5"/>
  <c r="H74" i="5"/>
  <c r="I74" i="5"/>
  <c r="F76" i="5"/>
  <c r="H75" i="5"/>
  <c r="I75" i="5"/>
  <c r="F77" i="5"/>
  <c r="H76" i="5"/>
  <c r="I76" i="5"/>
  <c r="F78" i="5"/>
  <c r="H77" i="5"/>
  <c r="I77" i="5"/>
  <c r="F79" i="5"/>
  <c r="H78" i="5"/>
  <c r="I78" i="5"/>
  <c r="F80" i="5"/>
  <c r="H79" i="5"/>
  <c r="I79" i="5"/>
  <c r="F81" i="5"/>
  <c r="H80" i="5"/>
  <c r="I80" i="5"/>
  <c r="F82" i="5"/>
  <c r="H81" i="5"/>
  <c r="I81" i="5"/>
  <c r="F83" i="5"/>
  <c r="H82" i="5"/>
  <c r="I82" i="5"/>
  <c r="F84" i="5"/>
  <c r="H83" i="5"/>
  <c r="I83" i="5"/>
  <c r="F85" i="5"/>
  <c r="H84" i="5"/>
  <c r="I84" i="5"/>
  <c r="F86" i="5"/>
  <c r="H85" i="5"/>
  <c r="I85" i="5"/>
  <c r="F87" i="5"/>
  <c r="H86" i="5"/>
  <c r="I86" i="5"/>
  <c r="F88" i="5"/>
  <c r="H87" i="5"/>
  <c r="I87" i="5"/>
  <c r="F89" i="5"/>
  <c r="H88" i="5"/>
  <c r="I88" i="5"/>
  <c r="F90" i="5"/>
  <c r="H89" i="5"/>
  <c r="I89" i="5"/>
  <c r="F91" i="5"/>
  <c r="H90" i="5"/>
  <c r="I90" i="5"/>
  <c r="F92" i="5"/>
  <c r="H91" i="5"/>
  <c r="I91" i="5"/>
  <c r="F93" i="5"/>
  <c r="H92" i="5"/>
  <c r="I92" i="5"/>
  <c r="F94" i="5"/>
  <c r="H93" i="5"/>
  <c r="I93" i="5"/>
  <c r="F95" i="5"/>
  <c r="H94" i="5"/>
  <c r="I94" i="5"/>
  <c r="F96" i="5"/>
  <c r="H95" i="5"/>
  <c r="I95" i="5"/>
  <c r="F97" i="5"/>
  <c r="H96" i="5"/>
  <c r="I96" i="5"/>
  <c r="F98" i="5"/>
  <c r="H97" i="5"/>
  <c r="I97" i="5"/>
  <c r="F99" i="5"/>
  <c r="H98" i="5"/>
  <c r="I98" i="5"/>
  <c r="F100" i="5"/>
  <c r="H99" i="5"/>
  <c r="I99" i="5"/>
  <c r="F101" i="5"/>
  <c r="H100" i="5"/>
  <c r="I100" i="5"/>
  <c r="F102" i="5"/>
  <c r="H101" i="5"/>
  <c r="I101" i="5"/>
  <c r="F103" i="5"/>
  <c r="H102" i="5"/>
  <c r="I102" i="5"/>
  <c r="F104" i="5"/>
  <c r="H103" i="5"/>
  <c r="I103" i="5"/>
  <c r="F105" i="5"/>
  <c r="H104" i="5"/>
  <c r="I104" i="5"/>
  <c r="F106" i="5"/>
  <c r="H105" i="5"/>
  <c r="I105" i="5"/>
  <c r="F107" i="5"/>
  <c r="H106" i="5"/>
  <c r="I106" i="5"/>
  <c r="F108" i="5"/>
  <c r="H107" i="5"/>
  <c r="I107" i="5"/>
  <c r="F109" i="5"/>
  <c r="H108" i="5"/>
  <c r="I108" i="5"/>
  <c r="F110" i="5"/>
  <c r="H109" i="5"/>
  <c r="I109" i="5"/>
  <c r="F111" i="5"/>
  <c r="H110" i="5"/>
  <c r="I110" i="5"/>
  <c r="F112" i="5"/>
  <c r="H111" i="5"/>
  <c r="I111" i="5"/>
  <c r="F113" i="5"/>
  <c r="H112" i="5"/>
  <c r="I112" i="5"/>
  <c r="F114" i="5"/>
  <c r="H113" i="5"/>
  <c r="I113" i="5"/>
  <c r="F115" i="5"/>
  <c r="H114" i="5"/>
  <c r="I114" i="5"/>
  <c r="F116" i="5"/>
  <c r="H115" i="5"/>
  <c r="I115" i="5"/>
  <c r="F117" i="5"/>
  <c r="H116" i="5"/>
  <c r="I116" i="5"/>
  <c r="F118" i="5"/>
  <c r="H117" i="5"/>
  <c r="I117" i="5"/>
  <c r="F119" i="5"/>
  <c r="H118" i="5"/>
  <c r="I118" i="5"/>
  <c r="F120" i="5"/>
  <c r="H119" i="5"/>
  <c r="I119" i="5"/>
  <c r="F121" i="5"/>
  <c r="H120" i="5"/>
  <c r="I120" i="5"/>
  <c r="F122" i="5"/>
  <c r="H121" i="5"/>
  <c r="I121" i="5"/>
  <c r="F123" i="5"/>
  <c r="H122" i="5"/>
  <c r="I122" i="5"/>
  <c r="F124" i="5"/>
  <c r="H123" i="5"/>
  <c r="I123" i="5"/>
  <c r="F125" i="5"/>
  <c r="H124" i="5"/>
  <c r="I124" i="5"/>
  <c r="F126" i="5"/>
  <c r="H125" i="5"/>
  <c r="I125" i="5"/>
  <c r="F127" i="5"/>
  <c r="H126" i="5"/>
  <c r="I126" i="5"/>
  <c r="F128" i="5"/>
  <c r="H127" i="5"/>
  <c r="I127" i="5"/>
  <c r="F129" i="5"/>
  <c r="H128" i="5"/>
  <c r="I128" i="5"/>
  <c r="F130" i="5"/>
  <c r="H129" i="5"/>
  <c r="I129" i="5"/>
  <c r="F131" i="5"/>
  <c r="H130" i="5"/>
  <c r="I130" i="5"/>
  <c r="F132" i="5"/>
  <c r="H131" i="5"/>
  <c r="I131" i="5"/>
  <c r="F133" i="5"/>
  <c r="H132" i="5"/>
  <c r="I132" i="5"/>
  <c r="F134" i="5"/>
  <c r="H133" i="5"/>
  <c r="I133" i="5"/>
  <c r="F135" i="5"/>
  <c r="H134" i="5"/>
  <c r="I134" i="5"/>
  <c r="F136" i="5"/>
  <c r="H135" i="5"/>
  <c r="I135" i="5"/>
  <c r="F137" i="5"/>
  <c r="H136" i="5"/>
  <c r="I136" i="5"/>
  <c r="F138" i="5"/>
  <c r="H137" i="5"/>
  <c r="I137" i="5"/>
  <c r="F139" i="5"/>
  <c r="H138" i="5"/>
  <c r="I138" i="5"/>
  <c r="F140" i="5"/>
  <c r="H139" i="5"/>
  <c r="I139" i="5"/>
  <c r="F141" i="5"/>
  <c r="H140" i="5"/>
  <c r="I140" i="5"/>
  <c r="F142" i="5"/>
  <c r="H141" i="5"/>
  <c r="I141" i="5"/>
  <c r="F143" i="5"/>
  <c r="H142" i="5"/>
  <c r="I142" i="5"/>
  <c r="F144" i="5"/>
  <c r="H143" i="5"/>
  <c r="I143" i="5"/>
  <c r="F145" i="5"/>
  <c r="H144" i="5"/>
  <c r="I144" i="5"/>
  <c r="F146" i="5"/>
  <c r="H145" i="5"/>
  <c r="I145" i="5"/>
  <c r="F147" i="5"/>
  <c r="H146" i="5"/>
  <c r="I146" i="5"/>
  <c r="F148" i="5"/>
  <c r="H147" i="5"/>
  <c r="I147" i="5"/>
  <c r="F149" i="5"/>
  <c r="H148" i="5"/>
  <c r="I148" i="5"/>
  <c r="F150" i="5"/>
  <c r="H149" i="5"/>
  <c r="I149" i="5"/>
  <c r="F151" i="5"/>
  <c r="H150" i="5"/>
  <c r="I150" i="5"/>
  <c r="F152" i="5"/>
  <c r="H151" i="5"/>
  <c r="I151" i="5"/>
  <c r="F153" i="5"/>
  <c r="H152" i="5"/>
  <c r="I152" i="5"/>
  <c r="F154" i="5"/>
  <c r="H153" i="5"/>
  <c r="I153" i="5"/>
  <c r="F155" i="5"/>
  <c r="H154" i="5"/>
  <c r="I154" i="5"/>
  <c r="F156" i="5"/>
  <c r="H155" i="5"/>
  <c r="I155" i="5"/>
  <c r="F157" i="5"/>
  <c r="H156" i="5"/>
  <c r="I156" i="5"/>
  <c r="F158" i="5"/>
  <c r="H157" i="5"/>
  <c r="I157" i="5"/>
  <c r="F159" i="5"/>
  <c r="H158" i="5"/>
  <c r="I158" i="5"/>
  <c r="F160" i="5"/>
  <c r="H159" i="5"/>
  <c r="I159" i="5"/>
  <c r="F161" i="5"/>
  <c r="H160" i="5"/>
  <c r="I160" i="5"/>
  <c r="F162" i="5"/>
  <c r="H161" i="5"/>
  <c r="I161" i="5"/>
  <c r="F163" i="5"/>
  <c r="H162" i="5"/>
  <c r="I162" i="5"/>
  <c r="F164" i="5"/>
  <c r="H163" i="5"/>
  <c r="I163" i="5"/>
  <c r="F165" i="5"/>
  <c r="H164" i="5"/>
  <c r="I164" i="5"/>
  <c r="F166" i="5"/>
  <c r="H165" i="5"/>
  <c r="I165" i="5"/>
  <c r="F167" i="5"/>
  <c r="H166" i="5"/>
  <c r="I166" i="5"/>
  <c r="F168" i="5"/>
  <c r="H167" i="5"/>
  <c r="I167" i="5"/>
  <c r="F169" i="5"/>
  <c r="H168" i="5"/>
  <c r="I168" i="5"/>
  <c r="F170" i="5"/>
  <c r="H169" i="5"/>
  <c r="I169" i="5"/>
  <c r="F171" i="5"/>
  <c r="H170" i="5"/>
  <c r="I170" i="5"/>
  <c r="F172" i="5"/>
  <c r="H171" i="5"/>
  <c r="I171" i="5"/>
  <c r="F173" i="5"/>
  <c r="H172" i="5"/>
  <c r="I172" i="5"/>
  <c r="F174" i="5"/>
  <c r="H173" i="5"/>
  <c r="I173" i="5"/>
  <c r="F175" i="5"/>
  <c r="H174" i="5"/>
  <c r="I174" i="5"/>
  <c r="F176" i="5"/>
  <c r="H175" i="5"/>
  <c r="I175" i="5"/>
  <c r="F177" i="5"/>
  <c r="H176" i="5"/>
  <c r="I176" i="5"/>
  <c r="F178" i="5"/>
  <c r="H177" i="5"/>
  <c r="I177" i="5"/>
  <c r="F179" i="5"/>
  <c r="H178" i="5"/>
  <c r="I178" i="5"/>
  <c r="F180" i="5"/>
  <c r="H179" i="5"/>
  <c r="I179" i="5"/>
  <c r="F181" i="5"/>
  <c r="H180" i="5"/>
  <c r="I180" i="5"/>
  <c r="F182" i="5"/>
  <c r="H181" i="5"/>
  <c r="I181" i="5"/>
  <c r="F183" i="5"/>
  <c r="H182" i="5"/>
  <c r="I182" i="5"/>
  <c r="F184" i="5"/>
  <c r="H183" i="5"/>
  <c r="I183" i="5"/>
  <c r="F185" i="5"/>
  <c r="H184" i="5"/>
  <c r="I184" i="5"/>
  <c r="F186" i="5"/>
  <c r="H185" i="5"/>
  <c r="I185" i="5"/>
  <c r="F187" i="5"/>
  <c r="H186" i="5"/>
  <c r="I186" i="5"/>
  <c r="F188" i="5"/>
  <c r="H188" i="5"/>
  <c r="I188" i="5"/>
  <c r="H187" i="5"/>
  <c r="I187" i="5"/>
</calcChain>
</file>

<file path=xl/sharedStrings.xml><?xml version="1.0" encoding="utf-8"?>
<sst xmlns="http://schemas.openxmlformats.org/spreadsheetml/2006/main" count="91" uniqueCount="73">
  <si>
    <t>Date</t>
  </si>
  <si>
    <t>Closing Price</t>
  </si>
  <si>
    <t>Daily Return</t>
  </si>
  <si>
    <t>Average Daily return</t>
  </si>
  <si>
    <t>Annualized return</t>
  </si>
  <si>
    <t>Daily Volatility</t>
  </si>
  <si>
    <t>Annualized volatility</t>
  </si>
  <si>
    <t>Question 1</t>
  </si>
  <si>
    <t>Question 2</t>
  </si>
  <si>
    <t>5th percentile return</t>
  </si>
  <si>
    <t>Assumed portfolio value</t>
  </si>
  <si>
    <t>VaR</t>
  </si>
  <si>
    <t>S&amp;P 500</t>
  </si>
  <si>
    <t>CAPM beta</t>
  </si>
  <si>
    <t>Question 3</t>
  </si>
  <si>
    <t>MACD</t>
  </si>
  <si>
    <t>SMA (First 12 days)</t>
  </si>
  <si>
    <t>SMA (26 days)</t>
  </si>
  <si>
    <t>Smoothing factor (EMA-12)</t>
  </si>
  <si>
    <t>Smoothing factor (EMA-26)</t>
  </si>
  <si>
    <t>EMA 12</t>
  </si>
  <si>
    <t>EMA 26</t>
  </si>
  <si>
    <t>Signal Line</t>
  </si>
  <si>
    <t>SMA (9 days)</t>
  </si>
  <si>
    <t>Smoothing factor (EMA-9)</t>
  </si>
  <si>
    <t>Daily Change</t>
  </si>
  <si>
    <t>Gain</t>
  </si>
  <si>
    <t>Loss</t>
  </si>
  <si>
    <t>RSI:</t>
  </si>
  <si>
    <t>MACD:</t>
  </si>
  <si>
    <t>Average Gain</t>
  </si>
  <si>
    <t>Average Loss</t>
  </si>
  <si>
    <t>RS</t>
  </si>
  <si>
    <t>RSI</t>
  </si>
  <si>
    <t>SMA-20</t>
  </si>
  <si>
    <t>Std Dev</t>
  </si>
  <si>
    <t>Upper Band</t>
  </si>
  <si>
    <t>Lower Band</t>
  </si>
  <si>
    <t>High</t>
  </si>
  <si>
    <t>Low</t>
  </si>
  <si>
    <t>Close</t>
  </si>
  <si>
    <t>Highest High</t>
  </si>
  <si>
    <t>Lowest Low</t>
  </si>
  <si>
    <t>%K</t>
  </si>
  <si>
    <t>%D</t>
  </si>
  <si>
    <t>Average loss</t>
  </si>
  <si>
    <t>European Call Option Details:</t>
  </si>
  <si>
    <t>Option Type: Call​</t>
  </si>
  <si>
    <t>Current Stock Price (S)</t>
  </si>
  <si>
    <t>Strike Price (K)</t>
  </si>
  <si>
    <t>Time to Expiration (T) in years</t>
  </si>
  <si>
    <t>Risk-Free Interest Rate (r)</t>
  </si>
  <si>
    <t>Volatility (σ)</t>
  </si>
  <si>
    <t>d1</t>
  </si>
  <si>
    <t>d2</t>
  </si>
  <si>
    <t>N(d1)</t>
  </si>
  <si>
    <t>N(d2)</t>
  </si>
  <si>
    <t>Call option price</t>
  </si>
  <si>
    <t>Iteration Number</t>
  </si>
  <si>
    <t>S_T</t>
  </si>
  <si>
    <t>Option Payoff</t>
  </si>
  <si>
    <t>Dividend Yield (q)</t>
  </si>
  <si>
    <t>Average Payoff</t>
  </si>
  <si>
    <t>Monte Carlo estimate</t>
  </si>
  <si>
    <t>Cisco</t>
  </si>
  <si>
    <t>Current Stock Price (S): $61.71</t>
  </si>
  <si>
    <t>Strike Price (K): $62</t>
  </si>
  <si>
    <t>Volatility (σ): 0.20%​</t>
  </si>
  <si>
    <t>Time to Expiration: Approximately 0.2274 years​</t>
  </si>
  <si>
    <t>Risk-Free Rate (r): 4.24%​</t>
  </si>
  <si>
    <t>Underlying Asset: Cisco Laboratories (ABT)​</t>
  </si>
  <si>
    <t>Expiration Date (T): June 20, 2025​</t>
  </si>
  <si>
    <t>Dividend Yield (q): Cisco has an upcoming ex-dividend date on April 3, 2025, with a dividend of $0.41 per share. Assuming quarterly dividends, the annual dividend is $1.64, leading to an annual dividend yield of approximately 2.65% or 0.0265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</si>
</sst>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164" formatCode="#,##0.000000"/>
    <numFmt numFmtId="165" formatCode="0.000"/>
    <numFmt numFmtId="166" formatCode="0.00000"/>
    <numFmt numFmtId="167" formatCode="0.0000%"/>
    <numFmt numFmtId="168" formatCode="#,##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4" fillId="3" borderId="0" xfId="1" applyFont="1"/>
    <xf numFmtId="0" fontId="4" fillId="3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2" applyFont="1"/>
    <xf numFmtId="15" fontId="4" fillId="7" borderId="0" xfId="5" applyNumberFormat="1" applyFont="1"/>
    <xf numFmtId="0" fontId="1" fillId="5" borderId="0" xfId="3" applyFont="1"/>
    <xf numFmtId="4" fontId="1" fillId="5" borderId="0" xfId="3" applyNumberFormat="1" applyFont="1"/>
    <xf numFmtId="164" fontId="1" fillId="6" borderId="0" xfId="4" applyNumberFormat="1" applyFont="1"/>
    <xf numFmtId="0" fontId="1" fillId="6" borderId="0" xfId="4" applyFont="1"/>
    <xf numFmtId="167" fontId="1" fillId="6" borderId="0" xfId="4" applyNumberFormat="1" applyFont="1"/>
    <xf numFmtId="164" fontId="1" fillId="0" borderId="0" xfId="0" applyNumberFormat="1" applyFont="1"/>
    <xf numFmtId="0" fontId="1" fillId="2" borderId="0" xfId="0" applyFont="1" applyFill="1"/>
    <xf numFmtId="6" fontId="1" fillId="6" borderId="0" xfId="4" applyNumberFormat="1" applyFont="1"/>
    <xf numFmtId="8" fontId="1" fillId="6" borderId="0" xfId="4" applyNumberFormat="1" applyFont="1"/>
    <xf numFmtId="0" fontId="5" fillId="0" borderId="0" xfId="0" applyFont="1"/>
    <xf numFmtId="15" fontId="1" fillId="0" borderId="0" xfId="0" applyNumberFormat="1" applyFont="1"/>
    <xf numFmtId="3" fontId="1" fillId="0" borderId="0" xfId="0" applyNumberFormat="1" applyFont="1"/>
    <xf numFmtId="0" fontId="1" fillId="9" borderId="0" xfId="7" applyFont="1"/>
    <xf numFmtId="168" fontId="1" fillId="6" borderId="0" xfId="4" applyNumberFormat="1" applyFont="1"/>
    <xf numFmtId="165" fontId="1" fillId="5" borderId="0" xfId="3" applyNumberFormat="1" applyFont="1"/>
    <xf numFmtId="165" fontId="1" fillId="6" borderId="0" xfId="4" applyNumberFormat="1" applyFont="1"/>
    <xf numFmtId="0" fontId="4" fillId="7" borderId="0" xfId="5" applyFont="1" applyAlignment="1">
      <alignment vertical="center"/>
    </xf>
    <xf numFmtId="0" fontId="4" fillId="7" borderId="0" xfId="5" applyFont="1"/>
    <xf numFmtId="166" fontId="1" fillId="6" borderId="0" xfId="4" applyNumberFormat="1" applyFont="1"/>
    <xf numFmtId="0" fontId="4" fillId="7" borderId="0" xfId="5" applyFont="1" applyAlignment="1">
      <alignment vertical="center" wrapText="1"/>
    </xf>
    <xf numFmtId="0" fontId="1" fillId="8" borderId="0" xfId="6" applyFont="1"/>
    <xf numFmtId="0" fontId="1" fillId="8" borderId="0" xfId="6" applyFont="1" applyAlignment="1">
      <alignment horizontal="left" vertical="center"/>
    </xf>
    <xf numFmtId="0" fontId="1" fillId="8" borderId="0" xfId="6" applyFont="1" applyAlignment="1">
      <alignment horizontal="left" vertical="center" wrapText="1"/>
    </xf>
    <xf numFmtId="0" fontId="6" fillId="2" borderId="0" xfId="0" applyFont="1" applyFill="1" applyAlignment="1">
      <alignment vertical="center"/>
    </xf>
    <xf numFmtId="0" fontId="5" fillId="2" borderId="0" xfId="0" applyFont="1" applyFill="1"/>
    <xf numFmtId="0" fontId="4" fillId="3" borderId="0" xfId="1" applyFont="1" applyAlignment="1">
      <alignment horizontal="center"/>
    </xf>
  </cellXfs>
  <cellStyles count="8">
    <cellStyle name="40% - Accent6" xfId="6" builtinId="51"/>
    <cellStyle name="60% - Accent1" xfId="2" builtinId="32"/>
    <cellStyle name="60% - Accent3" xfId="3" builtinId="40"/>
    <cellStyle name="60% - Accent4" xfId="4" builtinId="44"/>
    <cellStyle name="60% - Accent6" xfId="7" builtinId="52"/>
    <cellStyle name="Accent1" xfId="1" builtinId="29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 b="1" i="1" u="none" strike="noStrike" baseline="0">
                <a:effectLst/>
              </a:rPr>
              <a:t>Cisco MACD (Jul 2024 – Mar 2025)</a:t>
            </a:r>
            <a:endParaRPr lang="en-US" sz="1100"/>
          </a:p>
        </c:rich>
      </c:tx>
      <c:layout>
        <c:manualLayout>
          <c:xMode val="edge"/>
          <c:yMode val="edge"/>
          <c:x val="0.0576011844673262"/>
          <c:y val="0.0340063648133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40653980752406"/>
          <c:y val="0.171712962962963"/>
          <c:w val="0.855827865266842"/>
          <c:h val="0.802858705161855"/>
        </c:manualLayout>
      </c:layout>
      <c:lineChart>
        <c:grouping val="standard"/>
        <c:varyColors val="0"/>
        <c:ser>
          <c:idx val="0"/>
          <c:order val="0"/>
          <c:tx>
            <c:strRef>
              <c:f>MACD!$E$1</c:f>
              <c:strCache>
                <c:ptCount val="1"/>
                <c:pt idx="0">
                  <c:v>MACD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MACD!$A$2:$A$233</c:f>
              <c:numCache>
                <c:formatCode>d\-mmm\-yy</c:formatCode>
                <c:ptCount val="232"/>
                <c:pt idx="0">
                  <c:v>45474.0</c:v>
                </c:pt>
                <c:pt idx="1">
                  <c:v>45475.0</c:v>
                </c:pt>
                <c:pt idx="2">
                  <c:v>45476.0</c:v>
                </c:pt>
                <c:pt idx="3">
                  <c:v>45478.0</c:v>
                </c:pt>
                <c:pt idx="4">
                  <c:v>45481.0</c:v>
                </c:pt>
                <c:pt idx="5">
                  <c:v>45482.0</c:v>
                </c:pt>
                <c:pt idx="6">
                  <c:v>45483.0</c:v>
                </c:pt>
                <c:pt idx="7">
                  <c:v>45484.0</c:v>
                </c:pt>
                <c:pt idx="8">
                  <c:v>45485.0</c:v>
                </c:pt>
                <c:pt idx="9">
                  <c:v>45488.0</c:v>
                </c:pt>
                <c:pt idx="10">
                  <c:v>45489.0</c:v>
                </c:pt>
                <c:pt idx="11">
                  <c:v>45490.0</c:v>
                </c:pt>
                <c:pt idx="12">
                  <c:v>45491.0</c:v>
                </c:pt>
                <c:pt idx="13">
                  <c:v>45492.0</c:v>
                </c:pt>
                <c:pt idx="14">
                  <c:v>45495.0</c:v>
                </c:pt>
                <c:pt idx="15">
                  <c:v>45496.0</c:v>
                </c:pt>
                <c:pt idx="16">
                  <c:v>45497.0</c:v>
                </c:pt>
                <c:pt idx="17">
                  <c:v>45498.0</c:v>
                </c:pt>
                <c:pt idx="18">
                  <c:v>45499.0</c:v>
                </c:pt>
                <c:pt idx="19">
                  <c:v>45502.0</c:v>
                </c:pt>
                <c:pt idx="20">
                  <c:v>45503.0</c:v>
                </c:pt>
                <c:pt idx="21">
                  <c:v>45504.0</c:v>
                </c:pt>
                <c:pt idx="22">
                  <c:v>45505.0</c:v>
                </c:pt>
                <c:pt idx="23">
                  <c:v>45506.0</c:v>
                </c:pt>
                <c:pt idx="24">
                  <c:v>45509.0</c:v>
                </c:pt>
                <c:pt idx="25">
                  <c:v>45510.0</c:v>
                </c:pt>
                <c:pt idx="26">
                  <c:v>45511.0</c:v>
                </c:pt>
                <c:pt idx="27">
                  <c:v>45512.0</c:v>
                </c:pt>
                <c:pt idx="28">
                  <c:v>45513.0</c:v>
                </c:pt>
                <c:pt idx="29">
                  <c:v>45516.0</c:v>
                </c:pt>
                <c:pt idx="30">
                  <c:v>45517.0</c:v>
                </c:pt>
                <c:pt idx="31">
                  <c:v>45518.0</c:v>
                </c:pt>
                <c:pt idx="32">
                  <c:v>45519.0</c:v>
                </c:pt>
                <c:pt idx="33">
                  <c:v>45520.0</c:v>
                </c:pt>
                <c:pt idx="34">
                  <c:v>45523.0</c:v>
                </c:pt>
                <c:pt idx="35">
                  <c:v>45524.0</c:v>
                </c:pt>
                <c:pt idx="36">
                  <c:v>45525.0</c:v>
                </c:pt>
                <c:pt idx="37">
                  <c:v>45526.0</c:v>
                </c:pt>
                <c:pt idx="38">
                  <c:v>45527.0</c:v>
                </c:pt>
                <c:pt idx="39">
                  <c:v>45530.0</c:v>
                </c:pt>
                <c:pt idx="40">
                  <c:v>45531.0</c:v>
                </c:pt>
                <c:pt idx="41">
                  <c:v>45532.0</c:v>
                </c:pt>
                <c:pt idx="42">
                  <c:v>45533.0</c:v>
                </c:pt>
                <c:pt idx="43">
                  <c:v>45534.0</c:v>
                </c:pt>
                <c:pt idx="44">
                  <c:v>45538.0</c:v>
                </c:pt>
                <c:pt idx="45">
                  <c:v>45539.0</c:v>
                </c:pt>
                <c:pt idx="46">
                  <c:v>45540.0</c:v>
                </c:pt>
                <c:pt idx="47">
                  <c:v>45541.0</c:v>
                </c:pt>
                <c:pt idx="48">
                  <c:v>45544.0</c:v>
                </c:pt>
                <c:pt idx="49">
                  <c:v>45545.0</c:v>
                </c:pt>
                <c:pt idx="50">
                  <c:v>45546.0</c:v>
                </c:pt>
                <c:pt idx="51">
                  <c:v>45547.0</c:v>
                </c:pt>
                <c:pt idx="52">
                  <c:v>45548.0</c:v>
                </c:pt>
                <c:pt idx="53">
                  <c:v>45551.0</c:v>
                </c:pt>
                <c:pt idx="54">
                  <c:v>45552.0</c:v>
                </c:pt>
                <c:pt idx="55">
                  <c:v>45553.0</c:v>
                </c:pt>
                <c:pt idx="56">
                  <c:v>45554.0</c:v>
                </c:pt>
                <c:pt idx="57">
                  <c:v>45555.0</c:v>
                </c:pt>
                <c:pt idx="58">
                  <c:v>45558.0</c:v>
                </c:pt>
                <c:pt idx="59">
                  <c:v>45559.0</c:v>
                </c:pt>
                <c:pt idx="60">
                  <c:v>45560.0</c:v>
                </c:pt>
                <c:pt idx="61">
                  <c:v>45561.0</c:v>
                </c:pt>
                <c:pt idx="62">
                  <c:v>45562.0</c:v>
                </c:pt>
                <c:pt idx="63">
                  <c:v>45565.0</c:v>
                </c:pt>
                <c:pt idx="64">
                  <c:v>45566.0</c:v>
                </c:pt>
                <c:pt idx="65">
                  <c:v>45567.0</c:v>
                </c:pt>
                <c:pt idx="66">
                  <c:v>45568.0</c:v>
                </c:pt>
                <c:pt idx="67">
                  <c:v>45569.0</c:v>
                </c:pt>
                <c:pt idx="68">
                  <c:v>45572.0</c:v>
                </c:pt>
                <c:pt idx="69">
                  <c:v>45573.0</c:v>
                </c:pt>
                <c:pt idx="70">
                  <c:v>45574.0</c:v>
                </c:pt>
                <c:pt idx="71">
                  <c:v>45575.0</c:v>
                </c:pt>
                <c:pt idx="72">
                  <c:v>45576.0</c:v>
                </c:pt>
                <c:pt idx="73">
                  <c:v>45579.0</c:v>
                </c:pt>
                <c:pt idx="74">
                  <c:v>45580.0</c:v>
                </c:pt>
                <c:pt idx="75">
                  <c:v>45581.0</c:v>
                </c:pt>
                <c:pt idx="76">
                  <c:v>45582.0</c:v>
                </c:pt>
                <c:pt idx="77">
                  <c:v>45583.0</c:v>
                </c:pt>
                <c:pt idx="78">
                  <c:v>45586.0</c:v>
                </c:pt>
                <c:pt idx="79">
                  <c:v>45587.0</c:v>
                </c:pt>
                <c:pt idx="80">
                  <c:v>45588.0</c:v>
                </c:pt>
                <c:pt idx="81">
                  <c:v>45589.0</c:v>
                </c:pt>
                <c:pt idx="82">
                  <c:v>45590.0</c:v>
                </c:pt>
                <c:pt idx="83">
                  <c:v>45593.0</c:v>
                </c:pt>
                <c:pt idx="84">
                  <c:v>45594.0</c:v>
                </c:pt>
                <c:pt idx="85">
                  <c:v>45595.0</c:v>
                </c:pt>
                <c:pt idx="86">
                  <c:v>45596.0</c:v>
                </c:pt>
                <c:pt idx="87">
                  <c:v>45597.0</c:v>
                </c:pt>
                <c:pt idx="88">
                  <c:v>45600.0</c:v>
                </c:pt>
                <c:pt idx="89">
                  <c:v>45601.0</c:v>
                </c:pt>
                <c:pt idx="90">
                  <c:v>45602.0</c:v>
                </c:pt>
                <c:pt idx="91">
                  <c:v>45603.0</c:v>
                </c:pt>
                <c:pt idx="92">
                  <c:v>45604.0</c:v>
                </c:pt>
                <c:pt idx="93">
                  <c:v>45607.0</c:v>
                </c:pt>
                <c:pt idx="94">
                  <c:v>45608.0</c:v>
                </c:pt>
                <c:pt idx="95">
                  <c:v>45609.0</c:v>
                </c:pt>
                <c:pt idx="96">
                  <c:v>45610.0</c:v>
                </c:pt>
                <c:pt idx="97">
                  <c:v>45611.0</c:v>
                </c:pt>
                <c:pt idx="98">
                  <c:v>45614.0</c:v>
                </c:pt>
                <c:pt idx="99">
                  <c:v>45615.0</c:v>
                </c:pt>
                <c:pt idx="100">
                  <c:v>45616.0</c:v>
                </c:pt>
                <c:pt idx="101">
                  <c:v>45617.0</c:v>
                </c:pt>
                <c:pt idx="102">
                  <c:v>45618.0</c:v>
                </c:pt>
                <c:pt idx="103">
                  <c:v>45621.0</c:v>
                </c:pt>
                <c:pt idx="104">
                  <c:v>45622.0</c:v>
                </c:pt>
                <c:pt idx="105">
                  <c:v>45623.0</c:v>
                </c:pt>
                <c:pt idx="106">
                  <c:v>45625.0</c:v>
                </c:pt>
                <c:pt idx="107">
                  <c:v>45628.0</c:v>
                </c:pt>
                <c:pt idx="108">
                  <c:v>45629.0</c:v>
                </c:pt>
                <c:pt idx="109">
                  <c:v>45630.0</c:v>
                </c:pt>
                <c:pt idx="110">
                  <c:v>45631.0</c:v>
                </c:pt>
                <c:pt idx="111">
                  <c:v>45632.0</c:v>
                </c:pt>
                <c:pt idx="112">
                  <c:v>45635.0</c:v>
                </c:pt>
                <c:pt idx="113">
                  <c:v>45636.0</c:v>
                </c:pt>
                <c:pt idx="114">
                  <c:v>45637.0</c:v>
                </c:pt>
                <c:pt idx="115">
                  <c:v>45638.0</c:v>
                </c:pt>
                <c:pt idx="116">
                  <c:v>45639.0</c:v>
                </c:pt>
                <c:pt idx="117">
                  <c:v>45642.0</c:v>
                </c:pt>
                <c:pt idx="118">
                  <c:v>45643.0</c:v>
                </c:pt>
                <c:pt idx="119">
                  <c:v>45644.0</c:v>
                </c:pt>
                <c:pt idx="120">
                  <c:v>45645.0</c:v>
                </c:pt>
                <c:pt idx="121">
                  <c:v>45646.0</c:v>
                </c:pt>
                <c:pt idx="122">
                  <c:v>45649.0</c:v>
                </c:pt>
                <c:pt idx="123">
                  <c:v>45650.0</c:v>
                </c:pt>
                <c:pt idx="124">
                  <c:v>45652.0</c:v>
                </c:pt>
                <c:pt idx="125">
                  <c:v>45653.0</c:v>
                </c:pt>
                <c:pt idx="126">
                  <c:v>45656.0</c:v>
                </c:pt>
                <c:pt idx="127">
                  <c:v>45657.0</c:v>
                </c:pt>
                <c:pt idx="128">
                  <c:v>45659.0</c:v>
                </c:pt>
                <c:pt idx="129">
                  <c:v>45660.0</c:v>
                </c:pt>
                <c:pt idx="130">
                  <c:v>45663.0</c:v>
                </c:pt>
                <c:pt idx="131">
                  <c:v>45664.0</c:v>
                </c:pt>
                <c:pt idx="132">
                  <c:v>45665.0</c:v>
                </c:pt>
                <c:pt idx="133">
                  <c:v>45667.0</c:v>
                </c:pt>
                <c:pt idx="134">
                  <c:v>45670.0</c:v>
                </c:pt>
                <c:pt idx="135">
                  <c:v>45671.0</c:v>
                </c:pt>
                <c:pt idx="136">
                  <c:v>45672.0</c:v>
                </c:pt>
                <c:pt idx="137">
                  <c:v>45673.0</c:v>
                </c:pt>
                <c:pt idx="138">
                  <c:v>45674.0</c:v>
                </c:pt>
                <c:pt idx="139">
                  <c:v>45678.0</c:v>
                </c:pt>
                <c:pt idx="140">
                  <c:v>45679.0</c:v>
                </c:pt>
                <c:pt idx="141">
                  <c:v>45680.0</c:v>
                </c:pt>
                <c:pt idx="142">
                  <c:v>45681.0</c:v>
                </c:pt>
                <c:pt idx="143">
                  <c:v>45684.0</c:v>
                </c:pt>
                <c:pt idx="144">
                  <c:v>45685.0</c:v>
                </c:pt>
                <c:pt idx="145">
                  <c:v>45686.0</c:v>
                </c:pt>
                <c:pt idx="146">
                  <c:v>45687.0</c:v>
                </c:pt>
                <c:pt idx="147">
                  <c:v>45688.0</c:v>
                </c:pt>
                <c:pt idx="148">
                  <c:v>45691.0</c:v>
                </c:pt>
                <c:pt idx="149">
                  <c:v>45692.0</c:v>
                </c:pt>
                <c:pt idx="150">
                  <c:v>45693.0</c:v>
                </c:pt>
                <c:pt idx="151">
                  <c:v>45694.0</c:v>
                </c:pt>
                <c:pt idx="152">
                  <c:v>45695.0</c:v>
                </c:pt>
                <c:pt idx="153">
                  <c:v>45698.0</c:v>
                </c:pt>
                <c:pt idx="154">
                  <c:v>45699.0</c:v>
                </c:pt>
                <c:pt idx="155">
                  <c:v>45700.0</c:v>
                </c:pt>
                <c:pt idx="156">
                  <c:v>45701.0</c:v>
                </c:pt>
                <c:pt idx="157">
                  <c:v>45702.0</c:v>
                </c:pt>
                <c:pt idx="158">
                  <c:v>45706.0</c:v>
                </c:pt>
                <c:pt idx="159">
                  <c:v>45707.0</c:v>
                </c:pt>
                <c:pt idx="160">
                  <c:v>45708.0</c:v>
                </c:pt>
                <c:pt idx="161">
                  <c:v>45709.0</c:v>
                </c:pt>
                <c:pt idx="162">
                  <c:v>45712.0</c:v>
                </c:pt>
                <c:pt idx="163">
                  <c:v>45713.0</c:v>
                </c:pt>
                <c:pt idx="164">
                  <c:v>45714.0</c:v>
                </c:pt>
                <c:pt idx="165">
                  <c:v>45715.0</c:v>
                </c:pt>
                <c:pt idx="166">
                  <c:v>45716.0</c:v>
                </c:pt>
                <c:pt idx="167">
                  <c:v>45719.0</c:v>
                </c:pt>
                <c:pt idx="168">
                  <c:v>45720.0</c:v>
                </c:pt>
                <c:pt idx="169">
                  <c:v>45721.0</c:v>
                </c:pt>
                <c:pt idx="170">
                  <c:v>45722.0</c:v>
                </c:pt>
                <c:pt idx="171">
                  <c:v>45723.0</c:v>
                </c:pt>
                <c:pt idx="172">
                  <c:v>45726.0</c:v>
                </c:pt>
                <c:pt idx="173">
                  <c:v>45727.0</c:v>
                </c:pt>
                <c:pt idx="174">
                  <c:v>45728.0</c:v>
                </c:pt>
                <c:pt idx="175">
                  <c:v>45729.0</c:v>
                </c:pt>
                <c:pt idx="176">
                  <c:v>45730.0</c:v>
                </c:pt>
                <c:pt idx="177">
                  <c:v>45733.0</c:v>
                </c:pt>
                <c:pt idx="178">
                  <c:v>45734.0</c:v>
                </c:pt>
                <c:pt idx="179">
                  <c:v>45735.0</c:v>
                </c:pt>
                <c:pt idx="180">
                  <c:v>45736.0</c:v>
                </c:pt>
                <c:pt idx="181">
                  <c:v>45737.0</c:v>
                </c:pt>
                <c:pt idx="182">
                  <c:v>45740.0</c:v>
                </c:pt>
                <c:pt idx="183">
                  <c:v>45741.0</c:v>
                </c:pt>
                <c:pt idx="184">
                  <c:v>45742.0</c:v>
                </c:pt>
                <c:pt idx="185">
                  <c:v>45743.0</c:v>
                </c:pt>
                <c:pt idx="186">
                  <c:v>45744.0</c:v>
                </c:pt>
                <c:pt idx="187">
                  <c:v>45747.0</c:v>
                </c:pt>
              </c:numCache>
            </c:numRef>
          </c:cat>
          <c:val>
            <c:numRef>
              <c:f>MACD!$E$2:$E$233</c:f>
              <c:numCache>
                <c:formatCode>#,##0.000000</c:formatCode>
                <c:ptCount val="232"/>
                <c:pt idx="25">
                  <c:v>-0.351907294871793</c:v>
                </c:pt>
                <c:pt idx="26">
                  <c:v>-0.220489794871789</c:v>
                </c:pt>
                <c:pt idx="27">
                  <c:v>-0.164699794871794</c:v>
                </c:pt>
                <c:pt idx="28">
                  <c:v>-0.192594794871795</c:v>
                </c:pt>
                <c:pt idx="29">
                  <c:v>-0.240414794871789</c:v>
                </c:pt>
                <c:pt idx="30">
                  <c:v>-0.200564794871795</c:v>
                </c:pt>
                <c:pt idx="31">
                  <c:v>-0.194985794871791</c:v>
                </c:pt>
                <c:pt idx="32">
                  <c:v>0.048099205128203</c:v>
                </c:pt>
                <c:pt idx="33">
                  <c:v>0.120626205128211</c:v>
                </c:pt>
                <c:pt idx="34">
                  <c:v>0.162070205128209</c:v>
                </c:pt>
                <c:pt idx="35">
                  <c:v>0.18199520512821</c:v>
                </c:pt>
                <c:pt idx="36">
                  <c:v>0.198732205128209</c:v>
                </c:pt>
                <c:pt idx="37">
                  <c:v>0.180401205128206</c:v>
                </c:pt>
                <c:pt idx="38">
                  <c:v>0.221048205128213</c:v>
                </c:pt>
                <c:pt idx="39">
                  <c:v>0.225033205128206</c:v>
                </c:pt>
                <c:pt idx="40">
                  <c:v>0.218657205128203</c:v>
                </c:pt>
                <c:pt idx="41">
                  <c:v>0.151709205128206</c:v>
                </c:pt>
                <c:pt idx="42">
                  <c:v>0.19395020512821</c:v>
                </c:pt>
                <c:pt idx="43">
                  <c:v>0.205905205128204</c:v>
                </c:pt>
                <c:pt idx="44">
                  <c:v>0.167649205128207</c:v>
                </c:pt>
                <c:pt idx="45">
                  <c:v>0.139754205128206</c:v>
                </c:pt>
                <c:pt idx="46">
                  <c:v>0.095122205128213</c:v>
                </c:pt>
                <c:pt idx="47">
                  <c:v>0.0457082051282072</c:v>
                </c:pt>
                <c:pt idx="48">
                  <c:v>0.060851205128202</c:v>
                </c:pt>
                <c:pt idx="49">
                  <c:v>0.0680242051282107</c:v>
                </c:pt>
                <c:pt idx="50">
                  <c:v>0.0935282051282087</c:v>
                </c:pt>
                <c:pt idx="51">
                  <c:v>0.132581205128211</c:v>
                </c:pt>
                <c:pt idx="52">
                  <c:v>0.147724205128206</c:v>
                </c:pt>
                <c:pt idx="53">
                  <c:v>0.244161205128208</c:v>
                </c:pt>
                <c:pt idx="54">
                  <c:v>0.211484205128208</c:v>
                </c:pt>
                <c:pt idx="55">
                  <c:v>0.208296205128207</c:v>
                </c:pt>
                <c:pt idx="56">
                  <c:v>0.276041205128209</c:v>
                </c:pt>
                <c:pt idx="57">
                  <c:v>0.318282205128206</c:v>
                </c:pt>
                <c:pt idx="58">
                  <c:v>0.335019205128205</c:v>
                </c:pt>
                <c:pt idx="59">
                  <c:v>0.361320205128209</c:v>
                </c:pt>
                <c:pt idx="60">
                  <c:v>0.371681205128205</c:v>
                </c:pt>
                <c:pt idx="61">
                  <c:v>0.386824205128207</c:v>
                </c:pt>
                <c:pt idx="62">
                  <c:v>0.400373205128204</c:v>
                </c:pt>
                <c:pt idx="63">
                  <c:v>0.416313205128205</c:v>
                </c:pt>
                <c:pt idx="64">
                  <c:v>0.378854205128206</c:v>
                </c:pt>
                <c:pt idx="65">
                  <c:v>0.400373205128204</c:v>
                </c:pt>
                <c:pt idx="66">
                  <c:v>0.386027205128208</c:v>
                </c:pt>
                <c:pt idx="67">
                  <c:v>0.410734205128207</c:v>
                </c:pt>
                <c:pt idx="68">
                  <c:v>0.391606205128212</c:v>
                </c:pt>
                <c:pt idx="69">
                  <c:v>0.409140205128203</c:v>
                </c:pt>
                <c:pt idx="70">
                  <c:v>0.475291205128208</c:v>
                </c:pt>
                <c:pt idx="71">
                  <c:v>0.473697205128204</c:v>
                </c:pt>
                <c:pt idx="72">
                  <c:v>0.529487205128206</c:v>
                </c:pt>
                <c:pt idx="73">
                  <c:v>0.53108120512821</c:v>
                </c:pt>
                <c:pt idx="74">
                  <c:v>0.515938205128208</c:v>
                </c:pt>
                <c:pt idx="75">
                  <c:v>0.698451205128208</c:v>
                </c:pt>
                <c:pt idx="76">
                  <c:v>0.700045205128205</c:v>
                </c:pt>
                <c:pt idx="77">
                  <c:v>0.728737205128212</c:v>
                </c:pt>
                <c:pt idx="78">
                  <c:v>0.715188205128207</c:v>
                </c:pt>
                <c:pt idx="79">
                  <c:v>0.715985205128206</c:v>
                </c:pt>
                <c:pt idx="80">
                  <c:v>0.690481205128208</c:v>
                </c:pt>
                <c:pt idx="81">
                  <c:v>0.664977205128203</c:v>
                </c:pt>
                <c:pt idx="82">
                  <c:v>0.647443205128205</c:v>
                </c:pt>
                <c:pt idx="83">
                  <c:v>0.611578205128211</c:v>
                </c:pt>
                <c:pt idx="84">
                  <c:v>0.642661205128206</c:v>
                </c:pt>
                <c:pt idx="85">
                  <c:v>0.635488205128205</c:v>
                </c:pt>
                <c:pt idx="86">
                  <c:v>0.570931205128211</c:v>
                </c:pt>
                <c:pt idx="87">
                  <c:v>0.628315205128203</c:v>
                </c:pt>
                <c:pt idx="88">
                  <c:v>0.654616205128207</c:v>
                </c:pt>
                <c:pt idx="89">
                  <c:v>0.680917205128203</c:v>
                </c:pt>
                <c:pt idx="90">
                  <c:v>0.816407205128208</c:v>
                </c:pt>
                <c:pt idx="91">
                  <c:v>0.833144205128214</c:v>
                </c:pt>
                <c:pt idx="92">
                  <c:v>0.831550205128202</c:v>
                </c:pt>
                <c:pt idx="93">
                  <c:v>0.876182205128202</c:v>
                </c:pt>
                <c:pt idx="94">
                  <c:v>0.882558205128205</c:v>
                </c:pt>
                <c:pt idx="95">
                  <c:v>0.920017205128211</c:v>
                </c:pt>
                <c:pt idx="96">
                  <c:v>0.820392205128208</c:v>
                </c:pt>
                <c:pt idx="97">
                  <c:v>0.783730205128208</c:v>
                </c:pt>
                <c:pt idx="98">
                  <c:v>0.771775205128208</c:v>
                </c:pt>
                <c:pt idx="99">
                  <c:v>0.747865205128207</c:v>
                </c:pt>
                <c:pt idx="100">
                  <c:v>0.786918205128209</c:v>
                </c:pt>
                <c:pt idx="101">
                  <c:v>0.791700205128208</c:v>
                </c:pt>
                <c:pt idx="102">
                  <c:v>0.869806205128206</c:v>
                </c:pt>
                <c:pt idx="103">
                  <c:v>0.884949205128208</c:v>
                </c:pt>
                <c:pt idx="104">
                  <c:v>0.952694205128211</c:v>
                </c:pt>
                <c:pt idx="105">
                  <c:v>0.92878420512821</c:v>
                </c:pt>
                <c:pt idx="106">
                  <c:v>0.922408205128207</c:v>
                </c:pt>
                <c:pt idx="107">
                  <c:v>0.939942205128212</c:v>
                </c:pt>
                <c:pt idx="108">
                  <c:v>0.943927205128205</c:v>
                </c:pt>
                <c:pt idx="109">
                  <c:v>0.955085205128206</c:v>
                </c:pt>
                <c:pt idx="110">
                  <c:v>0.986168205128202</c:v>
                </c:pt>
                <c:pt idx="111">
                  <c:v>0.975807205128206</c:v>
                </c:pt>
                <c:pt idx="112">
                  <c:v>0.901686205128207</c:v>
                </c:pt>
                <c:pt idx="113">
                  <c:v>0.883355205128211</c:v>
                </c:pt>
                <c:pt idx="114">
                  <c:v>0.872994205128208</c:v>
                </c:pt>
                <c:pt idx="115">
                  <c:v>0.893716205128207</c:v>
                </c:pt>
                <c:pt idx="116">
                  <c:v>0.875385205128211</c:v>
                </c:pt>
                <c:pt idx="117">
                  <c:v>0.854663205128212</c:v>
                </c:pt>
                <c:pt idx="118">
                  <c:v>0.867415205128211</c:v>
                </c:pt>
                <c:pt idx="119">
                  <c:v>0.789309205128205</c:v>
                </c:pt>
                <c:pt idx="120">
                  <c:v>0.797279205128206</c:v>
                </c:pt>
                <c:pt idx="121">
                  <c:v>0.867415205128211</c:v>
                </c:pt>
                <c:pt idx="122">
                  <c:v>0.90407720512821</c:v>
                </c:pt>
                <c:pt idx="123">
                  <c:v>0.972619205128204</c:v>
                </c:pt>
                <c:pt idx="124">
                  <c:v>0.9829802051282</c:v>
                </c:pt>
                <c:pt idx="125">
                  <c:v>0.954288205128208</c:v>
                </c:pt>
                <c:pt idx="126">
                  <c:v>0.92081420512821</c:v>
                </c:pt>
                <c:pt idx="127">
                  <c:v>0.921611205128201</c:v>
                </c:pt>
                <c:pt idx="128">
                  <c:v>0.913641205128208</c:v>
                </c:pt>
                <c:pt idx="129">
                  <c:v>0.926393205128207</c:v>
                </c:pt>
                <c:pt idx="130">
                  <c:v>0.919220205128205</c:v>
                </c:pt>
                <c:pt idx="131">
                  <c:v>0.931972205128211</c:v>
                </c:pt>
                <c:pt idx="132">
                  <c:v>0.953491205128202</c:v>
                </c:pt>
                <c:pt idx="133">
                  <c:v>0.916829205128209</c:v>
                </c:pt>
                <c:pt idx="134">
                  <c:v>0.918423205128207</c:v>
                </c:pt>
                <c:pt idx="135">
                  <c:v>0.963852205128205</c:v>
                </c:pt>
                <c:pt idx="136">
                  <c:v>1.015657205128207</c:v>
                </c:pt>
                <c:pt idx="137">
                  <c:v>1.002905205128208</c:v>
                </c:pt>
                <c:pt idx="138">
                  <c:v>1.035582205128208</c:v>
                </c:pt>
                <c:pt idx="139">
                  <c:v>1.09934220512821</c:v>
                </c:pt>
                <c:pt idx="140">
                  <c:v>1.147162205128204</c:v>
                </c:pt>
                <c:pt idx="141">
                  <c:v>1.194982205128205</c:v>
                </c:pt>
                <c:pt idx="142">
                  <c:v>1.194982205128205</c:v>
                </c:pt>
                <c:pt idx="143">
                  <c:v>0.943927205128205</c:v>
                </c:pt>
                <c:pt idx="144">
                  <c:v>0.971822205128213</c:v>
                </c:pt>
                <c:pt idx="145">
                  <c:v>0.98138620512821</c:v>
                </c:pt>
                <c:pt idx="146">
                  <c:v>1.05471020512821</c:v>
                </c:pt>
                <c:pt idx="147">
                  <c:v>1.065071205128213</c:v>
                </c:pt>
                <c:pt idx="148">
                  <c:v>1.100139205128208</c:v>
                </c:pt>
                <c:pt idx="149">
                  <c:v>1.124049205128209</c:v>
                </c:pt>
                <c:pt idx="150">
                  <c:v>1.222080205128208</c:v>
                </c:pt>
                <c:pt idx="151">
                  <c:v>1.198170205128207</c:v>
                </c:pt>
                <c:pt idx="152">
                  <c:v>1.198170205128207</c:v>
                </c:pt>
                <c:pt idx="153">
                  <c:v>1.24120820512821</c:v>
                </c:pt>
                <c:pt idx="154">
                  <c:v>1.210922205128206</c:v>
                </c:pt>
                <c:pt idx="155">
                  <c:v>1.218892205128206</c:v>
                </c:pt>
                <c:pt idx="156">
                  <c:v>1.323299205128208</c:v>
                </c:pt>
                <c:pt idx="157">
                  <c:v>1.405390205128199</c:v>
                </c:pt>
                <c:pt idx="158">
                  <c:v>1.38307420512821</c:v>
                </c:pt>
                <c:pt idx="159">
                  <c:v>1.402999205128204</c:v>
                </c:pt>
                <c:pt idx="160">
                  <c:v>1.389450205128206</c:v>
                </c:pt>
                <c:pt idx="161">
                  <c:v>1.334457205128203</c:v>
                </c:pt>
                <c:pt idx="162">
                  <c:v>1.275479205128207</c:v>
                </c:pt>
                <c:pt idx="163">
                  <c:v>1.357570205128205</c:v>
                </c:pt>
                <c:pt idx="164">
                  <c:v>1.34242720512821</c:v>
                </c:pt>
                <c:pt idx="165">
                  <c:v>1.320908205128205</c:v>
                </c:pt>
                <c:pt idx="166">
                  <c:v>1.344818205128206</c:v>
                </c:pt>
                <c:pt idx="167">
                  <c:v>1.294607205128209</c:v>
                </c:pt>
                <c:pt idx="168">
                  <c:v>1.277073205128211</c:v>
                </c:pt>
                <c:pt idx="169">
                  <c:v>1.332863205128213</c:v>
                </c:pt>
                <c:pt idx="170">
                  <c:v>1.289028205128204</c:v>
                </c:pt>
                <c:pt idx="171">
                  <c:v>1.331269205128201</c:v>
                </c:pt>
                <c:pt idx="172">
                  <c:v>1.181433205128208</c:v>
                </c:pt>
                <c:pt idx="173">
                  <c:v>1.07065020512821</c:v>
                </c:pt>
                <c:pt idx="174">
                  <c:v>1.053913205128204</c:v>
                </c:pt>
                <c:pt idx="175">
                  <c:v>0.990950205128215</c:v>
                </c:pt>
                <c:pt idx="176">
                  <c:v>1.057101205128205</c:v>
                </c:pt>
                <c:pt idx="177">
                  <c:v>1.088184205128208</c:v>
                </c:pt>
                <c:pt idx="178">
                  <c:v>1.041161205128205</c:v>
                </c:pt>
                <c:pt idx="179">
                  <c:v>1.106515205128204</c:v>
                </c:pt>
                <c:pt idx="180">
                  <c:v>1.066665205128203</c:v>
                </c:pt>
                <c:pt idx="181">
                  <c:v>1.041161205128205</c:v>
                </c:pt>
                <c:pt idx="182">
                  <c:v>1.094560205128211</c:v>
                </c:pt>
                <c:pt idx="183">
                  <c:v>1.096154205128208</c:v>
                </c:pt>
                <c:pt idx="184">
                  <c:v>1.160711205128209</c:v>
                </c:pt>
                <c:pt idx="185">
                  <c:v>1.128831205128208</c:v>
                </c:pt>
                <c:pt idx="186">
                  <c:v>1.085793205128205</c:v>
                </c:pt>
                <c:pt idx="187">
                  <c:v>1.153538205128207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26-44D4-B503-9C8D770B19E1}"/>
            </c:ext>
          </c:extLst>
        </c:ser>
        <c:ser>
          <c:idx val="1"/>
          <c:order val="1"/>
          <c:tx>
            <c:strRef>
              <c:f>MACD!$F$1</c:f>
              <c:strCache>
                <c:ptCount val="1"/>
                <c:pt idx="0">
                  <c:v>Signal Line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MACD!$A$2:$A$233</c:f>
              <c:numCache>
                <c:formatCode>d\-mmm\-yy</c:formatCode>
                <c:ptCount val="232"/>
                <c:pt idx="0">
                  <c:v>45474.0</c:v>
                </c:pt>
                <c:pt idx="1">
                  <c:v>45475.0</c:v>
                </c:pt>
                <c:pt idx="2">
                  <c:v>45476.0</c:v>
                </c:pt>
                <c:pt idx="3">
                  <c:v>45478.0</c:v>
                </c:pt>
                <c:pt idx="4">
                  <c:v>45481.0</c:v>
                </c:pt>
                <c:pt idx="5">
                  <c:v>45482.0</c:v>
                </c:pt>
                <c:pt idx="6">
                  <c:v>45483.0</c:v>
                </c:pt>
                <c:pt idx="7">
                  <c:v>45484.0</c:v>
                </c:pt>
                <c:pt idx="8">
                  <c:v>45485.0</c:v>
                </c:pt>
                <c:pt idx="9">
                  <c:v>45488.0</c:v>
                </c:pt>
                <c:pt idx="10">
                  <c:v>45489.0</c:v>
                </c:pt>
                <c:pt idx="11">
                  <c:v>45490.0</c:v>
                </c:pt>
                <c:pt idx="12">
                  <c:v>45491.0</c:v>
                </c:pt>
                <c:pt idx="13">
                  <c:v>45492.0</c:v>
                </c:pt>
                <c:pt idx="14">
                  <c:v>45495.0</c:v>
                </c:pt>
                <c:pt idx="15">
                  <c:v>45496.0</c:v>
                </c:pt>
                <c:pt idx="16">
                  <c:v>45497.0</c:v>
                </c:pt>
                <c:pt idx="17">
                  <c:v>45498.0</c:v>
                </c:pt>
                <c:pt idx="18">
                  <c:v>45499.0</c:v>
                </c:pt>
                <c:pt idx="19">
                  <c:v>45502.0</c:v>
                </c:pt>
                <c:pt idx="20">
                  <c:v>45503.0</c:v>
                </c:pt>
                <c:pt idx="21">
                  <c:v>45504.0</c:v>
                </c:pt>
                <c:pt idx="22">
                  <c:v>45505.0</c:v>
                </c:pt>
                <c:pt idx="23">
                  <c:v>45506.0</c:v>
                </c:pt>
                <c:pt idx="24">
                  <c:v>45509.0</c:v>
                </c:pt>
                <c:pt idx="25">
                  <c:v>45510.0</c:v>
                </c:pt>
                <c:pt idx="26">
                  <c:v>45511.0</c:v>
                </c:pt>
                <c:pt idx="27">
                  <c:v>45512.0</c:v>
                </c:pt>
                <c:pt idx="28">
                  <c:v>45513.0</c:v>
                </c:pt>
                <c:pt idx="29">
                  <c:v>45516.0</c:v>
                </c:pt>
                <c:pt idx="30">
                  <c:v>45517.0</c:v>
                </c:pt>
                <c:pt idx="31">
                  <c:v>45518.0</c:v>
                </c:pt>
                <c:pt idx="32">
                  <c:v>45519.0</c:v>
                </c:pt>
                <c:pt idx="33">
                  <c:v>45520.0</c:v>
                </c:pt>
                <c:pt idx="34">
                  <c:v>45523.0</c:v>
                </c:pt>
                <c:pt idx="35">
                  <c:v>45524.0</c:v>
                </c:pt>
                <c:pt idx="36">
                  <c:v>45525.0</c:v>
                </c:pt>
                <c:pt idx="37">
                  <c:v>45526.0</c:v>
                </c:pt>
                <c:pt idx="38">
                  <c:v>45527.0</c:v>
                </c:pt>
                <c:pt idx="39">
                  <c:v>45530.0</c:v>
                </c:pt>
                <c:pt idx="40">
                  <c:v>45531.0</c:v>
                </c:pt>
                <c:pt idx="41">
                  <c:v>45532.0</c:v>
                </c:pt>
                <c:pt idx="42">
                  <c:v>45533.0</c:v>
                </c:pt>
                <c:pt idx="43">
                  <c:v>45534.0</c:v>
                </c:pt>
                <c:pt idx="44">
                  <c:v>45538.0</c:v>
                </c:pt>
                <c:pt idx="45">
                  <c:v>45539.0</c:v>
                </c:pt>
                <c:pt idx="46">
                  <c:v>45540.0</c:v>
                </c:pt>
                <c:pt idx="47">
                  <c:v>45541.0</c:v>
                </c:pt>
                <c:pt idx="48">
                  <c:v>45544.0</c:v>
                </c:pt>
                <c:pt idx="49">
                  <c:v>45545.0</c:v>
                </c:pt>
                <c:pt idx="50">
                  <c:v>45546.0</c:v>
                </c:pt>
                <c:pt idx="51">
                  <c:v>45547.0</c:v>
                </c:pt>
                <c:pt idx="52">
                  <c:v>45548.0</c:v>
                </c:pt>
                <c:pt idx="53">
                  <c:v>45551.0</c:v>
                </c:pt>
                <c:pt idx="54">
                  <c:v>45552.0</c:v>
                </c:pt>
                <c:pt idx="55">
                  <c:v>45553.0</c:v>
                </c:pt>
                <c:pt idx="56">
                  <c:v>45554.0</c:v>
                </c:pt>
                <c:pt idx="57">
                  <c:v>45555.0</c:v>
                </c:pt>
                <c:pt idx="58">
                  <c:v>45558.0</c:v>
                </c:pt>
                <c:pt idx="59">
                  <c:v>45559.0</c:v>
                </c:pt>
                <c:pt idx="60">
                  <c:v>45560.0</c:v>
                </c:pt>
                <c:pt idx="61">
                  <c:v>45561.0</c:v>
                </c:pt>
                <c:pt idx="62">
                  <c:v>45562.0</c:v>
                </c:pt>
                <c:pt idx="63">
                  <c:v>45565.0</c:v>
                </c:pt>
                <c:pt idx="64">
                  <c:v>45566.0</c:v>
                </c:pt>
                <c:pt idx="65">
                  <c:v>45567.0</c:v>
                </c:pt>
                <c:pt idx="66">
                  <c:v>45568.0</c:v>
                </c:pt>
                <c:pt idx="67">
                  <c:v>45569.0</c:v>
                </c:pt>
                <c:pt idx="68">
                  <c:v>45572.0</c:v>
                </c:pt>
                <c:pt idx="69">
                  <c:v>45573.0</c:v>
                </c:pt>
                <c:pt idx="70">
                  <c:v>45574.0</c:v>
                </c:pt>
                <c:pt idx="71">
                  <c:v>45575.0</c:v>
                </c:pt>
                <c:pt idx="72">
                  <c:v>45576.0</c:v>
                </c:pt>
                <c:pt idx="73">
                  <c:v>45579.0</c:v>
                </c:pt>
                <c:pt idx="74">
                  <c:v>45580.0</c:v>
                </c:pt>
                <c:pt idx="75">
                  <c:v>45581.0</c:v>
                </c:pt>
                <c:pt idx="76">
                  <c:v>45582.0</c:v>
                </c:pt>
                <c:pt idx="77">
                  <c:v>45583.0</c:v>
                </c:pt>
                <c:pt idx="78">
                  <c:v>45586.0</c:v>
                </c:pt>
                <c:pt idx="79">
                  <c:v>45587.0</c:v>
                </c:pt>
                <c:pt idx="80">
                  <c:v>45588.0</c:v>
                </c:pt>
                <c:pt idx="81">
                  <c:v>45589.0</c:v>
                </c:pt>
                <c:pt idx="82">
                  <c:v>45590.0</c:v>
                </c:pt>
                <c:pt idx="83">
                  <c:v>45593.0</c:v>
                </c:pt>
                <c:pt idx="84">
                  <c:v>45594.0</c:v>
                </c:pt>
                <c:pt idx="85">
                  <c:v>45595.0</c:v>
                </c:pt>
                <c:pt idx="86">
                  <c:v>45596.0</c:v>
                </c:pt>
                <c:pt idx="87">
                  <c:v>45597.0</c:v>
                </c:pt>
                <c:pt idx="88">
                  <c:v>45600.0</c:v>
                </c:pt>
                <c:pt idx="89">
                  <c:v>45601.0</c:v>
                </c:pt>
                <c:pt idx="90">
                  <c:v>45602.0</c:v>
                </c:pt>
                <c:pt idx="91">
                  <c:v>45603.0</c:v>
                </c:pt>
                <c:pt idx="92">
                  <c:v>45604.0</c:v>
                </c:pt>
                <c:pt idx="93">
                  <c:v>45607.0</c:v>
                </c:pt>
                <c:pt idx="94">
                  <c:v>45608.0</c:v>
                </c:pt>
                <c:pt idx="95">
                  <c:v>45609.0</c:v>
                </c:pt>
                <c:pt idx="96">
                  <c:v>45610.0</c:v>
                </c:pt>
                <c:pt idx="97">
                  <c:v>45611.0</c:v>
                </c:pt>
                <c:pt idx="98">
                  <c:v>45614.0</c:v>
                </c:pt>
                <c:pt idx="99">
                  <c:v>45615.0</c:v>
                </c:pt>
                <c:pt idx="100">
                  <c:v>45616.0</c:v>
                </c:pt>
                <c:pt idx="101">
                  <c:v>45617.0</c:v>
                </c:pt>
                <c:pt idx="102">
                  <c:v>45618.0</c:v>
                </c:pt>
                <c:pt idx="103">
                  <c:v>45621.0</c:v>
                </c:pt>
                <c:pt idx="104">
                  <c:v>45622.0</c:v>
                </c:pt>
                <c:pt idx="105">
                  <c:v>45623.0</c:v>
                </c:pt>
                <c:pt idx="106">
                  <c:v>45625.0</c:v>
                </c:pt>
                <c:pt idx="107">
                  <c:v>45628.0</c:v>
                </c:pt>
                <c:pt idx="108">
                  <c:v>45629.0</c:v>
                </c:pt>
                <c:pt idx="109">
                  <c:v>45630.0</c:v>
                </c:pt>
                <c:pt idx="110">
                  <c:v>45631.0</c:v>
                </c:pt>
                <c:pt idx="111">
                  <c:v>45632.0</c:v>
                </c:pt>
                <c:pt idx="112">
                  <c:v>45635.0</c:v>
                </c:pt>
                <c:pt idx="113">
                  <c:v>45636.0</c:v>
                </c:pt>
                <c:pt idx="114">
                  <c:v>45637.0</c:v>
                </c:pt>
                <c:pt idx="115">
                  <c:v>45638.0</c:v>
                </c:pt>
                <c:pt idx="116">
                  <c:v>45639.0</c:v>
                </c:pt>
                <c:pt idx="117">
                  <c:v>45642.0</c:v>
                </c:pt>
                <c:pt idx="118">
                  <c:v>45643.0</c:v>
                </c:pt>
                <c:pt idx="119">
                  <c:v>45644.0</c:v>
                </c:pt>
                <c:pt idx="120">
                  <c:v>45645.0</c:v>
                </c:pt>
                <c:pt idx="121">
                  <c:v>45646.0</c:v>
                </c:pt>
                <c:pt idx="122">
                  <c:v>45649.0</c:v>
                </c:pt>
                <c:pt idx="123">
                  <c:v>45650.0</c:v>
                </c:pt>
                <c:pt idx="124">
                  <c:v>45652.0</c:v>
                </c:pt>
                <c:pt idx="125">
                  <c:v>45653.0</c:v>
                </c:pt>
                <c:pt idx="126">
                  <c:v>45656.0</c:v>
                </c:pt>
                <c:pt idx="127">
                  <c:v>45657.0</c:v>
                </c:pt>
                <c:pt idx="128">
                  <c:v>45659.0</c:v>
                </c:pt>
                <c:pt idx="129">
                  <c:v>45660.0</c:v>
                </c:pt>
                <c:pt idx="130">
                  <c:v>45663.0</c:v>
                </c:pt>
                <c:pt idx="131">
                  <c:v>45664.0</c:v>
                </c:pt>
                <c:pt idx="132">
                  <c:v>45665.0</c:v>
                </c:pt>
                <c:pt idx="133">
                  <c:v>45667.0</c:v>
                </c:pt>
                <c:pt idx="134">
                  <c:v>45670.0</c:v>
                </c:pt>
                <c:pt idx="135">
                  <c:v>45671.0</c:v>
                </c:pt>
                <c:pt idx="136">
                  <c:v>45672.0</c:v>
                </c:pt>
                <c:pt idx="137">
                  <c:v>45673.0</c:v>
                </c:pt>
                <c:pt idx="138">
                  <c:v>45674.0</c:v>
                </c:pt>
                <c:pt idx="139">
                  <c:v>45678.0</c:v>
                </c:pt>
                <c:pt idx="140">
                  <c:v>45679.0</c:v>
                </c:pt>
                <c:pt idx="141">
                  <c:v>45680.0</c:v>
                </c:pt>
                <c:pt idx="142">
                  <c:v>45681.0</c:v>
                </c:pt>
                <c:pt idx="143">
                  <c:v>45684.0</c:v>
                </c:pt>
                <c:pt idx="144">
                  <c:v>45685.0</c:v>
                </c:pt>
                <c:pt idx="145">
                  <c:v>45686.0</c:v>
                </c:pt>
                <c:pt idx="146">
                  <c:v>45687.0</c:v>
                </c:pt>
                <c:pt idx="147">
                  <c:v>45688.0</c:v>
                </c:pt>
                <c:pt idx="148">
                  <c:v>45691.0</c:v>
                </c:pt>
                <c:pt idx="149">
                  <c:v>45692.0</c:v>
                </c:pt>
                <c:pt idx="150">
                  <c:v>45693.0</c:v>
                </c:pt>
                <c:pt idx="151">
                  <c:v>45694.0</c:v>
                </c:pt>
                <c:pt idx="152">
                  <c:v>45695.0</c:v>
                </c:pt>
                <c:pt idx="153">
                  <c:v>45698.0</c:v>
                </c:pt>
                <c:pt idx="154">
                  <c:v>45699.0</c:v>
                </c:pt>
                <c:pt idx="155">
                  <c:v>45700.0</c:v>
                </c:pt>
                <c:pt idx="156">
                  <c:v>45701.0</c:v>
                </c:pt>
                <c:pt idx="157">
                  <c:v>45702.0</c:v>
                </c:pt>
                <c:pt idx="158">
                  <c:v>45706.0</c:v>
                </c:pt>
                <c:pt idx="159">
                  <c:v>45707.0</c:v>
                </c:pt>
                <c:pt idx="160">
                  <c:v>45708.0</c:v>
                </c:pt>
                <c:pt idx="161">
                  <c:v>45709.0</c:v>
                </c:pt>
                <c:pt idx="162">
                  <c:v>45712.0</c:v>
                </c:pt>
                <c:pt idx="163">
                  <c:v>45713.0</c:v>
                </c:pt>
                <c:pt idx="164">
                  <c:v>45714.0</c:v>
                </c:pt>
                <c:pt idx="165">
                  <c:v>45715.0</c:v>
                </c:pt>
                <c:pt idx="166">
                  <c:v>45716.0</c:v>
                </c:pt>
                <c:pt idx="167">
                  <c:v>45719.0</c:v>
                </c:pt>
                <c:pt idx="168">
                  <c:v>45720.0</c:v>
                </c:pt>
                <c:pt idx="169">
                  <c:v>45721.0</c:v>
                </c:pt>
                <c:pt idx="170">
                  <c:v>45722.0</c:v>
                </c:pt>
                <c:pt idx="171">
                  <c:v>45723.0</c:v>
                </c:pt>
                <c:pt idx="172">
                  <c:v>45726.0</c:v>
                </c:pt>
                <c:pt idx="173">
                  <c:v>45727.0</c:v>
                </c:pt>
                <c:pt idx="174">
                  <c:v>45728.0</c:v>
                </c:pt>
                <c:pt idx="175">
                  <c:v>45729.0</c:v>
                </c:pt>
                <c:pt idx="176">
                  <c:v>45730.0</c:v>
                </c:pt>
                <c:pt idx="177">
                  <c:v>45733.0</c:v>
                </c:pt>
                <c:pt idx="178">
                  <c:v>45734.0</c:v>
                </c:pt>
                <c:pt idx="179">
                  <c:v>45735.0</c:v>
                </c:pt>
                <c:pt idx="180">
                  <c:v>45736.0</c:v>
                </c:pt>
                <c:pt idx="181">
                  <c:v>45737.0</c:v>
                </c:pt>
                <c:pt idx="182">
                  <c:v>45740.0</c:v>
                </c:pt>
                <c:pt idx="183">
                  <c:v>45741.0</c:v>
                </c:pt>
                <c:pt idx="184">
                  <c:v>45742.0</c:v>
                </c:pt>
                <c:pt idx="185">
                  <c:v>45743.0</c:v>
                </c:pt>
                <c:pt idx="186">
                  <c:v>45744.0</c:v>
                </c:pt>
                <c:pt idx="187">
                  <c:v>45747.0</c:v>
                </c:pt>
              </c:numCache>
            </c:numRef>
          </c:cat>
          <c:val>
            <c:numRef>
              <c:f>MACD!$F$2:$F$233</c:f>
              <c:numCache>
                <c:formatCode>#,##0.000000</c:formatCode>
                <c:ptCount val="232"/>
                <c:pt idx="33">
                  <c:v>-0.155214628205126</c:v>
                </c:pt>
                <c:pt idx="34">
                  <c:v>-0.0917576615384587</c:v>
                </c:pt>
                <c:pt idx="35">
                  <c:v>-0.0877726615384585</c:v>
                </c:pt>
                <c:pt idx="36">
                  <c:v>-0.0844252615384587</c:v>
                </c:pt>
                <c:pt idx="37">
                  <c:v>-0.0880914615384594</c:v>
                </c:pt>
                <c:pt idx="38">
                  <c:v>-0.079962061538458</c:v>
                </c:pt>
                <c:pt idx="39">
                  <c:v>-0.0791650615384594</c:v>
                </c:pt>
                <c:pt idx="40">
                  <c:v>-0.08044026153846</c:v>
                </c:pt>
                <c:pt idx="41">
                  <c:v>-0.0938298615384593</c:v>
                </c:pt>
                <c:pt idx="42">
                  <c:v>-0.0853816615384585</c:v>
                </c:pt>
                <c:pt idx="43">
                  <c:v>-0.0829906615384598</c:v>
                </c:pt>
                <c:pt idx="44">
                  <c:v>-0.0906418615384592</c:v>
                </c:pt>
                <c:pt idx="45">
                  <c:v>-0.0962208615384594</c:v>
                </c:pt>
                <c:pt idx="46">
                  <c:v>-0.105147261538458</c:v>
                </c:pt>
                <c:pt idx="47">
                  <c:v>-0.115030061538459</c:v>
                </c:pt>
                <c:pt idx="48">
                  <c:v>-0.11200146153846</c:v>
                </c:pt>
                <c:pt idx="49">
                  <c:v>-0.110566861538458</c:v>
                </c:pt>
                <c:pt idx="50">
                  <c:v>-0.105466061538459</c:v>
                </c:pt>
                <c:pt idx="51">
                  <c:v>-0.0976554615384583</c:v>
                </c:pt>
                <c:pt idx="52">
                  <c:v>-0.0946268615384593</c:v>
                </c:pt>
                <c:pt idx="53">
                  <c:v>-0.075339461538459</c:v>
                </c:pt>
                <c:pt idx="54">
                  <c:v>-0.0818748615384589</c:v>
                </c:pt>
                <c:pt idx="55">
                  <c:v>-0.0825124615384592</c:v>
                </c:pt>
                <c:pt idx="56">
                  <c:v>-0.0689634615384588</c:v>
                </c:pt>
                <c:pt idx="57">
                  <c:v>-0.0605152615384594</c:v>
                </c:pt>
                <c:pt idx="58">
                  <c:v>-0.0571678615384596</c:v>
                </c:pt>
                <c:pt idx="59">
                  <c:v>-0.0519076615384588</c:v>
                </c:pt>
                <c:pt idx="60">
                  <c:v>-0.0498354615384596</c:v>
                </c:pt>
                <c:pt idx="61">
                  <c:v>-0.0468068615384592</c:v>
                </c:pt>
                <c:pt idx="62">
                  <c:v>-0.0440970615384597</c:v>
                </c:pt>
                <c:pt idx="63">
                  <c:v>-0.0409090615384596</c:v>
                </c:pt>
                <c:pt idx="64">
                  <c:v>-0.0484008615384593</c:v>
                </c:pt>
                <c:pt idx="65">
                  <c:v>-0.0440970615384597</c:v>
                </c:pt>
                <c:pt idx="66">
                  <c:v>-0.0469662615384589</c:v>
                </c:pt>
                <c:pt idx="67">
                  <c:v>-0.0420248615384591</c:v>
                </c:pt>
                <c:pt idx="68">
                  <c:v>-0.0458504615384581</c:v>
                </c:pt>
                <c:pt idx="69">
                  <c:v>-0.0423436615384599</c:v>
                </c:pt>
                <c:pt idx="70">
                  <c:v>-0.0291134615384589</c:v>
                </c:pt>
                <c:pt idx="71">
                  <c:v>-0.0294322615384598</c:v>
                </c:pt>
                <c:pt idx="72">
                  <c:v>-0.0182742615384595</c:v>
                </c:pt>
                <c:pt idx="73">
                  <c:v>-0.0179554615384586</c:v>
                </c:pt>
                <c:pt idx="74">
                  <c:v>-0.020984061538459</c:v>
                </c:pt>
                <c:pt idx="75">
                  <c:v>0.015518538461541</c:v>
                </c:pt>
                <c:pt idx="76">
                  <c:v>0.0158373384615405</c:v>
                </c:pt>
                <c:pt idx="77">
                  <c:v>0.0215757384615418</c:v>
                </c:pt>
                <c:pt idx="78">
                  <c:v>0.0188659384615409</c:v>
                </c:pt>
                <c:pt idx="79">
                  <c:v>0.0190253384615406</c:v>
                </c:pt>
                <c:pt idx="80">
                  <c:v>0.013924538461541</c:v>
                </c:pt>
                <c:pt idx="81">
                  <c:v>0.00882373846153998</c:v>
                </c:pt>
                <c:pt idx="82">
                  <c:v>0.00531693846154045</c:v>
                </c:pt>
                <c:pt idx="83">
                  <c:v>-0.00185606153845837</c:v>
                </c:pt>
                <c:pt idx="84">
                  <c:v>0.0043605384615407</c:v>
                </c:pt>
                <c:pt idx="85">
                  <c:v>0.00292593846154036</c:v>
                </c:pt>
                <c:pt idx="86">
                  <c:v>-0.00998546153845835</c:v>
                </c:pt>
                <c:pt idx="87">
                  <c:v>0.00149133846154002</c:v>
                </c:pt>
                <c:pt idx="88">
                  <c:v>0.00675153846154076</c:v>
                </c:pt>
                <c:pt idx="89">
                  <c:v>0.0120117384615401</c:v>
                </c:pt>
                <c:pt idx="90">
                  <c:v>0.039109738461541</c:v>
                </c:pt>
                <c:pt idx="91">
                  <c:v>0.0424571384615422</c:v>
                </c:pt>
                <c:pt idx="92">
                  <c:v>0.0421383384615399</c:v>
                </c:pt>
                <c:pt idx="93">
                  <c:v>0.0510647384615399</c:v>
                </c:pt>
                <c:pt idx="94">
                  <c:v>0.0523399384615405</c:v>
                </c:pt>
                <c:pt idx="95">
                  <c:v>0.0598317384615416</c:v>
                </c:pt>
                <c:pt idx="96">
                  <c:v>0.039906738461541</c:v>
                </c:pt>
                <c:pt idx="97">
                  <c:v>0.032574338461541</c:v>
                </c:pt>
                <c:pt idx="98">
                  <c:v>0.030183338461541</c:v>
                </c:pt>
                <c:pt idx="99">
                  <c:v>0.0254013384615408</c:v>
                </c:pt>
                <c:pt idx="100">
                  <c:v>0.0332119384615413</c:v>
                </c:pt>
                <c:pt idx="101">
                  <c:v>0.0341683384615411</c:v>
                </c:pt>
                <c:pt idx="102">
                  <c:v>0.0497895384615407</c:v>
                </c:pt>
                <c:pt idx="103">
                  <c:v>0.0528181384615411</c:v>
                </c:pt>
                <c:pt idx="104">
                  <c:v>0.0663671384615415</c:v>
                </c:pt>
                <c:pt idx="105">
                  <c:v>0.0615851384615414</c:v>
                </c:pt>
                <c:pt idx="106">
                  <c:v>0.0603099384615408</c:v>
                </c:pt>
                <c:pt idx="107">
                  <c:v>0.0638167384615417</c:v>
                </c:pt>
                <c:pt idx="108">
                  <c:v>0.0646137384615403</c:v>
                </c:pt>
                <c:pt idx="109">
                  <c:v>0.0668453384615407</c:v>
                </c:pt>
                <c:pt idx="110">
                  <c:v>0.0730619384615398</c:v>
                </c:pt>
                <c:pt idx="111">
                  <c:v>0.0709897384615406</c:v>
                </c:pt>
                <c:pt idx="112">
                  <c:v>0.0561655384615409</c:v>
                </c:pt>
                <c:pt idx="113">
                  <c:v>0.0524993384615416</c:v>
                </c:pt>
                <c:pt idx="114">
                  <c:v>0.050427138461541</c:v>
                </c:pt>
                <c:pt idx="115">
                  <c:v>0.0545715384615409</c:v>
                </c:pt>
                <c:pt idx="116">
                  <c:v>0.0509053384615416</c:v>
                </c:pt>
                <c:pt idx="117">
                  <c:v>0.0467609384615418</c:v>
                </c:pt>
                <c:pt idx="118">
                  <c:v>0.0493113384615416</c:v>
                </c:pt>
                <c:pt idx="119">
                  <c:v>0.0336901384615405</c:v>
                </c:pt>
                <c:pt idx="120">
                  <c:v>0.0352841384615406</c:v>
                </c:pt>
                <c:pt idx="121">
                  <c:v>0.0493113384615416</c:v>
                </c:pt>
                <c:pt idx="122">
                  <c:v>0.0566437384615415</c:v>
                </c:pt>
                <c:pt idx="123">
                  <c:v>0.0703521384615402</c:v>
                </c:pt>
                <c:pt idx="124">
                  <c:v>0.0724243384615395</c:v>
                </c:pt>
                <c:pt idx="125">
                  <c:v>0.066685938461541</c:v>
                </c:pt>
                <c:pt idx="126">
                  <c:v>0.0599911384615413</c:v>
                </c:pt>
                <c:pt idx="127">
                  <c:v>0.0601505384615396</c:v>
                </c:pt>
                <c:pt idx="128">
                  <c:v>0.058556538461541</c:v>
                </c:pt>
                <c:pt idx="129">
                  <c:v>0.0611069384615408</c:v>
                </c:pt>
                <c:pt idx="130">
                  <c:v>0.0596723384615405</c:v>
                </c:pt>
                <c:pt idx="131">
                  <c:v>0.0622227384615417</c:v>
                </c:pt>
                <c:pt idx="132">
                  <c:v>0.0665265384615398</c:v>
                </c:pt>
                <c:pt idx="133">
                  <c:v>0.0591941384615413</c:v>
                </c:pt>
                <c:pt idx="134">
                  <c:v>0.0595129384615407</c:v>
                </c:pt>
                <c:pt idx="135">
                  <c:v>0.0685987384615405</c:v>
                </c:pt>
                <c:pt idx="136">
                  <c:v>0.0789597384615408</c:v>
                </c:pt>
                <c:pt idx="137">
                  <c:v>0.076409338461541</c:v>
                </c:pt>
                <c:pt idx="138">
                  <c:v>0.0829447384615409</c:v>
                </c:pt>
                <c:pt idx="139">
                  <c:v>0.0956967384615413</c:v>
                </c:pt>
                <c:pt idx="140">
                  <c:v>0.10526073846154</c:v>
                </c:pt>
                <c:pt idx="141">
                  <c:v>0.114824738461541</c:v>
                </c:pt>
                <c:pt idx="142">
                  <c:v>0.114824738461541</c:v>
                </c:pt>
                <c:pt idx="143">
                  <c:v>0.0646137384615403</c:v>
                </c:pt>
                <c:pt idx="144">
                  <c:v>0.070192738461542</c:v>
                </c:pt>
                <c:pt idx="145">
                  <c:v>0.0721055384615414</c:v>
                </c:pt>
                <c:pt idx="146">
                  <c:v>0.0867703384615413</c:v>
                </c:pt>
                <c:pt idx="147">
                  <c:v>0.088842538461542</c:v>
                </c:pt>
                <c:pt idx="148">
                  <c:v>0.0958561384615411</c:v>
                </c:pt>
                <c:pt idx="149">
                  <c:v>0.100638138461541</c:v>
                </c:pt>
                <c:pt idx="150">
                  <c:v>0.120244338461541</c:v>
                </c:pt>
                <c:pt idx="151">
                  <c:v>0.115462338461541</c:v>
                </c:pt>
                <c:pt idx="152">
                  <c:v>0.115462338461541</c:v>
                </c:pt>
                <c:pt idx="153">
                  <c:v>0.124069938461541</c:v>
                </c:pt>
                <c:pt idx="154">
                  <c:v>0.118012738461541</c:v>
                </c:pt>
                <c:pt idx="155">
                  <c:v>0.119606738461541</c:v>
                </c:pt>
                <c:pt idx="156">
                  <c:v>0.140488138461541</c:v>
                </c:pt>
                <c:pt idx="157">
                  <c:v>0.156906338461539</c:v>
                </c:pt>
                <c:pt idx="158">
                  <c:v>0.152443138461541</c:v>
                </c:pt>
                <c:pt idx="159">
                  <c:v>0.15642813846154</c:v>
                </c:pt>
                <c:pt idx="160">
                  <c:v>0.153718338461541</c:v>
                </c:pt>
                <c:pt idx="161">
                  <c:v>0.14271973846154</c:v>
                </c:pt>
                <c:pt idx="162">
                  <c:v>0.130924138461541</c:v>
                </c:pt>
                <c:pt idx="163">
                  <c:v>0.14734233846154</c:v>
                </c:pt>
                <c:pt idx="164">
                  <c:v>0.144313738461541</c:v>
                </c:pt>
                <c:pt idx="165">
                  <c:v>0.14000993846154</c:v>
                </c:pt>
                <c:pt idx="166">
                  <c:v>0.144791938461541</c:v>
                </c:pt>
                <c:pt idx="167">
                  <c:v>0.134749738461541</c:v>
                </c:pt>
                <c:pt idx="168">
                  <c:v>0.131242938461542</c:v>
                </c:pt>
                <c:pt idx="169">
                  <c:v>0.142400938461542</c:v>
                </c:pt>
                <c:pt idx="170">
                  <c:v>0.13363393846154</c:v>
                </c:pt>
                <c:pt idx="171">
                  <c:v>0.14208213846154</c:v>
                </c:pt>
                <c:pt idx="172">
                  <c:v>0.112114938461541</c:v>
                </c:pt>
                <c:pt idx="173">
                  <c:v>0.0899583384615414</c:v>
                </c:pt>
                <c:pt idx="174">
                  <c:v>0.0866109384615402</c:v>
                </c:pt>
                <c:pt idx="175">
                  <c:v>0.0740183384615424</c:v>
                </c:pt>
                <c:pt idx="176">
                  <c:v>0.0872485384615405</c:v>
                </c:pt>
                <c:pt idx="177">
                  <c:v>0.093465138461541</c:v>
                </c:pt>
                <c:pt idx="178">
                  <c:v>0.0840605384615404</c:v>
                </c:pt>
                <c:pt idx="179">
                  <c:v>0.0971313384615402</c:v>
                </c:pt>
                <c:pt idx="180">
                  <c:v>0.08916133846154</c:v>
                </c:pt>
                <c:pt idx="181">
                  <c:v>0.0840605384615404</c:v>
                </c:pt>
                <c:pt idx="182">
                  <c:v>0.0947403384615416</c:v>
                </c:pt>
                <c:pt idx="183">
                  <c:v>0.095059138461541</c:v>
                </c:pt>
                <c:pt idx="184">
                  <c:v>0.107970538461541</c:v>
                </c:pt>
                <c:pt idx="185">
                  <c:v>0.101594538461541</c:v>
                </c:pt>
                <c:pt idx="186">
                  <c:v>0.0929869384615404</c:v>
                </c:pt>
                <c:pt idx="187">
                  <c:v>0.106535938461541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826-44D4-B503-9C8D770B1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394256"/>
        <c:axId val="-2090440848"/>
      </c:lineChart>
      <c:dateAx>
        <c:axId val="-2077394256"/>
        <c:scaling>
          <c:orientation val="minMax"/>
          <c:min val="45505.0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90440848"/>
        <c:crosses val="autoZero"/>
        <c:auto val="1"/>
        <c:lblOffset val="100"/>
        <c:baseTimeUnit val="days"/>
      </c:dateAx>
      <c:valAx>
        <c:axId val="-20904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7739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7293178096328"/>
          <c:y val="0.0398925452425229"/>
          <c:w val="0.264615743544877"/>
          <c:h val="0.0674403784078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 i="1" u="none" strike="noStrike" baseline="0">
                <a:effectLst/>
              </a:rPr>
              <a:t>Cisco RSI (Jul 2024 – Mar 2025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RSI!$I$1</c:f>
              <c:strCache>
                <c:ptCount val="1"/>
                <c:pt idx="0">
                  <c:v>RSI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RSI!$A$2:$A$233</c:f>
              <c:numCache>
                <c:formatCode>d\-mmm\-yy</c:formatCode>
                <c:ptCount val="232"/>
                <c:pt idx="0">
                  <c:v>45474.0</c:v>
                </c:pt>
                <c:pt idx="1">
                  <c:v>45475.0</c:v>
                </c:pt>
                <c:pt idx="2">
                  <c:v>45476.0</c:v>
                </c:pt>
                <c:pt idx="3">
                  <c:v>45478.0</c:v>
                </c:pt>
                <c:pt idx="4">
                  <c:v>45481.0</c:v>
                </c:pt>
                <c:pt idx="5">
                  <c:v>45482.0</c:v>
                </c:pt>
                <c:pt idx="6">
                  <c:v>45483.0</c:v>
                </c:pt>
                <c:pt idx="7">
                  <c:v>45484.0</c:v>
                </c:pt>
                <c:pt idx="8">
                  <c:v>45485.0</c:v>
                </c:pt>
                <c:pt idx="9">
                  <c:v>45488.0</c:v>
                </c:pt>
                <c:pt idx="10">
                  <c:v>45489.0</c:v>
                </c:pt>
                <c:pt idx="11">
                  <c:v>45490.0</c:v>
                </c:pt>
                <c:pt idx="12">
                  <c:v>45491.0</c:v>
                </c:pt>
                <c:pt idx="13">
                  <c:v>45492.0</c:v>
                </c:pt>
                <c:pt idx="14">
                  <c:v>45495.0</c:v>
                </c:pt>
                <c:pt idx="15">
                  <c:v>45496.0</c:v>
                </c:pt>
                <c:pt idx="16">
                  <c:v>45497.0</c:v>
                </c:pt>
                <c:pt idx="17">
                  <c:v>45498.0</c:v>
                </c:pt>
                <c:pt idx="18">
                  <c:v>45499.0</c:v>
                </c:pt>
                <c:pt idx="19">
                  <c:v>45502.0</c:v>
                </c:pt>
                <c:pt idx="20">
                  <c:v>45503.0</c:v>
                </c:pt>
                <c:pt idx="21">
                  <c:v>45504.0</c:v>
                </c:pt>
                <c:pt idx="22">
                  <c:v>45505.0</c:v>
                </c:pt>
                <c:pt idx="23">
                  <c:v>45506.0</c:v>
                </c:pt>
                <c:pt idx="24">
                  <c:v>45509.0</c:v>
                </c:pt>
                <c:pt idx="25">
                  <c:v>45510.0</c:v>
                </c:pt>
                <c:pt idx="26">
                  <c:v>45511.0</c:v>
                </c:pt>
                <c:pt idx="27">
                  <c:v>45512.0</c:v>
                </c:pt>
                <c:pt idx="28">
                  <c:v>45513.0</c:v>
                </c:pt>
                <c:pt idx="29">
                  <c:v>45516.0</c:v>
                </c:pt>
                <c:pt idx="30">
                  <c:v>45517.0</c:v>
                </c:pt>
                <c:pt idx="31">
                  <c:v>45518.0</c:v>
                </c:pt>
                <c:pt idx="32">
                  <c:v>45519.0</c:v>
                </c:pt>
                <c:pt idx="33">
                  <c:v>45520.0</c:v>
                </c:pt>
                <c:pt idx="34">
                  <c:v>45523.0</c:v>
                </c:pt>
                <c:pt idx="35">
                  <c:v>45524.0</c:v>
                </c:pt>
                <c:pt idx="36">
                  <c:v>45525.0</c:v>
                </c:pt>
                <c:pt idx="37">
                  <c:v>45526.0</c:v>
                </c:pt>
                <c:pt idx="38">
                  <c:v>45527.0</c:v>
                </c:pt>
                <c:pt idx="39">
                  <c:v>45530.0</c:v>
                </c:pt>
                <c:pt idx="40">
                  <c:v>45531.0</c:v>
                </c:pt>
                <c:pt idx="41">
                  <c:v>45532.0</c:v>
                </c:pt>
                <c:pt idx="42">
                  <c:v>45533.0</c:v>
                </c:pt>
                <c:pt idx="43">
                  <c:v>45534.0</c:v>
                </c:pt>
                <c:pt idx="44">
                  <c:v>45538.0</c:v>
                </c:pt>
                <c:pt idx="45">
                  <c:v>45539.0</c:v>
                </c:pt>
                <c:pt idx="46">
                  <c:v>45540.0</c:v>
                </c:pt>
                <c:pt idx="47">
                  <c:v>45541.0</c:v>
                </c:pt>
                <c:pt idx="48">
                  <c:v>45544.0</c:v>
                </c:pt>
                <c:pt idx="49">
                  <c:v>45545.0</c:v>
                </c:pt>
                <c:pt idx="50">
                  <c:v>45546.0</c:v>
                </c:pt>
                <c:pt idx="51">
                  <c:v>45547.0</c:v>
                </c:pt>
                <c:pt idx="52">
                  <c:v>45548.0</c:v>
                </c:pt>
                <c:pt idx="53">
                  <c:v>45551.0</c:v>
                </c:pt>
                <c:pt idx="54">
                  <c:v>45552.0</c:v>
                </c:pt>
                <c:pt idx="55">
                  <c:v>45553.0</c:v>
                </c:pt>
                <c:pt idx="56">
                  <c:v>45554.0</c:v>
                </c:pt>
                <c:pt idx="57">
                  <c:v>45555.0</c:v>
                </c:pt>
                <c:pt idx="58">
                  <c:v>45558.0</c:v>
                </c:pt>
                <c:pt idx="59">
                  <c:v>45559.0</c:v>
                </c:pt>
                <c:pt idx="60">
                  <c:v>45560.0</c:v>
                </c:pt>
                <c:pt idx="61">
                  <c:v>45561.0</c:v>
                </c:pt>
                <c:pt idx="62">
                  <c:v>45562.0</c:v>
                </c:pt>
                <c:pt idx="63">
                  <c:v>45565.0</c:v>
                </c:pt>
                <c:pt idx="64">
                  <c:v>45566.0</c:v>
                </c:pt>
                <c:pt idx="65">
                  <c:v>45567.0</c:v>
                </c:pt>
                <c:pt idx="66">
                  <c:v>45568.0</c:v>
                </c:pt>
                <c:pt idx="67">
                  <c:v>45569.0</c:v>
                </c:pt>
                <c:pt idx="68">
                  <c:v>45572.0</c:v>
                </c:pt>
                <c:pt idx="69">
                  <c:v>45573.0</c:v>
                </c:pt>
                <c:pt idx="70">
                  <c:v>45574.0</c:v>
                </c:pt>
                <c:pt idx="71">
                  <c:v>45575.0</c:v>
                </c:pt>
                <c:pt idx="72">
                  <c:v>45576.0</c:v>
                </c:pt>
                <c:pt idx="73">
                  <c:v>45579.0</c:v>
                </c:pt>
                <c:pt idx="74">
                  <c:v>45580.0</c:v>
                </c:pt>
                <c:pt idx="75">
                  <c:v>45581.0</c:v>
                </c:pt>
                <c:pt idx="76">
                  <c:v>45582.0</c:v>
                </c:pt>
                <c:pt idx="77">
                  <c:v>45583.0</c:v>
                </c:pt>
                <c:pt idx="78">
                  <c:v>45586.0</c:v>
                </c:pt>
                <c:pt idx="79">
                  <c:v>45587.0</c:v>
                </c:pt>
                <c:pt idx="80">
                  <c:v>45588.0</c:v>
                </c:pt>
                <c:pt idx="81">
                  <c:v>45589.0</c:v>
                </c:pt>
                <c:pt idx="82">
                  <c:v>45590.0</c:v>
                </c:pt>
                <c:pt idx="83">
                  <c:v>45593.0</c:v>
                </c:pt>
                <c:pt idx="84">
                  <c:v>45594.0</c:v>
                </c:pt>
                <c:pt idx="85">
                  <c:v>45595.0</c:v>
                </c:pt>
                <c:pt idx="86">
                  <c:v>45596.0</c:v>
                </c:pt>
                <c:pt idx="87">
                  <c:v>45597.0</c:v>
                </c:pt>
                <c:pt idx="88">
                  <c:v>45600.0</c:v>
                </c:pt>
                <c:pt idx="89">
                  <c:v>45601.0</c:v>
                </c:pt>
                <c:pt idx="90">
                  <c:v>45602.0</c:v>
                </c:pt>
                <c:pt idx="91">
                  <c:v>45603.0</c:v>
                </c:pt>
                <c:pt idx="92">
                  <c:v>45604.0</c:v>
                </c:pt>
                <c:pt idx="93">
                  <c:v>45607.0</c:v>
                </c:pt>
                <c:pt idx="94">
                  <c:v>45608.0</c:v>
                </c:pt>
                <c:pt idx="95">
                  <c:v>45609.0</c:v>
                </c:pt>
                <c:pt idx="96">
                  <c:v>45610.0</c:v>
                </c:pt>
                <c:pt idx="97">
                  <c:v>45611.0</c:v>
                </c:pt>
                <c:pt idx="98">
                  <c:v>45614.0</c:v>
                </c:pt>
                <c:pt idx="99">
                  <c:v>45615.0</c:v>
                </c:pt>
                <c:pt idx="100">
                  <c:v>45616.0</c:v>
                </c:pt>
                <c:pt idx="101">
                  <c:v>45617.0</c:v>
                </c:pt>
                <c:pt idx="102">
                  <c:v>45618.0</c:v>
                </c:pt>
                <c:pt idx="103">
                  <c:v>45621.0</c:v>
                </c:pt>
                <c:pt idx="104">
                  <c:v>45622.0</c:v>
                </c:pt>
                <c:pt idx="105">
                  <c:v>45623.0</c:v>
                </c:pt>
                <c:pt idx="106">
                  <c:v>45625.0</c:v>
                </c:pt>
                <c:pt idx="107">
                  <c:v>45628.0</c:v>
                </c:pt>
                <c:pt idx="108">
                  <c:v>45629.0</c:v>
                </c:pt>
                <c:pt idx="109">
                  <c:v>45630.0</c:v>
                </c:pt>
                <c:pt idx="110">
                  <c:v>45631.0</c:v>
                </c:pt>
                <c:pt idx="111">
                  <c:v>45632.0</c:v>
                </c:pt>
                <c:pt idx="112">
                  <c:v>45635.0</c:v>
                </c:pt>
                <c:pt idx="113">
                  <c:v>45636.0</c:v>
                </c:pt>
                <c:pt idx="114">
                  <c:v>45637.0</c:v>
                </c:pt>
                <c:pt idx="115">
                  <c:v>45638.0</c:v>
                </c:pt>
                <c:pt idx="116">
                  <c:v>45639.0</c:v>
                </c:pt>
                <c:pt idx="117">
                  <c:v>45642.0</c:v>
                </c:pt>
                <c:pt idx="118">
                  <c:v>45643.0</c:v>
                </c:pt>
                <c:pt idx="119">
                  <c:v>45644.0</c:v>
                </c:pt>
                <c:pt idx="120">
                  <c:v>45645.0</c:v>
                </c:pt>
                <c:pt idx="121">
                  <c:v>45646.0</c:v>
                </c:pt>
                <c:pt idx="122">
                  <c:v>45649.0</c:v>
                </c:pt>
                <c:pt idx="123">
                  <c:v>45650.0</c:v>
                </c:pt>
                <c:pt idx="124">
                  <c:v>45652.0</c:v>
                </c:pt>
                <c:pt idx="125">
                  <c:v>45653.0</c:v>
                </c:pt>
                <c:pt idx="126">
                  <c:v>45656.0</c:v>
                </c:pt>
                <c:pt idx="127">
                  <c:v>45657.0</c:v>
                </c:pt>
                <c:pt idx="128">
                  <c:v>45659.0</c:v>
                </c:pt>
                <c:pt idx="129">
                  <c:v>45660.0</c:v>
                </c:pt>
                <c:pt idx="130">
                  <c:v>45663.0</c:v>
                </c:pt>
                <c:pt idx="131">
                  <c:v>45664.0</c:v>
                </c:pt>
                <c:pt idx="132">
                  <c:v>45665.0</c:v>
                </c:pt>
                <c:pt idx="133">
                  <c:v>45667.0</c:v>
                </c:pt>
                <c:pt idx="134">
                  <c:v>45670.0</c:v>
                </c:pt>
                <c:pt idx="135">
                  <c:v>45671.0</c:v>
                </c:pt>
                <c:pt idx="136">
                  <c:v>45672.0</c:v>
                </c:pt>
                <c:pt idx="137">
                  <c:v>45673.0</c:v>
                </c:pt>
                <c:pt idx="138">
                  <c:v>45674.0</c:v>
                </c:pt>
                <c:pt idx="139">
                  <c:v>45678.0</c:v>
                </c:pt>
                <c:pt idx="140">
                  <c:v>45679.0</c:v>
                </c:pt>
                <c:pt idx="141">
                  <c:v>45680.0</c:v>
                </c:pt>
                <c:pt idx="142">
                  <c:v>45681.0</c:v>
                </c:pt>
                <c:pt idx="143">
                  <c:v>45684.0</c:v>
                </c:pt>
                <c:pt idx="144">
                  <c:v>45685.0</c:v>
                </c:pt>
                <c:pt idx="145">
                  <c:v>45686.0</c:v>
                </c:pt>
                <c:pt idx="146">
                  <c:v>45687.0</c:v>
                </c:pt>
                <c:pt idx="147">
                  <c:v>45688.0</c:v>
                </c:pt>
                <c:pt idx="148">
                  <c:v>45691.0</c:v>
                </c:pt>
                <c:pt idx="149">
                  <c:v>45692.0</c:v>
                </c:pt>
                <c:pt idx="150">
                  <c:v>45693.0</c:v>
                </c:pt>
                <c:pt idx="151">
                  <c:v>45694.0</c:v>
                </c:pt>
                <c:pt idx="152">
                  <c:v>45695.0</c:v>
                </c:pt>
                <c:pt idx="153">
                  <c:v>45698.0</c:v>
                </c:pt>
                <c:pt idx="154">
                  <c:v>45699.0</c:v>
                </c:pt>
                <c:pt idx="155">
                  <c:v>45700.0</c:v>
                </c:pt>
                <c:pt idx="156">
                  <c:v>45701.0</c:v>
                </c:pt>
                <c:pt idx="157">
                  <c:v>45702.0</c:v>
                </c:pt>
                <c:pt idx="158">
                  <c:v>45706.0</c:v>
                </c:pt>
                <c:pt idx="159">
                  <c:v>45707.0</c:v>
                </c:pt>
                <c:pt idx="160">
                  <c:v>45708.0</c:v>
                </c:pt>
                <c:pt idx="161">
                  <c:v>45709.0</c:v>
                </c:pt>
                <c:pt idx="162">
                  <c:v>45712.0</c:v>
                </c:pt>
                <c:pt idx="163">
                  <c:v>45713.0</c:v>
                </c:pt>
                <c:pt idx="164">
                  <c:v>45714.0</c:v>
                </c:pt>
                <c:pt idx="165">
                  <c:v>45715.0</c:v>
                </c:pt>
                <c:pt idx="166">
                  <c:v>45716.0</c:v>
                </c:pt>
                <c:pt idx="167">
                  <c:v>45719.0</c:v>
                </c:pt>
                <c:pt idx="168">
                  <c:v>45720.0</c:v>
                </c:pt>
                <c:pt idx="169">
                  <c:v>45721.0</c:v>
                </c:pt>
                <c:pt idx="170">
                  <c:v>45722.0</c:v>
                </c:pt>
                <c:pt idx="171">
                  <c:v>45723.0</c:v>
                </c:pt>
                <c:pt idx="172">
                  <c:v>45726.0</c:v>
                </c:pt>
                <c:pt idx="173">
                  <c:v>45727.0</c:v>
                </c:pt>
                <c:pt idx="174">
                  <c:v>45728.0</c:v>
                </c:pt>
                <c:pt idx="175">
                  <c:v>45729.0</c:v>
                </c:pt>
                <c:pt idx="176">
                  <c:v>45730.0</c:v>
                </c:pt>
                <c:pt idx="177">
                  <c:v>45733.0</c:v>
                </c:pt>
                <c:pt idx="178">
                  <c:v>45734.0</c:v>
                </c:pt>
                <c:pt idx="179">
                  <c:v>45735.0</c:v>
                </c:pt>
                <c:pt idx="180">
                  <c:v>45736.0</c:v>
                </c:pt>
                <c:pt idx="181">
                  <c:v>45737.0</c:v>
                </c:pt>
                <c:pt idx="182">
                  <c:v>45740.0</c:v>
                </c:pt>
                <c:pt idx="183">
                  <c:v>45741.0</c:v>
                </c:pt>
                <c:pt idx="184">
                  <c:v>45742.0</c:v>
                </c:pt>
                <c:pt idx="185">
                  <c:v>45743.0</c:v>
                </c:pt>
                <c:pt idx="186">
                  <c:v>45744.0</c:v>
                </c:pt>
                <c:pt idx="187">
                  <c:v>45747.0</c:v>
                </c:pt>
              </c:numCache>
            </c:numRef>
          </c:cat>
          <c:val>
            <c:numRef>
              <c:f>RSI!$I$2:$I$233</c:f>
              <c:numCache>
                <c:formatCode>#,##0.000000</c:formatCode>
                <c:ptCount val="232"/>
                <c:pt idx="14">
                  <c:v>47.43362831858407</c:v>
                </c:pt>
                <c:pt idx="15">
                  <c:v>43.6865203761756</c:v>
                </c:pt>
                <c:pt idx="16">
                  <c:v>48.37155010036876</c:v>
                </c:pt>
                <c:pt idx="17">
                  <c:v>51.79099197065969</c:v>
                </c:pt>
                <c:pt idx="18">
                  <c:v>56.96119294468572</c:v>
                </c:pt>
                <c:pt idx="19">
                  <c:v>57.724108920825</c:v>
                </c:pt>
                <c:pt idx="20">
                  <c:v>58.90096683503231</c:v>
                </c:pt>
                <c:pt idx="21">
                  <c:v>61.29875762091247</c:v>
                </c:pt>
                <c:pt idx="22">
                  <c:v>50.5427553743603</c:v>
                </c:pt>
                <c:pt idx="23">
                  <c:v>44.74486151253137</c:v>
                </c:pt>
                <c:pt idx="24">
                  <c:v>33.78796855062411</c:v>
                </c:pt>
                <c:pt idx="25">
                  <c:v>37.37081149613272</c:v>
                </c:pt>
                <c:pt idx="26">
                  <c:v>37.15954914312259</c:v>
                </c:pt>
                <c:pt idx="27">
                  <c:v>43.20995526621096</c:v>
                </c:pt>
                <c:pt idx="28">
                  <c:v>41.08018708165554</c:v>
                </c:pt>
                <c:pt idx="29">
                  <c:v>37.65388102614827</c:v>
                </c:pt>
                <c:pt idx="30">
                  <c:v>41.99556658829617</c:v>
                </c:pt>
                <c:pt idx="31">
                  <c:v>42.59824664533688</c:v>
                </c:pt>
                <c:pt idx="32">
                  <c:v>61.41167785926249</c:v>
                </c:pt>
                <c:pt idx="33">
                  <c:v>65.08823173264733</c:v>
                </c:pt>
                <c:pt idx="34">
                  <c:v>67.02179626072032</c:v>
                </c:pt>
                <c:pt idx="35">
                  <c:v>67.94109539593938</c:v>
                </c:pt>
                <c:pt idx="36">
                  <c:v>68.72964078120588</c:v>
                </c:pt>
                <c:pt idx="37">
                  <c:v>66.79190278212115</c:v>
                </c:pt>
                <c:pt idx="38">
                  <c:v>68.88661907818024</c:v>
                </c:pt>
                <c:pt idx="39">
                  <c:v>69.0924592716476</c:v>
                </c:pt>
                <c:pt idx="40">
                  <c:v>68.3137137947424</c:v>
                </c:pt>
                <c:pt idx="41">
                  <c:v>60.59136198213849</c:v>
                </c:pt>
                <c:pt idx="42">
                  <c:v>63.40245314391164</c:v>
                </c:pt>
                <c:pt idx="43">
                  <c:v>64.18119702097533</c:v>
                </c:pt>
                <c:pt idx="44">
                  <c:v>59.7963729504478</c:v>
                </c:pt>
                <c:pt idx="45">
                  <c:v>56.7517394075812</c:v>
                </c:pt>
                <c:pt idx="46">
                  <c:v>52.17431086543153</c:v>
                </c:pt>
                <c:pt idx="47">
                  <c:v>47.59700082416525</c:v>
                </c:pt>
                <c:pt idx="48">
                  <c:v>49.0715546242208</c:v>
                </c:pt>
                <c:pt idx="49">
                  <c:v>49.79224524726105</c:v>
                </c:pt>
                <c:pt idx="50">
                  <c:v>52.37292725619429</c:v>
                </c:pt>
                <c:pt idx="51">
                  <c:v>56.09439646597506</c:v>
                </c:pt>
                <c:pt idx="52">
                  <c:v>57.4817220998009</c:v>
                </c:pt>
                <c:pt idx="53">
                  <c:v>65.05465694674876</c:v>
                </c:pt>
                <c:pt idx="54">
                  <c:v>61.08454230097788</c:v>
                </c:pt>
                <c:pt idx="55">
                  <c:v>60.69537078694708</c:v>
                </c:pt>
                <c:pt idx="56">
                  <c:v>65.69673815326115</c:v>
                </c:pt>
                <c:pt idx="57">
                  <c:v>68.39705218782311</c:v>
                </c:pt>
                <c:pt idx="58">
                  <c:v>69.42408982123775</c:v>
                </c:pt>
                <c:pt idx="59">
                  <c:v>71.01800904558951</c:v>
                </c:pt>
                <c:pt idx="60">
                  <c:v>71.64509801423108</c:v>
                </c:pt>
                <c:pt idx="61">
                  <c:v>72.57895397281848</c:v>
                </c:pt>
                <c:pt idx="62">
                  <c:v>73.42238157469907</c:v>
                </c:pt>
                <c:pt idx="63">
                  <c:v>74.4192610076402</c:v>
                </c:pt>
                <c:pt idx="64">
                  <c:v>67.9674709097621</c:v>
                </c:pt>
                <c:pt idx="65">
                  <c:v>69.5980679515787</c:v>
                </c:pt>
                <c:pt idx="66">
                  <c:v>67.14416641975958</c:v>
                </c:pt>
                <c:pt idx="67">
                  <c:v>69.16084327543793</c:v>
                </c:pt>
                <c:pt idx="68">
                  <c:v>65.79384183790424</c:v>
                </c:pt>
                <c:pt idx="69">
                  <c:v>67.36238874105541</c:v>
                </c:pt>
                <c:pt idx="70">
                  <c:v>72.48809752691119</c:v>
                </c:pt>
                <c:pt idx="71">
                  <c:v>72.19387730632828</c:v>
                </c:pt>
                <c:pt idx="72">
                  <c:v>75.88343269277534</c:v>
                </c:pt>
                <c:pt idx="73">
                  <c:v>75.98149367393295</c:v>
                </c:pt>
                <c:pt idx="74">
                  <c:v>72.94693136858146</c:v>
                </c:pt>
                <c:pt idx="75">
                  <c:v>82.18303116833206</c:v>
                </c:pt>
                <c:pt idx="76">
                  <c:v>82.24005977737846</c:v>
                </c:pt>
                <c:pt idx="77">
                  <c:v>83.27762207349339</c:v>
                </c:pt>
                <c:pt idx="78">
                  <c:v>80.87482475555404</c:v>
                </c:pt>
                <c:pt idx="79">
                  <c:v>80.90971764517597</c:v>
                </c:pt>
                <c:pt idx="80">
                  <c:v>76.12357797736006</c:v>
                </c:pt>
                <c:pt idx="81">
                  <c:v>71.56459881973804</c:v>
                </c:pt>
                <c:pt idx="82">
                  <c:v>68.52608162094227</c:v>
                </c:pt>
                <c:pt idx="83">
                  <c:v>62.66518204671344</c:v>
                </c:pt>
                <c:pt idx="84">
                  <c:v>65.42515837199568</c:v>
                </c:pt>
                <c:pt idx="85">
                  <c:v>64.24485870973524</c:v>
                </c:pt>
                <c:pt idx="86">
                  <c:v>54.68328665151527</c:v>
                </c:pt>
                <c:pt idx="87">
                  <c:v>60.33443524588292</c:v>
                </c:pt>
                <c:pt idx="88">
                  <c:v>62.63437619812337</c:v>
                </c:pt>
                <c:pt idx="89">
                  <c:v>64.83048621003965</c:v>
                </c:pt>
                <c:pt idx="90">
                  <c:v>73.47824817084886</c:v>
                </c:pt>
                <c:pt idx="91">
                  <c:v>74.31831892847944</c:v>
                </c:pt>
                <c:pt idx="92">
                  <c:v>74.07766313657291</c:v>
                </c:pt>
                <c:pt idx="93">
                  <c:v>76.38364566241055</c:v>
                </c:pt>
                <c:pt idx="94">
                  <c:v>76.70248949553391</c:v>
                </c:pt>
                <c:pt idx="95">
                  <c:v>78.53594156717993</c:v>
                </c:pt>
                <c:pt idx="96">
                  <c:v>64.08996467122196</c:v>
                </c:pt>
                <c:pt idx="97">
                  <c:v>59.73541874249254</c:v>
                </c:pt>
                <c:pt idx="98">
                  <c:v>58.34334488352967</c:v>
                </c:pt>
                <c:pt idx="99">
                  <c:v>55.55486728920844</c:v>
                </c:pt>
                <c:pt idx="100">
                  <c:v>59.00156080686285</c:v>
                </c:pt>
                <c:pt idx="101">
                  <c:v>59.41657884089653</c:v>
                </c:pt>
                <c:pt idx="102">
                  <c:v>65.5505466060547</c:v>
                </c:pt>
                <c:pt idx="103">
                  <c:v>66.60443315711403</c:v>
                </c:pt>
                <c:pt idx="104">
                  <c:v>70.89426360035406</c:v>
                </c:pt>
                <c:pt idx="105">
                  <c:v>67.59401566583494</c:v>
                </c:pt>
                <c:pt idx="106">
                  <c:v>66.70229331223203</c:v>
                </c:pt>
                <c:pt idx="107">
                  <c:v>67.954305262415</c:v>
                </c:pt>
                <c:pt idx="108">
                  <c:v>68.2465302480199</c:v>
                </c:pt>
                <c:pt idx="109">
                  <c:v>69.0962992009704</c:v>
                </c:pt>
                <c:pt idx="110">
                  <c:v>71.39299422670152</c:v>
                </c:pt>
                <c:pt idx="111">
                  <c:v>69.5378506335792</c:v>
                </c:pt>
                <c:pt idx="112">
                  <c:v>57.93894986015104</c:v>
                </c:pt>
                <c:pt idx="113">
                  <c:v>55.47450787293407</c:v>
                </c:pt>
                <c:pt idx="114">
                  <c:v>54.07446790398966</c:v>
                </c:pt>
                <c:pt idx="115">
                  <c:v>56.44217430256092</c:v>
                </c:pt>
                <c:pt idx="116">
                  <c:v>53.79980494979625</c:v>
                </c:pt>
                <c:pt idx="117">
                  <c:v>50.89893234914288</c:v>
                </c:pt>
                <c:pt idx="118">
                  <c:v>52.59296609280163</c:v>
                </c:pt>
                <c:pt idx="119">
                  <c:v>42.84302439170722</c:v>
                </c:pt>
                <c:pt idx="120">
                  <c:v>43.98417688662439</c:v>
                </c:pt>
                <c:pt idx="121">
                  <c:v>52.89656995887064</c:v>
                </c:pt>
                <c:pt idx="122">
                  <c:v>56.76863301806307</c:v>
                </c:pt>
                <c:pt idx="123">
                  <c:v>62.90765855579279</c:v>
                </c:pt>
                <c:pt idx="124">
                  <c:v>63.74574542477764</c:v>
                </c:pt>
                <c:pt idx="125">
                  <c:v>59.72154455708466</c:v>
                </c:pt>
                <c:pt idx="126">
                  <c:v>55.33277881343192</c:v>
                </c:pt>
                <c:pt idx="127">
                  <c:v>55.41678632733736</c:v>
                </c:pt>
                <c:pt idx="128">
                  <c:v>54.31664912643087</c:v>
                </c:pt>
                <c:pt idx="129">
                  <c:v>55.82763643834234</c:v>
                </c:pt>
                <c:pt idx="130">
                  <c:v>54.73104756127332</c:v>
                </c:pt>
                <c:pt idx="131">
                  <c:v>56.37173077908704</c:v>
                </c:pt>
                <c:pt idx="132">
                  <c:v>59.06772314984848</c:v>
                </c:pt>
                <c:pt idx="133">
                  <c:v>53.05270480815</c:v>
                </c:pt>
                <c:pt idx="134">
                  <c:v>53.27549102499487</c:v>
                </c:pt>
                <c:pt idx="135">
                  <c:v>59.2156829897224</c:v>
                </c:pt>
                <c:pt idx="136">
                  <c:v>64.72333441493097</c:v>
                </c:pt>
                <c:pt idx="137">
                  <c:v>62.48641583653083</c:v>
                </c:pt>
                <c:pt idx="138">
                  <c:v>65.75277019703563</c:v>
                </c:pt>
                <c:pt idx="139">
                  <c:v>71.04964229791453</c:v>
                </c:pt>
                <c:pt idx="140">
                  <c:v>74.26457133922321</c:v>
                </c:pt>
                <c:pt idx="141">
                  <c:v>77.0135651346197</c:v>
                </c:pt>
                <c:pt idx="142">
                  <c:v>77.0135651346197</c:v>
                </c:pt>
                <c:pt idx="143">
                  <c:v>46.66397823139643</c:v>
                </c:pt>
                <c:pt idx="144">
                  <c:v>49.06578121080791</c:v>
                </c:pt>
                <c:pt idx="145">
                  <c:v>49.89881504803241</c:v>
                </c:pt>
                <c:pt idx="146">
                  <c:v>55.85932270677239</c:v>
                </c:pt>
                <c:pt idx="147">
                  <c:v>56.64423710133402</c:v>
                </c:pt>
                <c:pt idx="148">
                  <c:v>59.28330079611261</c:v>
                </c:pt>
                <c:pt idx="149">
                  <c:v>61.02526594407156</c:v>
                </c:pt>
                <c:pt idx="150">
                  <c:v>67.21786152602261</c:v>
                </c:pt>
                <c:pt idx="151">
                  <c:v>64.52497394994145</c:v>
                </c:pt>
                <c:pt idx="152">
                  <c:v>64.52497394994145</c:v>
                </c:pt>
                <c:pt idx="153">
                  <c:v>67.26286447679011</c:v>
                </c:pt>
                <c:pt idx="154">
                  <c:v>63.54616681282335</c:v>
                </c:pt>
                <c:pt idx="155">
                  <c:v>64.10822069481253</c:v>
                </c:pt>
                <c:pt idx="156">
                  <c:v>70.52048073056982</c:v>
                </c:pt>
                <c:pt idx="157">
                  <c:v>74.39402146036648</c:v>
                </c:pt>
                <c:pt idx="158">
                  <c:v>71.63828061327582</c:v>
                </c:pt>
                <c:pt idx="159">
                  <c:v>72.6137194687067</c:v>
                </c:pt>
                <c:pt idx="160">
                  <c:v>70.82979254013347</c:v>
                </c:pt>
                <c:pt idx="161">
                  <c:v>63.96131310825323</c:v>
                </c:pt>
                <c:pt idx="162">
                  <c:v>57.51924754163505</c:v>
                </c:pt>
                <c:pt idx="163">
                  <c:v>63.09142830829994</c:v>
                </c:pt>
                <c:pt idx="164">
                  <c:v>61.48916944502128</c:v>
                </c:pt>
                <c:pt idx="165">
                  <c:v>59.18880451431048</c:v>
                </c:pt>
                <c:pt idx="166">
                  <c:v>60.93744654946851</c:v>
                </c:pt>
                <c:pt idx="167">
                  <c:v>55.55422031037484</c:v>
                </c:pt>
                <c:pt idx="168">
                  <c:v>53.76794405489675</c:v>
                </c:pt>
                <c:pt idx="169">
                  <c:v>58.35614601545708</c:v>
                </c:pt>
                <c:pt idx="170">
                  <c:v>53.83533769483742</c:v>
                </c:pt>
                <c:pt idx="171">
                  <c:v>57.27055786887847</c:v>
                </c:pt>
                <c:pt idx="172">
                  <c:v>44.59430310406968</c:v>
                </c:pt>
                <c:pt idx="173">
                  <c:v>37.91263172698818</c:v>
                </c:pt>
                <c:pt idx="174">
                  <c:v>37.0103987986573</c:v>
                </c:pt>
                <c:pt idx="175">
                  <c:v>33.75594923068905</c:v>
                </c:pt>
                <c:pt idx="176">
                  <c:v>39.75032763797011</c:v>
                </c:pt>
                <c:pt idx="177">
                  <c:v>42.3883518170259</c:v>
                </c:pt>
                <c:pt idx="178">
                  <c:v>39.56595652096234</c:v>
                </c:pt>
                <c:pt idx="179">
                  <c:v>45.0429387855283</c:v>
                </c:pt>
                <c:pt idx="180">
                  <c:v>42.51293260827828</c:v>
                </c:pt>
                <c:pt idx="181">
                  <c:v>40.92845933538532</c:v>
                </c:pt>
                <c:pt idx="182">
                  <c:v>45.50784620894898</c:v>
                </c:pt>
                <c:pt idx="183">
                  <c:v>45.64330959262642</c:v>
                </c:pt>
                <c:pt idx="184">
                  <c:v>50.96040581829911</c:v>
                </c:pt>
                <c:pt idx="185">
                  <c:v>48.44046978868072</c:v>
                </c:pt>
                <c:pt idx="186">
                  <c:v>45.19159649509886</c:v>
                </c:pt>
                <c:pt idx="187">
                  <c:v>50.78679994410465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7F-4264-BAC6-A762389D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6450864"/>
        <c:axId val="-2093118528"/>
      </c:lineChart>
      <c:dateAx>
        <c:axId val="-209645086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93118528"/>
        <c:crosses val="autoZero"/>
        <c:auto val="1"/>
        <c:lblOffset val="100"/>
        <c:baseTimeUnit val="days"/>
      </c:dateAx>
      <c:valAx>
        <c:axId val="-20931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9645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 i="1" u="none" strike="noStrike" baseline="0">
                <a:effectLst/>
              </a:rPr>
              <a:t>Cisco Bollinger Bands (Jul 2024 – Mar 2025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Bollinger!$B$1</c:f>
              <c:strCache>
                <c:ptCount val="1"/>
                <c:pt idx="0">
                  <c:v>Closing Price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Bollinger!$B$2:$B$233</c:f>
              <c:numCache>
                <c:formatCode>General</c:formatCode>
                <c:ptCount val="232"/>
                <c:pt idx="0">
                  <c:v>46.44</c:v>
                </c:pt>
                <c:pt idx="1">
                  <c:v>46.21</c:v>
                </c:pt>
                <c:pt idx="2">
                  <c:v>46.02</c:v>
                </c:pt>
                <c:pt idx="3">
                  <c:v>45.98</c:v>
                </c:pt>
                <c:pt idx="4">
                  <c:v>45.4</c:v>
                </c:pt>
                <c:pt idx="5">
                  <c:v>45.15</c:v>
                </c:pt>
                <c:pt idx="6">
                  <c:v>45.61</c:v>
                </c:pt>
                <c:pt idx="7">
                  <c:v>46.09</c:v>
                </c:pt>
                <c:pt idx="8">
                  <c:v>46.7</c:v>
                </c:pt>
                <c:pt idx="9">
                  <c:v>46.72</c:v>
                </c:pt>
                <c:pt idx="10">
                  <c:v>46.74</c:v>
                </c:pt>
                <c:pt idx="11">
                  <c:v>47.83</c:v>
                </c:pt>
                <c:pt idx="12">
                  <c:v>47.35</c:v>
                </c:pt>
                <c:pt idx="13">
                  <c:v>46.64</c:v>
                </c:pt>
                <c:pt idx="14">
                  <c:v>46.15</c:v>
                </c:pt>
                <c:pt idx="15">
                  <c:v>45.7</c:v>
                </c:pt>
                <c:pt idx="16">
                  <c:v>46.18</c:v>
                </c:pt>
                <c:pt idx="17">
                  <c:v>46.56</c:v>
                </c:pt>
                <c:pt idx="18">
                  <c:v>47.2</c:v>
                </c:pt>
                <c:pt idx="19">
                  <c:v>47.3</c:v>
                </c:pt>
                <c:pt idx="20">
                  <c:v>47.45</c:v>
                </c:pt>
                <c:pt idx="21">
                  <c:v>47.76</c:v>
                </c:pt>
                <c:pt idx="22">
                  <c:v>46.71</c:v>
                </c:pt>
                <c:pt idx="23">
                  <c:v>45.99</c:v>
                </c:pt>
                <c:pt idx="24">
                  <c:v>44.1</c:v>
                </c:pt>
                <c:pt idx="25">
                  <c:v>44.51</c:v>
                </c:pt>
                <c:pt idx="26">
                  <c:v>44.47</c:v>
                </c:pt>
                <c:pt idx="27">
                  <c:v>45.17</c:v>
                </c:pt>
                <c:pt idx="28">
                  <c:v>44.82</c:v>
                </c:pt>
                <c:pt idx="29">
                  <c:v>44.22</c:v>
                </c:pt>
                <c:pt idx="30">
                  <c:v>44.72</c:v>
                </c:pt>
                <c:pt idx="31">
                  <c:v>44.79</c:v>
                </c:pt>
                <c:pt idx="32">
                  <c:v>47.84</c:v>
                </c:pt>
                <c:pt idx="33">
                  <c:v>48.75</c:v>
                </c:pt>
                <c:pt idx="34">
                  <c:v>49.27</c:v>
                </c:pt>
                <c:pt idx="35">
                  <c:v>49.52</c:v>
                </c:pt>
                <c:pt idx="36">
                  <c:v>49.73</c:v>
                </c:pt>
                <c:pt idx="37">
                  <c:v>49.5</c:v>
                </c:pt>
                <c:pt idx="38">
                  <c:v>50.01</c:v>
                </c:pt>
                <c:pt idx="39">
                  <c:v>50.06</c:v>
                </c:pt>
                <c:pt idx="40">
                  <c:v>49.98</c:v>
                </c:pt>
                <c:pt idx="41">
                  <c:v>49.14</c:v>
                </c:pt>
                <c:pt idx="42">
                  <c:v>49.67</c:v>
                </c:pt>
                <c:pt idx="43">
                  <c:v>49.82</c:v>
                </c:pt>
                <c:pt idx="44">
                  <c:v>49.34</c:v>
                </c:pt>
                <c:pt idx="45">
                  <c:v>48.99</c:v>
                </c:pt>
                <c:pt idx="46">
                  <c:v>48.43</c:v>
                </c:pt>
                <c:pt idx="47">
                  <c:v>47.81</c:v>
                </c:pt>
                <c:pt idx="48">
                  <c:v>48.0</c:v>
                </c:pt>
                <c:pt idx="49">
                  <c:v>48.09</c:v>
                </c:pt>
                <c:pt idx="50">
                  <c:v>48.41</c:v>
                </c:pt>
                <c:pt idx="51">
                  <c:v>48.9</c:v>
                </c:pt>
                <c:pt idx="52">
                  <c:v>49.09</c:v>
                </c:pt>
                <c:pt idx="53">
                  <c:v>50.3</c:v>
                </c:pt>
                <c:pt idx="54">
                  <c:v>49.89</c:v>
                </c:pt>
                <c:pt idx="55">
                  <c:v>49.85</c:v>
                </c:pt>
                <c:pt idx="56">
                  <c:v>50.7</c:v>
                </c:pt>
                <c:pt idx="57">
                  <c:v>51.23</c:v>
                </c:pt>
                <c:pt idx="58">
                  <c:v>51.44</c:v>
                </c:pt>
                <c:pt idx="59">
                  <c:v>51.77</c:v>
                </c:pt>
                <c:pt idx="60">
                  <c:v>51.9</c:v>
                </c:pt>
                <c:pt idx="61">
                  <c:v>52.09</c:v>
                </c:pt>
                <c:pt idx="62">
                  <c:v>52.26</c:v>
                </c:pt>
                <c:pt idx="63">
                  <c:v>52.46</c:v>
                </c:pt>
                <c:pt idx="64">
                  <c:v>51.99</c:v>
                </c:pt>
                <c:pt idx="65">
                  <c:v>52.26</c:v>
                </c:pt>
                <c:pt idx="66">
                  <c:v>52.08</c:v>
                </c:pt>
                <c:pt idx="67">
                  <c:v>52.39</c:v>
                </c:pt>
                <c:pt idx="68">
                  <c:v>52.15</c:v>
                </c:pt>
                <c:pt idx="69">
                  <c:v>52.37</c:v>
                </c:pt>
                <c:pt idx="70">
                  <c:v>53.2</c:v>
                </c:pt>
                <c:pt idx="71">
                  <c:v>53.18</c:v>
                </c:pt>
                <c:pt idx="72">
                  <c:v>53.88</c:v>
                </c:pt>
                <c:pt idx="73">
                  <c:v>53.9</c:v>
                </c:pt>
                <c:pt idx="74">
                  <c:v>53.71</c:v>
                </c:pt>
                <c:pt idx="75">
                  <c:v>56.0</c:v>
                </c:pt>
                <c:pt idx="76">
                  <c:v>56.02</c:v>
                </c:pt>
                <c:pt idx="77">
                  <c:v>56.38</c:v>
                </c:pt>
                <c:pt idx="78">
                  <c:v>56.21</c:v>
                </c:pt>
                <c:pt idx="79">
                  <c:v>56.22</c:v>
                </c:pt>
                <c:pt idx="80">
                  <c:v>55.9</c:v>
                </c:pt>
                <c:pt idx="81">
                  <c:v>55.58</c:v>
                </c:pt>
                <c:pt idx="82">
                  <c:v>55.36</c:v>
                </c:pt>
                <c:pt idx="83">
                  <c:v>54.91</c:v>
                </c:pt>
                <c:pt idx="84">
                  <c:v>55.3</c:v>
                </c:pt>
                <c:pt idx="85">
                  <c:v>55.21</c:v>
                </c:pt>
                <c:pt idx="86">
                  <c:v>54.4</c:v>
                </c:pt>
                <c:pt idx="87">
                  <c:v>55.12</c:v>
                </c:pt>
                <c:pt idx="88">
                  <c:v>55.45</c:v>
                </c:pt>
                <c:pt idx="89">
                  <c:v>55.78</c:v>
                </c:pt>
                <c:pt idx="90">
                  <c:v>57.48</c:v>
                </c:pt>
                <c:pt idx="91">
                  <c:v>57.69</c:v>
                </c:pt>
                <c:pt idx="92">
                  <c:v>57.67</c:v>
                </c:pt>
                <c:pt idx="93">
                  <c:v>58.23</c:v>
                </c:pt>
                <c:pt idx="94">
                  <c:v>58.31</c:v>
                </c:pt>
                <c:pt idx="95">
                  <c:v>58.78</c:v>
                </c:pt>
                <c:pt idx="96">
                  <c:v>57.53</c:v>
                </c:pt>
                <c:pt idx="97">
                  <c:v>57.07</c:v>
                </c:pt>
                <c:pt idx="98">
                  <c:v>56.92</c:v>
                </c:pt>
                <c:pt idx="99">
                  <c:v>56.62</c:v>
                </c:pt>
                <c:pt idx="100">
                  <c:v>57.11</c:v>
                </c:pt>
                <c:pt idx="101">
                  <c:v>57.17</c:v>
                </c:pt>
                <c:pt idx="102">
                  <c:v>58.15</c:v>
                </c:pt>
                <c:pt idx="103">
                  <c:v>58.34</c:v>
                </c:pt>
                <c:pt idx="104">
                  <c:v>59.19</c:v>
                </c:pt>
                <c:pt idx="105">
                  <c:v>58.89</c:v>
                </c:pt>
                <c:pt idx="106">
                  <c:v>58.81</c:v>
                </c:pt>
                <c:pt idx="107">
                  <c:v>59.03</c:v>
                </c:pt>
                <c:pt idx="108">
                  <c:v>59.08</c:v>
                </c:pt>
                <c:pt idx="109">
                  <c:v>59.22</c:v>
                </c:pt>
                <c:pt idx="110">
                  <c:v>59.61</c:v>
                </c:pt>
                <c:pt idx="111">
                  <c:v>59.48</c:v>
                </c:pt>
                <c:pt idx="112">
                  <c:v>58.55</c:v>
                </c:pt>
                <c:pt idx="113">
                  <c:v>58.32</c:v>
                </c:pt>
                <c:pt idx="114">
                  <c:v>58.19</c:v>
                </c:pt>
                <c:pt idx="115">
                  <c:v>58.45</c:v>
                </c:pt>
                <c:pt idx="116">
                  <c:v>58.22</c:v>
                </c:pt>
                <c:pt idx="117">
                  <c:v>57.96</c:v>
                </c:pt>
                <c:pt idx="118">
                  <c:v>58.12</c:v>
                </c:pt>
                <c:pt idx="119">
                  <c:v>57.14</c:v>
                </c:pt>
                <c:pt idx="120">
                  <c:v>57.24</c:v>
                </c:pt>
                <c:pt idx="121">
                  <c:v>58.12</c:v>
                </c:pt>
                <c:pt idx="122">
                  <c:v>58.58</c:v>
                </c:pt>
                <c:pt idx="123">
                  <c:v>59.44</c:v>
                </c:pt>
                <c:pt idx="124">
                  <c:v>59.57</c:v>
                </c:pt>
                <c:pt idx="125">
                  <c:v>59.21</c:v>
                </c:pt>
                <c:pt idx="126">
                  <c:v>58.79</c:v>
                </c:pt>
                <c:pt idx="127">
                  <c:v>58.8</c:v>
                </c:pt>
                <c:pt idx="128">
                  <c:v>58.7</c:v>
                </c:pt>
                <c:pt idx="129">
                  <c:v>58.86</c:v>
                </c:pt>
                <c:pt idx="130">
                  <c:v>58.77</c:v>
                </c:pt>
                <c:pt idx="131">
                  <c:v>58.93</c:v>
                </c:pt>
                <c:pt idx="132">
                  <c:v>59.2</c:v>
                </c:pt>
                <c:pt idx="133">
                  <c:v>58.74</c:v>
                </c:pt>
                <c:pt idx="134">
                  <c:v>58.76</c:v>
                </c:pt>
                <c:pt idx="135">
                  <c:v>59.33</c:v>
                </c:pt>
                <c:pt idx="136">
                  <c:v>59.98</c:v>
                </c:pt>
                <c:pt idx="137">
                  <c:v>59.82</c:v>
                </c:pt>
                <c:pt idx="138">
                  <c:v>60.23</c:v>
                </c:pt>
                <c:pt idx="139">
                  <c:v>61.03</c:v>
                </c:pt>
                <c:pt idx="140">
                  <c:v>61.63</c:v>
                </c:pt>
                <c:pt idx="141">
                  <c:v>62.23</c:v>
                </c:pt>
                <c:pt idx="142">
                  <c:v>62.23</c:v>
                </c:pt>
                <c:pt idx="143">
                  <c:v>59.08</c:v>
                </c:pt>
                <c:pt idx="144">
                  <c:v>59.43</c:v>
                </c:pt>
                <c:pt idx="145">
                  <c:v>59.55</c:v>
                </c:pt>
                <c:pt idx="146">
                  <c:v>60.47</c:v>
                </c:pt>
                <c:pt idx="147">
                  <c:v>60.6</c:v>
                </c:pt>
                <c:pt idx="148">
                  <c:v>61.04</c:v>
                </c:pt>
                <c:pt idx="149">
                  <c:v>61.34</c:v>
                </c:pt>
                <c:pt idx="150">
                  <c:v>62.57</c:v>
                </c:pt>
                <c:pt idx="151">
                  <c:v>62.27</c:v>
                </c:pt>
                <c:pt idx="152">
                  <c:v>62.27</c:v>
                </c:pt>
                <c:pt idx="153">
                  <c:v>62.81</c:v>
                </c:pt>
                <c:pt idx="154">
                  <c:v>62.43</c:v>
                </c:pt>
                <c:pt idx="155">
                  <c:v>62.53</c:v>
                </c:pt>
                <c:pt idx="156">
                  <c:v>63.84</c:v>
                </c:pt>
                <c:pt idx="157">
                  <c:v>64.87</c:v>
                </c:pt>
                <c:pt idx="158">
                  <c:v>64.59</c:v>
                </c:pt>
                <c:pt idx="159">
                  <c:v>64.84</c:v>
                </c:pt>
                <c:pt idx="160">
                  <c:v>64.67</c:v>
                </c:pt>
                <c:pt idx="161">
                  <c:v>63.98</c:v>
                </c:pt>
                <c:pt idx="162">
                  <c:v>63.24</c:v>
                </c:pt>
                <c:pt idx="163">
                  <c:v>64.27</c:v>
                </c:pt>
                <c:pt idx="164">
                  <c:v>64.08</c:v>
                </c:pt>
                <c:pt idx="165">
                  <c:v>63.81</c:v>
                </c:pt>
                <c:pt idx="166">
                  <c:v>64.11</c:v>
                </c:pt>
                <c:pt idx="167">
                  <c:v>63.48</c:v>
                </c:pt>
                <c:pt idx="168">
                  <c:v>63.26</c:v>
                </c:pt>
                <c:pt idx="169">
                  <c:v>63.96</c:v>
                </c:pt>
                <c:pt idx="170">
                  <c:v>63.41</c:v>
                </c:pt>
                <c:pt idx="171">
                  <c:v>63.94</c:v>
                </c:pt>
                <c:pt idx="172">
                  <c:v>62.06</c:v>
                </c:pt>
                <c:pt idx="173">
                  <c:v>60.67</c:v>
                </c:pt>
                <c:pt idx="174">
                  <c:v>60.46</c:v>
                </c:pt>
                <c:pt idx="175">
                  <c:v>59.67</c:v>
                </c:pt>
                <c:pt idx="176">
                  <c:v>60.5</c:v>
                </c:pt>
                <c:pt idx="177">
                  <c:v>60.89</c:v>
                </c:pt>
                <c:pt idx="178">
                  <c:v>60.3</c:v>
                </c:pt>
                <c:pt idx="179">
                  <c:v>61.12</c:v>
                </c:pt>
                <c:pt idx="180">
                  <c:v>60.62</c:v>
                </c:pt>
                <c:pt idx="181">
                  <c:v>60.3</c:v>
                </c:pt>
                <c:pt idx="182">
                  <c:v>60.97</c:v>
                </c:pt>
                <c:pt idx="183">
                  <c:v>60.99</c:v>
                </c:pt>
                <c:pt idx="184">
                  <c:v>61.8</c:v>
                </c:pt>
                <c:pt idx="185">
                  <c:v>61.4</c:v>
                </c:pt>
                <c:pt idx="186">
                  <c:v>60.86</c:v>
                </c:pt>
                <c:pt idx="187">
                  <c:v>61.71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A7-4C54-A43F-B1FCA2E0DF74}"/>
            </c:ext>
          </c:extLst>
        </c:ser>
        <c:ser>
          <c:idx val="1"/>
          <c:order val="1"/>
          <c:tx>
            <c:strRef>
              <c:f>Bollinger!$C$1</c:f>
              <c:strCache>
                <c:ptCount val="1"/>
                <c:pt idx="0">
                  <c:v>SMA-20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Bollinger!$C$2:$C$233</c:f>
              <c:numCache>
                <c:formatCode>General</c:formatCode>
                <c:ptCount val="232"/>
                <c:pt idx="19">
                  <c:v>46.3985</c:v>
                </c:pt>
                <c:pt idx="20">
                  <c:v>46.449</c:v>
                </c:pt>
                <c:pt idx="21">
                  <c:v>46.5265</c:v>
                </c:pt>
                <c:pt idx="22">
                  <c:v>46.561</c:v>
                </c:pt>
                <c:pt idx="23">
                  <c:v>46.5615</c:v>
                </c:pt>
                <c:pt idx="24">
                  <c:v>46.4965</c:v>
                </c:pt>
                <c:pt idx="25">
                  <c:v>46.4645</c:v>
                </c:pt>
                <c:pt idx="26">
                  <c:v>46.40750000000001</c:v>
                </c:pt>
                <c:pt idx="27">
                  <c:v>46.3615</c:v>
                </c:pt>
                <c:pt idx="28">
                  <c:v>46.2675</c:v>
                </c:pt>
                <c:pt idx="29">
                  <c:v>46.1425</c:v>
                </c:pt>
                <c:pt idx="30">
                  <c:v>46.04150000000001</c:v>
                </c:pt>
                <c:pt idx="31">
                  <c:v>45.88950000000001</c:v>
                </c:pt>
                <c:pt idx="32">
                  <c:v>45.914</c:v>
                </c:pt>
                <c:pt idx="33">
                  <c:v>46.01950000000001</c:v>
                </c:pt>
                <c:pt idx="34">
                  <c:v>46.1755</c:v>
                </c:pt>
                <c:pt idx="35">
                  <c:v>46.3665</c:v>
                </c:pt>
                <c:pt idx="36">
                  <c:v>46.544</c:v>
                </c:pt>
                <c:pt idx="37">
                  <c:v>46.691</c:v>
                </c:pt>
                <c:pt idx="38">
                  <c:v>46.8315</c:v>
                </c:pt>
                <c:pt idx="39">
                  <c:v>46.9695</c:v>
                </c:pt>
                <c:pt idx="40">
                  <c:v>47.096</c:v>
                </c:pt>
                <c:pt idx="41">
                  <c:v>47.165</c:v>
                </c:pt>
                <c:pt idx="42">
                  <c:v>47.313</c:v>
                </c:pt>
                <c:pt idx="43">
                  <c:v>47.5045</c:v>
                </c:pt>
                <c:pt idx="44">
                  <c:v>47.7665</c:v>
                </c:pt>
                <c:pt idx="45">
                  <c:v>47.9905</c:v>
                </c:pt>
                <c:pt idx="46">
                  <c:v>48.1885</c:v>
                </c:pt>
                <c:pt idx="47">
                  <c:v>48.3205</c:v>
                </c:pt>
                <c:pt idx="48">
                  <c:v>48.4795</c:v>
                </c:pt>
                <c:pt idx="49">
                  <c:v>48.673</c:v>
                </c:pt>
                <c:pt idx="50">
                  <c:v>48.8575</c:v>
                </c:pt>
                <c:pt idx="51">
                  <c:v>49.063</c:v>
                </c:pt>
                <c:pt idx="52">
                  <c:v>49.1255</c:v>
                </c:pt>
                <c:pt idx="53">
                  <c:v>49.203</c:v>
                </c:pt>
                <c:pt idx="54">
                  <c:v>49.234</c:v>
                </c:pt>
                <c:pt idx="55">
                  <c:v>49.2505</c:v>
                </c:pt>
                <c:pt idx="56">
                  <c:v>49.299</c:v>
                </c:pt>
                <c:pt idx="57">
                  <c:v>49.3855</c:v>
                </c:pt>
                <c:pt idx="58">
                  <c:v>49.45700000000001</c:v>
                </c:pt>
                <c:pt idx="59">
                  <c:v>49.5425</c:v>
                </c:pt>
                <c:pt idx="60">
                  <c:v>49.6385</c:v>
                </c:pt>
                <c:pt idx="61">
                  <c:v>49.786</c:v>
                </c:pt>
                <c:pt idx="62">
                  <c:v>49.9155</c:v>
                </c:pt>
                <c:pt idx="63">
                  <c:v>50.04750000000001</c:v>
                </c:pt>
                <c:pt idx="64">
                  <c:v>50.18000000000001</c:v>
                </c:pt>
                <c:pt idx="65">
                  <c:v>50.34350000000001</c:v>
                </c:pt>
                <c:pt idx="66">
                  <c:v>50.526</c:v>
                </c:pt>
                <c:pt idx="67">
                  <c:v>50.75500000000001</c:v>
                </c:pt>
                <c:pt idx="68">
                  <c:v>50.9625</c:v>
                </c:pt>
                <c:pt idx="69">
                  <c:v>51.1765</c:v>
                </c:pt>
                <c:pt idx="70">
                  <c:v>51.416</c:v>
                </c:pt>
                <c:pt idx="71">
                  <c:v>51.63000000000001</c:v>
                </c:pt>
                <c:pt idx="72">
                  <c:v>51.8695</c:v>
                </c:pt>
                <c:pt idx="73">
                  <c:v>52.0495</c:v>
                </c:pt>
                <c:pt idx="74">
                  <c:v>52.2405</c:v>
                </c:pt>
                <c:pt idx="75">
                  <c:v>52.548</c:v>
                </c:pt>
                <c:pt idx="76">
                  <c:v>52.814</c:v>
                </c:pt>
                <c:pt idx="77">
                  <c:v>53.0715</c:v>
                </c:pt>
                <c:pt idx="78">
                  <c:v>53.30999999999999</c:v>
                </c:pt>
                <c:pt idx="79">
                  <c:v>53.5325</c:v>
                </c:pt>
                <c:pt idx="80">
                  <c:v>53.7325</c:v>
                </c:pt>
                <c:pt idx="81">
                  <c:v>53.907</c:v>
                </c:pt>
                <c:pt idx="82">
                  <c:v>54.062</c:v>
                </c:pt>
                <c:pt idx="83">
                  <c:v>54.1845</c:v>
                </c:pt>
                <c:pt idx="84">
                  <c:v>54.35</c:v>
                </c:pt>
                <c:pt idx="85">
                  <c:v>54.4975</c:v>
                </c:pt>
                <c:pt idx="86">
                  <c:v>54.6135</c:v>
                </c:pt>
                <c:pt idx="87">
                  <c:v>54.75</c:v>
                </c:pt>
                <c:pt idx="88">
                  <c:v>54.915</c:v>
                </c:pt>
                <c:pt idx="89">
                  <c:v>55.08549999999999</c:v>
                </c:pt>
                <c:pt idx="90">
                  <c:v>55.2995</c:v>
                </c:pt>
                <c:pt idx="91">
                  <c:v>55.525</c:v>
                </c:pt>
                <c:pt idx="92">
                  <c:v>55.7145</c:v>
                </c:pt>
                <c:pt idx="93">
                  <c:v>55.931</c:v>
                </c:pt>
                <c:pt idx="94">
                  <c:v>56.16099999999998</c:v>
                </c:pt>
                <c:pt idx="95">
                  <c:v>56.3</c:v>
                </c:pt>
                <c:pt idx="96">
                  <c:v>56.3755</c:v>
                </c:pt>
                <c:pt idx="97">
                  <c:v>56.41</c:v>
                </c:pt>
                <c:pt idx="98">
                  <c:v>56.4455</c:v>
                </c:pt>
                <c:pt idx="99">
                  <c:v>56.46549999999998</c:v>
                </c:pt>
                <c:pt idx="100">
                  <c:v>56.52599999999998</c:v>
                </c:pt>
                <c:pt idx="101">
                  <c:v>56.6055</c:v>
                </c:pt>
                <c:pt idx="102">
                  <c:v>56.745</c:v>
                </c:pt>
                <c:pt idx="103">
                  <c:v>56.9165</c:v>
                </c:pt>
                <c:pt idx="104">
                  <c:v>57.111</c:v>
                </c:pt>
                <c:pt idx="105">
                  <c:v>57.295</c:v>
                </c:pt>
                <c:pt idx="106">
                  <c:v>57.5155</c:v>
                </c:pt>
                <c:pt idx="107">
                  <c:v>57.711</c:v>
                </c:pt>
                <c:pt idx="108">
                  <c:v>57.8925</c:v>
                </c:pt>
                <c:pt idx="109">
                  <c:v>58.0645</c:v>
                </c:pt>
                <c:pt idx="110">
                  <c:v>58.171</c:v>
                </c:pt>
                <c:pt idx="111">
                  <c:v>58.2605</c:v>
                </c:pt>
                <c:pt idx="112">
                  <c:v>58.3045</c:v>
                </c:pt>
                <c:pt idx="113">
                  <c:v>58.309</c:v>
                </c:pt>
                <c:pt idx="114">
                  <c:v>58.30300000000001</c:v>
                </c:pt>
                <c:pt idx="115">
                  <c:v>58.2865</c:v>
                </c:pt>
                <c:pt idx="116">
                  <c:v>58.32100000000001</c:v>
                </c:pt>
                <c:pt idx="117">
                  <c:v>58.36550000000001</c:v>
                </c:pt>
                <c:pt idx="118">
                  <c:v>58.4255</c:v>
                </c:pt>
                <c:pt idx="119">
                  <c:v>58.45150000000001</c:v>
                </c:pt>
                <c:pt idx="120">
                  <c:v>58.45800000000001</c:v>
                </c:pt>
                <c:pt idx="121">
                  <c:v>58.5055</c:v>
                </c:pt>
                <c:pt idx="122">
                  <c:v>58.527</c:v>
                </c:pt>
                <c:pt idx="123">
                  <c:v>58.58200000000001</c:v>
                </c:pt>
                <c:pt idx="124">
                  <c:v>58.60100000000001</c:v>
                </c:pt>
                <c:pt idx="125">
                  <c:v>58.617</c:v>
                </c:pt>
                <c:pt idx="126">
                  <c:v>58.61600000000001</c:v>
                </c:pt>
                <c:pt idx="127">
                  <c:v>58.6045</c:v>
                </c:pt>
                <c:pt idx="128">
                  <c:v>58.58550000000001</c:v>
                </c:pt>
                <c:pt idx="129">
                  <c:v>58.5675</c:v>
                </c:pt>
                <c:pt idx="130">
                  <c:v>58.5255</c:v>
                </c:pt>
                <c:pt idx="131">
                  <c:v>58.498</c:v>
                </c:pt>
                <c:pt idx="132">
                  <c:v>58.5305</c:v>
                </c:pt>
                <c:pt idx="133">
                  <c:v>58.55150000000001</c:v>
                </c:pt>
                <c:pt idx="134">
                  <c:v>58.58</c:v>
                </c:pt>
                <c:pt idx="135">
                  <c:v>58.62399999999998</c:v>
                </c:pt>
                <c:pt idx="136">
                  <c:v>58.712</c:v>
                </c:pt>
                <c:pt idx="137">
                  <c:v>58.805</c:v>
                </c:pt>
                <c:pt idx="138">
                  <c:v>58.9105</c:v>
                </c:pt>
                <c:pt idx="139">
                  <c:v>59.105</c:v>
                </c:pt>
                <c:pt idx="140">
                  <c:v>59.3245</c:v>
                </c:pt>
                <c:pt idx="141">
                  <c:v>59.53000000000002</c:v>
                </c:pt>
                <c:pt idx="142">
                  <c:v>59.71250000000001</c:v>
                </c:pt>
                <c:pt idx="143">
                  <c:v>59.6945</c:v>
                </c:pt>
                <c:pt idx="144">
                  <c:v>59.6875</c:v>
                </c:pt>
                <c:pt idx="145">
                  <c:v>59.70450000000001</c:v>
                </c:pt>
                <c:pt idx="146">
                  <c:v>59.78850000000001</c:v>
                </c:pt>
                <c:pt idx="147">
                  <c:v>59.8785</c:v>
                </c:pt>
                <c:pt idx="148">
                  <c:v>59.9955</c:v>
                </c:pt>
                <c:pt idx="149">
                  <c:v>60.1195</c:v>
                </c:pt>
                <c:pt idx="150">
                  <c:v>60.3095</c:v>
                </c:pt>
                <c:pt idx="151">
                  <c:v>60.4765</c:v>
                </c:pt>
                <c:pt idx="152">
                  <c:v>60.63</c:v>
                </c:pt>
                <c:pt idx="153">
                  <c:v>60.8335</c:v>
                </c:pt>
                <c:pt idx="154">
                  <c:v>61.01700000000001</c:v>
                </c:pt>
                <c:pt idx="155">
                  <c:v>61.177</c:v>
                </c:pt>
                <c:pt idx="156">
                  <c:v>61.37</c:v>
                </c:pt>
                <c:pt idx="157">
                  <c:v>61.62249999999998</c:v>
                </c:pt>
                <c:pt idx="158">
                  <c:v>61.84049999999998</c:v>
                </c:pt>
                <c:pt idx="159">
                  <c:v>62.031</c:v>
                </c:pt>
                <c:pt idx="160">
                  <c:v>62.183</c:v>
                </c:pt>
                <c:pt idx="161">
                  <c:v>62.2705</c:v>
                </c:pt>
                <c:pt idx="162">
                  <c:v>62.32100000000001</c:v>
                </c:pt>
                <c:pt idx="163">
                  <c:v>62.5805</c:v>
                </c:pt>
                <c:pt idx="164">
                  <c:v>62.81299999999999</c:v>
                </c:pt>
                <c:pt idx="165">
                  <c:v>63.02599999999998</c:v>
                </c:pt>
                <c:pt idx="166">
                  <c:v>63.208</c:v>
                </c:pt>
                <c:pt idx="167">
                  <c:v>63.352</c:v>
                </c:pt>
                <c:pt idx="168">
                  <c:v>63.463</c:v>
                </c:pt>
                <c:pt idx="169">
                  <c:v>63.59400000000001</c:v>
                </c:pt>
                <c:pt idx="170">
                  <c:v>63.63600000000001</c:v>
                </c:pt>
                <c:pt idx="171">
                  <c:v>63.71950000000002</c:v>
                </c:pt>
                <c:pt idx="172">
                  <c:v>63.709</c:v>
                </c:pt>
                <c:pt idx="173">
                  <c:v>63.60200000000001</c:v>
                </c:pt>
                <c:pt idx="174">
                  <c:v>63.50350000000001</c:v>
                </c:pt>
                <c:pt idx="175">
                  <c:v>63.36050000000002</c:v>
                </c:pt>
                <c:pt idx="176">
                  <c:v>63.19350000000001</c:v>
                </c:pt>
                <c:pt idx="177">
                  <c:v>62.9945</c:v>
                </c:pt>
                <c:pt idx="178">
                  <c:v>62.78</c:v>
                </c:pt>
                <c:pt idx="179">
                  <c:v>62.594</c:v>
                </c:pt>
                <c:pt idx="180">
                  <c:v>62.39149999999999</c:v>
                </c:pt>
                <c:pt idx="181">
                  <c:v>62.20749999999998</c:v>
                </c:pt>
                <c:pt idx="182">
                  <c:v>62.09399999999997</c:v>
                </c:pt>
                <c:pt idx="183">
                  <c:v>61.93</c:v>
                </c:pt>
                <c:pt idx="184">
                  <c:v>61.816</c:v>
                </c:pt>
                <c:pt idx="185">
                  <c:v>61.6955</c:v>
                </c:pt>
                <c:pt idx="186">
                  <c:v>61.533</c:v>
                </c:pt>
                <c:pt idx="187">
                  <c:v>61.4445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A7-4C54-A43F-B1FCA2E0DF74}"/>
            </c:ext>
          </c:extLst>
        </c:ser>
        <c:ser>
          <c:idx val="2"/>
          <c:order val="2"/>
          <c:tx>
            <c:strRef>
              <c:f>Bollinger!$E$1</c:f>
              <c:strCache>
                <c:ptCount val="1"/>
                <c:pt idx="0">
                  <c:v>Upper Band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Bollinger!$E$2:$E$233</c:f>
              <c:numCache>
                <c:formatCode>General</c:formatCode>
                <c:ptCount val="232"/>
                <c:pt idx="19" formatCode="0.000">
                  <c:v>47.77733665686542</c:v>
                </c:pt>
                <c:pt idx="20" formatCode="0.000">
                  <c:v>47.90600341364336</c:v>
                </c:pt>
                <c:pt idx="21" formatCode="0.000">
                  <c:v>48.09091043207976</c:v>
                </c:pt>
                <c:pt idx="22" formatCode="0.000">
                  <c:v>48.10872362553934</c:v>
                </c:pt>
                <c:pt idx="23" formatCode="0.000">
                  <c:v>48.1084395932819</c:v>
                </c:pt>
                <c:pt idx="24" formatCode="0.000">
                  <c:v>48.33138161098088</c:v>
                </c:pt>
                <c:pt idx="25" formatCode="0.000">
                  <c:v>48.41682088604954</c:v>
                </c:pt>
                <c:pt idx="26" formatCode="0.000">
                  <c:v>48.5244876811416</c:v>
                </c:pt>
                <c:pt idx="27" formatCode="0.000">
                  <c:v>48.54642707333436</c:v>
                </c:pt>
                <c:pt idx="28" formatCode="0.000">
                  <c:v>48.55066377908053</c:v>
                </c:pt>
                <c:pt idx="29" formatCode="0.000">
                  <c:v>48.58923681719788</c:v>
                </c:pt>
                <c:pt idx="30" formatCode="0.000">
                  <c:v>48.55036659249698</c:v>
                </c:pt>
                <c:pt idx="31" formatCode="0.000">
                  <c:v>48.30889074540418</c:v>
                </c:pt>
                <c:pt idx="32" formatCode="0.000">
                  <c:v>48.40454126435876</c:v>
                </c:pt>
                <c:pt idx="33" formatCode="0.000">
                  <c:v>48.80126373433911</c:v>
                </c:pt>
                <c:pt idx="34" formatCode="0.000">
                  <c:v>49.31501035404534</c:v>
                </c:pt>
                <c:pt idx="35" formatCode="0.000">
                  <c:v>49.83207369747515</c:v>
                </c:pt>
                <c:pt idx="36" formatCode="0.000">
                  <c:v>50.3191731922627</c:v>
                </c:pt>
                <c:pt idx="37" formatCode="0.000">
                  <c:v>50.69105736800967</c:v>
                </c:pt>
                <c:pt idx="38" formatCode="0.000">
                  <c:v>51.09552466172389</c:v>
                </c:pt>
                <c:pt idx="39" formatCode="0.000">
                  <c:v>51.46948584793097</c:v>
                </c:pt>
                <c:pt idx="40" formatCode="0.000">
                  <c:v>51.79088142331064</c:v>
                </c:pt>
                <c:pt idx="41" formatCode="0.000">
                  <c:v>51.94083610756439</c:v>
                </c:pt>
                <c:pt idx="42" formatCode="0.000">
                  <c:v>52.21135246201264</c:v>
                </c:pt>
                <c:pt idx="43" formatCode="0.000">
                  <c:v>52.48386996648752</c:v>
                </c:pt>
                <c:pt idx="44" formatCode="0.000">
                  <c:v>52.5387367038837</c:v>
                </c:pt>
                <c:pt idx="45" formatCode="0.000">
                  <c:v>52.53423588465193</c:v>
                </c:pt>
                <c:pt idx="46" formatCode="0.000">
                  <c:v>52.42074352597506</c:v>
                </c:pt>
                <c:pt idx="47" formatCode="0.000">
                  <c:v>52.31430823407012</c:v>
                </c:pt>
                <c:pt idx="48" formatCode="0.000">
                  <c:v>52.12449642624905</c:v>
                </c:pt>
                <c:pt idx="49" formatCode="0.000">
                  <c:v>51.72924537455252</c:v>
                </c:pt>
                <c:pt idx="50" formatCode="0.000">
                  <c:v>51.29104517222572</c:v>
                </c:pt>
                <c:pt idx="51" formatCode="0.000">
                  <c:v>50.5668770946422</c:v>
                </c:pt>
                <c:pt idx="52" formatCode="0.000">
                  <c:v>50.5149107043143</c:v>
                </c:pt>
                <c:pt idx="53" formatCode="0.000">
                  <c:v>50.67469934000407</c:v>
                </c:pt>
                <c:pt idx="54" formatCode="0.000">
                  <c:v>50.73741926077997</c:v>
                </c:pt>
                <c:pt idx="55" formatCode="0.000">
                  <c:v>50.77424158604818</c:v>
                </c:pt>
                <c:pt idx="56" formatCode="0.000">
                  <c:v>50.94393352929213</c:v>
                </c:pt>
                <c:pt idx="57" formatCode="0.000">
                  <c:v>51.24313261905265</c:v>
                </c:pt>
                <c:pt idx="58" formatCode="0.000">
                  <c:v>51.51510439098957</c:v>
                </c:pt>
                <c:pt idx="59" formatCode="0.000">
                  <c:v>51.83482931408437</c:v>
                </c:pt>
                <c:pt idx="60" formatCode="0.000">
                  <c:v>52.15757480927756</c:v>
                </c:pt>
                <c:pt idx="61" formatCode="0.000">
                  <c:v>52.518590057263</c:v>
                </c:pt>
                <c:pt idx="62" formatCode="0.000">
                  <c:v>52.86205177596135</c:v>
                </c:pt>
                <c:pt idx="63" formatCode="0.000">
                  <c:v>53.20501984616841</c:v>
                </c:pt>
                <c:pt idx="64" formatCode="0.000">
                  <c:v>53.4334613147102</c:v>
                </c:pt>
                <c:pt idx="65" formatCode="0.000">
                  <c:v>53.672936652206</c:v>
                </c:pt>
                <c:pt idx="66" formatCode="0.000">
                  <c:v>53.813689318143</c:v>
                </c:pt>
                <c:pt idx="67" formatCode="0.000">
                  <c:v>53.88015431197953</c:v>
                </c:pt>
                <c:pt idx="68" formatCode="0.000">
                  <c:v>53.86027319224335</c:v>
                </c:pt>
                <c:pt idx="69" formatCode="0.000">
                  <c:v>53.80028011755238</c:v>
                </c:pt>
                <c:pt idx="70" formatCode="0.000">
                  <c:v>53.84364256451658</c:v>
                </c:pt>
                <c:pt idx="71" formatCode="0.000">
                  <c:v>53.87121207808351</c:v>
                </c:pt>
                <c:pt idx="72" formatCode="0.000">
                  <c:v>53.98824317263301</c:v>
                </c:pt>
                <c:pt idx="73" formatCode="0.000">
                  <c:v>54.21791902146047</c:v>
                </c:pt>
                <c:pt idx="74" formatCode="0.000">
                  <c:v>54.27695176458311</c:v>
                </c:pt>
                <c:pt idx="75" formatCode="0.000">
                  <c:v>54.89778700042545</c:v>
                </c:pt>
                <c:pt idx="76" formatCode="0.000">
                  <c:v>55.46776316715875</c:v>
                </c:pt>
                <c:pt idx="77" formatCode="0.000">
                  <c:v>56.05682745272608</c:v>
                </c:pt>
                <c:pt idx="78" formatCode="0.000">
                  <c:v>56.50155464509563</c:v>
                </c:pt>
                <c:pt idx="79" formatCode="0.000">
                  <c:v>56.88824840660336</c:v>
                </c:pt>
                <c:pt idx="80" formatCode="0.000">
                  <c:v>57.15471765587908</c:v>
                </c:pt>
                <c:pt idx="81" formatCode="0.000">
                  <c:v>57.33249020694772</c:v>
                </c:pt>
                <c:pt idx="82" formatCode="0.000">
                  <c:v>57.45408118075645</c:v>
                </c:pt>
                <c:pt idx="83" formatCode="0.000">
                  <c:v>57.50927446801402</c:v>
                </c:pt>
                <c:pt idx="84" formatCode="0.000">
                  <c:v>57.54169316557183</c:v>
                </c:pt>
                <c:pt idx="85" formatCode="0.000">
                  <c:v>57.55223489245104</c:v>
                </c:pt>
                <c:pt idx="86" formatCode="0.000">
                  <c:v>57.45011232347393</c:v>
                </c:pt>
                <c:pt idx="87" formatCode="0.000">
                  <c:v>57.39217613660447</c:v>
                </c:pt>
                <c:pt idx="88" formatCode="0.000">
                  <c:v>57.27009302531657</c:v>
                </c:pt>
                <c:pt idx="89" formatCode="0.000">
                  <c:v>57.13927675207613</c:v>
                </c:pt>
                <c:pt idx="90" formatCode="0.000">
                  <c:v>57.41700076120038</c:v>
                </c:pt>
                <c:pt idx="91" formatCode="0.000">
                  <c:v>57.65267726084474</c:v>
                </c:pt>
                <c:pt idx="92" formatCode="0.000">
                  <c:v>57.89962169960972</c:v>
                </c:pt>
                <c:pt idx="93" formatCode="0.000">
                  <c:v>58.21494764434417</c:v>
                </c:pt>
                <c:pt idx="94" formatCode="0.000">
                  <c:v>58.42963186222792</c:v>
                </c:pt>
                <c:pt idx="95" formatCode="0.000">
                  <c:v>58.85027759067002</c:v>
                </c:pt>
                <c:pt idx="96" formatCode="0.000">
                  <c:v>58.9797109624303</c:v>
                </c:pt>
                <c:pt idx="97" formatCode="0.000">
                  <c:v>59.0326784220074</c:v>
                </c:pt>
                <c:pt idx="98" formatCode="0.000">
                  <c:v>59.07598904798689</c:v>
                </c:pt>
                <c:pt idx="99" formatCode="0.000">
                  <c:v>59.0948523316989</c:v>
                </c:pt>
                <c:pt idx="100" formatCode="0.000">
                  <c:v>59.1562483372848</c:v>
                </c:pt>
                <c:pt idx="101" formatCode="0.000">
                  <c:v>59.21135959148346</c:v>
                </c:pt>
                <c:pt idx="102" formatCode="0.000">
                  <c:v>59.36877389911636</c:v>
                </c:pt>
                <c:pt idx="103" formatCode="0.000">
                  <c:v>59.48302355490744</c:v>
                </c:pt>
                <c:pt idx="104" formatCode="0.000">
                  <c:v>59.75028140140257</c:v>
                </c:pt>
                <c:pt idx="105" formatCode="0.000">
                  <c:v>59.88898088699691</c:v>
                </c:pt>
                <c:pt idx="106" formatCode="0.000">
                  <c:v>59.80521590975134</c:v>
                </c:pt>
                <c:pt idx="107" formatCode="0.000">
                  <c:v>59.79826363300954</c:v>
                </c:pt>
                <c:pt idx="108" formatCode="0.000">
                  <c:v>59.77300245245365</c:v>
                </c:pt>
                <c:pt idx="109" formatCode="0.000">
                  <c:v>59.75068504322627</c:v>
                </c:pt>
                <c:pt idx="110" formatCode="0.000">
                  <c:v>59.96721707749193</c:v>
                </c:pt>
                <c:pt idx="111" formatCode="0.000">
                  <c:v>60.1325827129725</c:v>
                </c:pt>
                <c:pt idx="112" formatCode="0.000">
                  <c:v>60.15943339361198</c:v>
                </c:pt>
                <c:pt idx="113" formatCode="0.000">
                  <c:v>60.16360905229165</c:v>
                </c:pt>
                <c:pt idx="114" formatCode="0.000">
                  <c:v>60.1583717176152</c:v>
                </c:pt>
                <c:pt idx="115" formatCode="0.000">
                  <c:v>60.12984107418825</c:v>
                </c:pt>
                <c:pt idx="116" formatCode="0.000">
                  <c:v>60.13023828112682</c:v>
                </c:pt>
                <c:pt idx="117" formatCode="0.000">
                  <c:v>60.08682721131721</c:v>
                </c:pt>
                <c:pt idx="118" formatCode="0.000">
                  <c:v>60.01314274119973</c:v>
                </c:pt>
                <c:pt idx="119" formatCode="0.000">
                  <c:v>59.92777233259992</c:v>
                </c:pt>
                <c:pt idx="120" formatCode="0.000">
                  <c:v>59.9103534440059</c:v>
                </c:pt>
                <c:pt idx="121" formatCode="0.000">
                  <c:v>59.83765259122811</c:v>
                </c:pt>
                <c:pt idx="122" formatCode="0.000">
                  <c:v>59.84883445097692</c:v>
                </c:pt>
                <c:pt idx="123" formatCode="0.000">
                  <c:v>59.96136064518084</c:v>
                </c:pt>
                <c:pt idx="124" formatCode="0.000">
                  <c:v>60.02535802713844</c:v>
                </c:pt>
                <c:pt idx="125" formatCode="0.000">
                  <c:v>60.06206565139516</c:v>
                </c:pt>
                <c:pt idx="126" formatCode="0.000">
                  <c:v>60.06053088360347</c:v>
                </c:pt>
                <c:pt idx="127" formatCode="0.000">
                  <c:v>60.03877920646757</c:v>
                </c:pt>
                <c:pt idx="128" formatCode="0.000">
                  <c:v>60.00322946717817</c:v>
                </c:pt>
                <c:pt idx="129" formatCode="0.000">
                  <c:v>59.96023112983087</c:v>
                </c:pt>
                <c:pt idx="130" formatCode="0.000">
                  <c:v>59.83397400070705</c:v>
                </c:pt>
                <c:pt idx="131" formatCode="0.000">
                  <c:v>59.74361715838502</c:v>
                </c:pt>
                <c:pt idx="132" formatCode="0.000">
                  <c:v>59.81513756920407</c:v>
                </c:pt>
                <c:pt idx="133" formatCode="0.000">
                  <c:v>59.83538022067973</c:v>
                </c:pt>
                <c:pt idx="134" formatCode="0.000">
                  <c:v>59.85536991537852</c:v>
                </c:pt>
                <c:pt idx="135" formatCode="0.000">
                  <c:v>59.9405409222656</c:v>
                </c:pt>
                <c:pt idx="136" formatCode="0.000">
                  <c:v>60.14497408798698</c:v>
                </c:pt>
                <c:pt idx="137" formatCode="0.000">
                  <c:v>60.27346859006244</c:v>
                </c:pt>
                <c:pt idx="138" formatCode="0.000">
                  <c:v>60.47199017894682</c:v>
                </c:pt>
                <c:pt idx="139" formatCode="0.000">
                  <c:v>60.70649272473166</c:v>
                </c:pt>
                <c:pt idx="140" formatCode="0.000">
                  <c:v>61.04841811992639</c:v>
                </c:pt>
                <c:pt idx="141" formatCode="0.000">
                  <c:v>61.59540425506538</c:v>
                </c:pt>
                <c:pt idx="142" formatCode="0.000">
                  <c:v>62.05138749982596</c:v>
                </c:pt>
                <c:pt idx="143" formatCode="0.000">
                  <c:v>62.04771482232286</c:v>
                </c:pt>
                <c:pt idx="144" formatCode="0.000">
                  <c:v>62.04310585569157</c:v>
                </c:pt>
                <c:pt idx="145" formatCode="0.000">
                  <c:v>62.0504840265082</c:v>
                </c:pt>
                <c:pt idx="146" formatCode="0.000">
                  <c:v>62.11685406061428</c:v>
                </c:pt>
                <c:pt idx="147" formatCode="0.000">
                  <c:v>62.18502415643334</c:v>
                </c:pt>
                <c:pt idx="148" formatCode="0.000">
                  <c:v>62.28766950783129</c:v>
                </c:pt>
                <c:pt idx="149" formatCode="0.000">
                  <c:v>62.42132970699397</c:v>
                </c:pt>
                <c:pt idx="150" formatCode="0.000">
                  <c:v>62.76453971454638</c:v>
                </c:pt>
                <c:pt idx="151" formatCode="0.000">
                  <c:v>62.99012832742254</c:v>
                </c:pt>
                <c:pt idx="152" formatCode="0.000">
                  <c:v>63.18993420968093</c:v>
                </c:pt>
                <c:pt idx="153" formatCode="0.000">
                  <c:v>63.40786982580203</c:v>
                </c:pt>
                <c:pt idx="154" formatCode="0.000">
                  <c:v>63.49026845330331</c:v>
                </c:pt>
                <c:pt idx="155" formatCode="0.000">
                  <c:v>63.60435376815772</c:v>
                </c:pt>
                <c:pt idx="156" formatCode="0.000">
                  <c:v>64.0018294617603</c:v>
                </c:pt>
                <c:pt idx="157" formatCode="0.000">
                  <c:v>64.5773666369407</c:v>
                </c:pt>
                <c:pt idx="158" formatCode="0.000">
                  <c:v>64.99911045398128</c:v>
                </c:pt>
                <c:pt idx="159" formatCode="0.000">
                  <c:v>65.43391454027587</c:v>
                </c:pt>
                <c:pt idx="160" formatCode="0.000">
                  <c:v>65.77672611204875</c:v>
                </c:pt>
                <c:pt idx="161" formatCode="0.000">
                  <c:v>65.95316193769784</c:v>
                </c:pt>
                <c:pt idx="162" formatCode="0.000">
                  <c:v>66.02893686427826</c:v>
                </c:pt>
                <c:pt idx="163" formatCode="0.000">
                  <c:v>66.05232630538119</c:v>
                </c:pt>
                <c:pt idx="164" formatCode="0.000">
                  <c:v>66.0082668943792</c:v>
                </c:pt>
                <c:pt idx="165" formatCode="0.000">
                  <c:v>65.85203236842192</c:v>
                </c:pt>
                <c:pt idx="166" formatCode="0.000">
                  <c:v>65.80009811380258</c:v>
                </c:pt>
                <c:pt idx="167" formatCode="0.000">
                  <c:v>65.63570520726388</c:v>
                </c:pt>
                <c:pt idx="168" formatCode="0.000">
                  <c:v>65.47294474917516</c:v>
                </c:pt>
                <c:pt idx="169" formatCode="0.000">
                  <c:v>65.34635660874451</c:v>
                </c:pt>
                <c:pt idx="170" formatCode="0.000">
                  <c:v>65.32410575872237</c:v>
                </c:pt>
                <c:pt idx="171" formatCode="0.000">
                  <c:v>65.28377854566286</c:v>
                </c:pt>
                <c:pt idx="172" formatCode="0.000">
                  <c:v>65.31646809741611</c:v>
                </c:pt>
                <c:pt idx="173" formatCode="0.000">
                  <c:v>65.67803468179123</c:v>
                </c:pt>
                <c:pt idx="174" formatCode="0.000">
                  <c:v>65.96484986499172</c:v>
                </c:pt>
                <c:pt idx="175" formatCode="0.000">
                  <c:v>66.33816050873218</c:v>
                </c:pt>
                <c:pt idx="176" formatCode="0.000">
                  <c:v>66.42200641693812</c:v>
                </c:pt>
                <c:pt idx="177" formatCode="0.000">
                  <c:v>66.27807619548854</c:v>
                </c:pt>
                <c:pt idx="178" formatCode="0.000">
                  <c:v>66.1830450760273</c:v>
                </c:pt>
                <c:pt idx="179" formatCode="0.000">
                  <c:v>65.9289340717858</c:v>
                </c:pt>
                <c:pt idx="180" formatCode="0.000">
                  <c:v>65.68727895911851</c:v>
                </c:pt>
                <c:pt idx="181" formatCode="0.000">
                  <c:v>65.54056165559532</c:v>
                </c:pt>
                <c:pt idx="182" formatCode="0.000">
                  <c:v>65.43361485330582</c:v>
                </c:pt>
                <c:pt idx="183" formatCode="0.000">
                  <c:v>65.13928914903365</c:v>
                </c:pt>
                <c:pt idx="184" formatCode="0.000">
                  <c:v>64.86152406690625</c:v>
                </c:pt>
                <c:pt idx="185" formatCode="0.000">
                  <c:v>64.59609503877175</c:v>
                </c:pt>
                <c:pt idx="186" formatCode="0.000">
                  <c:v>64.22035910279374</c:v>
                </c:pt>
                <c:pt idx="187" formatCode="0.000">
                  <c:v>63.97381840204973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A7-4C54-A43F-B1FCA2E0DF74}"/>
            </c:ext>
          </c:extLst>
        </c:ser>
        <c:ser>
          <c:idx val="3"/>
          <c:order val="3"/>
          <c:tx>
            <c:strRef>
              <c:f>Bollinger!$F$1</c:f>
              <c:strCache>
                <c:ptCount val="1"/>
                <c:pt idx="0">
                  <c:v>Lower Band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Bollinger!$F$2:$F$233</c:f>
              <c:numCache>
                <c:formatCode>General</c:formatCode>
                <c:ptCount val="232"/>
                <c:pt idx="19" formatCode="0.000">
                  <c:v>45.01966334313458</c:v>
                </c:pt>
                <c:pt idx="20" formatCode="0.000">
                  <c:v>44.99199658635663</c:v>
                </c:pt>
                <c:pt idx="21" formatCode="0.000">
                  <c:v>44.96208956792023</c:v>
                </c:pt>
                <c:pt idx="22" formatCode="0.000">
                  <c:v>45.01327637446066</c:v>
                </c:pt>
                <c:pt idx="23" formatCode="0.000">
                  <c:v>45.0145604067181</c:v>
                </c:pt>
                <c:pt idx="24" formatCode="0.000">
                  <c:v>44.66161838901912</c:v>
                </c:pt>
                <c:pt idx="25" formatCode="0.000">
                  <c:v>44.51217911395046</c:v>
                </c:pt>
                <c:pt idx="26" formatCode="0.000">
                  <c:v>44.2905123188584</c:v>
                </c:pt>
                <c:pt idx="27" formatCode="0.000">
                  <c:v>44.17657292666563</c:v>
                </c:pt>
                <c:pt idx="28" formatCode="0.000">
                  <c:v>43.98433622091948</c:v>
                </c:pt>
                <c:pt idx="29" formatCode="0.000">
                  <c:v>43.69576318280213</c:v>
                </c:pt>
                <c:pt idx="30" formatCode="0.000">
                  <c:v>43.53263340750303</c:v>
                </c:pt>
                <c:pt idx="31" formatCode="0.000">
                  <c:v>43.47010925459583</c:v>
                </c:pt>
                <c:pt idx="32" formatCode="0.000">
                  <c:v>43.42345873564125</c:v>
                </c:pt>
                <c:pt idx="33" formatCode="0.000">
                  <c:v>43.23773626566091</c:v>
                </c:pt>
                <c:pt idx="34" formatCode="0.000">
                  <c:v>43.03598964595466</c:v>
                </c:pt>
                <c:pt idx="35" formatCode="0.000">
                  <c:v>42.90092630252485</c:v>
                </c:pt>
                <c:pt idx="36" formatCode="0.000">
                  <c:v>42.7688268077373</c:v>
                </c:pt>
                <c:pt idx="37" formatCode="0.000">
                  <c:v>42.69094263199034</c:v>
                </c:pt>
                <c:pt idx="38" formatCode="0.000">
                  <c:v>42.56747533827611</c:v>
                </c:pt>
                <c:pt idx="39" formatCode="0.000">
                  <c:v>42.46951415206904</c:v>
                </c:pt>
                <c:pt idx="40" formatCode="0.000">
                  <c:v>42.40111857668936</c:v>
                </c:pt>
                <c:pt idx="41" formatCode="0.000">
                  <c:v>42.38916389243562</c:v>
                </c:pt>
                <c:pt idx="42" formatCode="0.000">
                  <c:v>42.41464753798736</c:v>
                </c:pt>
                <c:pt idx="43" formatCode="0.000">
                  <c:v>42.52513003351248</c:v>
                </c:pt>
                <c:pt idx="44" formatCode="0.000">
                  <c:v>42.99426329611629</c:v>
                </c:pt>
                <c:pt idx="45" formatCode="0.000">
                  <c:v>43.44676411534806</c:v>
                </c:pt>
                <c:pt idx="46" formatCode="0.000">
                  <c:v>43.95625647402492</c:v>
                </c:pt>
                <c:pt idx="47" formatCode="0.000">
                  <c:v>44.32669176592988</c:v>
                </c:pt>
                <c:pt idx="48" formatCode="0.000">
                  <c:v>44.83450357375094</c:v>
                </c:pt>
                <c:pt idx="49" formatCode="0.000">
                  <c:v>45.61675462544747</c:v>
                </c:pt>
                <c:pt idx="50" formatCode="0.000">
                  <c:v>46.42395482777427</c:v>
                </c:pt>
                <c:pt idx="51" formatCode="0.000">
                  <c:v>47.5591229053578</c:v>
                </c:pt>
                <c:pt idx="52" formatCode="0.000">
                  <c:v>47.7360892956857</c:v>
                </c:pt>
                <c:pt idx="53" formatCode="0.000">
                  <c:v>47.73130065999592</c:v>
                </c:pt>
                <c:pt idx="54" formatCode="0.000">
                  <c:v>47.73058073922002</c:v>
                </c:pt>
                <c:pt idx="55" formatCode="0.000">
                  <c:v>47.72675841395182</c:v>
                </c:pt>
                <c:pt idx="56" formatCode="0.000">
                  <c:v>47.65406647070787</c:v>
                </c:pt>
                <c:pt idx="57" formatCode="0.000">
                  <c:v>47.52786738094735</c:v>
                </c:pt>
                <c:pt idx="58" formatCode="0.000">
                  <c:v>47.39889560901045</c:v>
                </c:pt>
                <c:pt idx="59" formatCode="0.000">
                  <c:v>47.25017068591563</c:v>
                </c:pt>
                <c:pt idx="60" formatCode="0.000">
                  <c:v>47.11942519072242</c:v>
                </c:pt>
                <c:pt idx="61" formatCode="0.000">
                  <c:v>47.053409942737</c:v>
                </c:pt>
                <c:pt idx="62" formatCode="0.000">
                  <c:v>46.96894822403863</c:v>
                </c:pt>
                <c:pt idx="63" formatCode="0.000">
                  <c:v>46.88998015383161</c:v>
                </c:pt>
                <c:pt idx="64" formatCode="0.000">
                  <c:v>46.92653868528981</c:v>
                </c:pt>
                <c:pt idx="65" formatCode="0.000">
                  <c:v>47.01406334779401</c:v>
                </c:pt>
                <c:pt idx="66" formatCode="0.000">
                  <c:v>47.238310681857</c:v>
                </c:pt>
                <c:pt idx="67" formatCode="0.000">
                  <c:v>47.62984568802049</c:v>
                </c:pt>
                <c:pt idx="68" formatCode="0.000">
                  <c:v>48.06472680775666</c:v>
                </c:pt>
                <c:pt idx="69" formatCode="0.000">
                  <c:v>48.55271988244763</c:v>
                </c:pt>
                <c:pt idx="70" formatCode="0.000">
                  <c:v>48.98835743548342</c:v>
                </c:pt>
                <c:pt idx="71" formatCode="0.000">
                  <c:v>49.38878792191651</c:v>
                </c:pt>
                <c:pt idx="72" formatCode="0.000">
                  <c:v>49.750756827367</c:v>
                </c:pt>
                <c:pt idx="73" formatCode="0.000">
                  <c:v>49.88108097853953</c:v>
                </c:pt>
                <c:pt idx="74" formatCode="0.000">
                  <c:v>50.20404823541688</c:v>
                </c:pt>
                <c:pt idx="75" formatCode="0.000">
                  <c:v>50.19821299957455</c:v>
                </c:pt>
                <c:pt idx="76" formatCode="0.000">
                  <c:v>50.16023683284124</c:v>
                </c:pt>
                <c:pt idx="77" formatCode="0.000">
                  <c:v>50.08617254727392</c:v>
                </c:pt>
                <c:pt idx="78" formatCode="0.000">
                  <c:v>50.11844535490434</c:v>
                </c:pt>
                <c:pt idx="79" formatCode="0.000">
                  <c:v>50.17675159339662</c:v>
                </c:pt>
                <c:pt idx="80" formatCode="0.000">
                  <c:v>50.31028234412092</c:v>
                </c:pt>
                <c:pt idx="81" formatCode="0.000">
                  <c:v>50.48150979305228</c:v>
                </c:pt>
                <c:pt idx="82" formatCode="0.000">
                  <c:v>50.66991881924354</c:v>
                </c:pt>
                <c:pt idx="83" formatCode="0.000">
                  <c:v>50.85972553198598</c:v>
                </c:pt>
                <c:pt idx="84" formatCode="0.000">
                  <c:v>51.15830683442817</c:v>
                </c:pt>
                <c:pt idx="85" formatCode="0.000">
                  <c:v>51.44276510754896</c:v>
                </c:pt>
                <c:pt idx="86" formatCode="0.000">
                  <c:v>51.77688767652607</c:v>
                </c:pt>
                <c:pt idx="87" formatCode="0.000">
                  <c:v>52.10782386339553</c:v>
                </c:pt>
                <c:pt idx="88" formatCode="0.000">
                  <c:v>52.55990697468343</c:v>
                </c:pt>
                <c:pt idx="89" formatCode="0.000">
                  <c:v>53.03172324792384</c:v>
                </c:pt>
                <c:pt idx="90" formatCode="0.000">
                  <c:v>53.18199923879962</c:v>
                </c:pt>
                <c:pt idx="91" formatCode="0.000">
                  <c:v>53.39732273915525</c:v>
                </c:pt>
                <c:pt idx="92" formatCode="0.000">
                  <c:v>53.52937830039028</c:v>
                </c:pt>
                <c:pt idx="93" formatCode="0.000">
                  <c:v>53.64705235565584</c:v>
                </c:pt>
                <c:pt idx="94" formatCode="0.000">
                  <c:v>53.89236813777205</c:v>
                </c:pt>
                <c:pt idx="95" formatCode="0.000">
                  <c:v>53.74972240932997</c:v>
                </c:pt>
                <c:pt idx="96" formatCode="0.000">
                  <c:v>53.77128903756971</c:v>
                </c:pt>
                <c:pt idx="97" formatCode="0.000">
                  <c:v>53.78732157799261</c:v>
                </c:pt>
                <c:pt idx="98" formatCode="0.000">
                  <c:v>53.81501095201312</c:v>
                </c:pt>
                <c:pt idx="99" formatCode="0.000">
                  <c:v>53.83614766830107</c:v>
                </c:pt>
                <c:pt idx="100" formatCode="0.000">
                  <c:v>53.89575166271518</c:v>
                </c:pt>
                <c:pt idx="101" formatCode="0.000">
                  <c:v>53.99964040851655</c:v>
                </c:pt>
                <c:pt idx="102" formatCode="0.000">
                  <c:v>54.12122610088365</c:v>
                </c:pt>
                <c:pt idx="103" formatCode="0.000">
                  <c:v>54.34997644509256</c:v>
                </c:pt>
                <c:pt idx="104" formatCode="0.000">
                  <c:v>54.47171859859744</c:v>
                </c:pt>
                <c:pt idx="105" formatCode="0.000">
                  <c:v>54.7010191130031</c:v>
                </c:pt>
                <c:pt idx="106" formatCode="0.000">
                  <c:v>55.22578409024865</c:v>
                </c:pt>
                <c:pt idx="107" formatCode="0.000">
                  <c:v>55.62373636699044</c:v>
                </c:pt>
                <c:pt idx="108" formatCode="0.000">
                  <c:v>56.01199754754634</c:v>
                </c:pt>
                <c:pt idx="109" formatCode="0.000">
                  <c:v>56.37831495677372</c:v>
                </c:pt>
                <c:pt idx="110" formatCode="0.000">
                  <c:v>56.37478292250805</c:v>
                </c:pt>
                <c:pt idx="111" formatCode="0.000">
                  <c:v>56.38841728702748</c:v>
                </c:pt>
                <c:pt idx="112" formatCode="0.000">
                  <c:v>56.44956660638803</c:v>
                </c:pt>
                <c:pt idx="113" formatCode="0.000">
                  <c:v>56.45439094770836</c:v>
                </c:pt>
                <c:pt idx="114" formatCode="0.000">
                  <c:v>56.44762828238483</c:v>
                </c:pt>
                <c:pt idx="115" formatCode="0.000">
                  <c:v>56.44315892581175</c:v>
                </c:pt>
                <c:pt idx="116" formatCode="0.000">
                  <c:v>56.51176171887318</c:v>
                </c:pt>
                <c:pt idx="117" formatCode="0.000">
                  <c:v>56.64417278868281</c:v>
                </c:pt>
                <c:pt idx="118" formatCode="0.000">
                  <c:v>56.83785725880026</c:v>
                </c:pt>
                <c:pt idx="119" formatCode="0.000">
                  <c:v>56.97522766740009</c:v>
                </c:pt>
                <c:pt idx="120" formatCode="0.000">
                  <c:v>57.00564655599411</c:v>
                </c:pt>
                <c:pt idx="121" formatCode="0.000">
                  <c:v>57.17334740877188</c:v>
                </c:pt>
                <c:pt idx="122" formatCode="0.000">
                  <c:v>57.20516554902307</c:v>
                </c:pt>
                <c:pt idx="123" formatCode="0.000">
                  <c:v>57.20263935481917</c:v>
                </c:pt>
                <c:pt idx="124" formatCode="0.000">
                  <c:v>57.17664197286158</c:v>
                </c:pt>
                <c:pt idx="125" formatCode="0.000">
                  <c:v>57.17193434860485</c:v>
                </c:pt>
                <c:pt idx="126" formatCode="0.000">
                  <c:v>57.17146911639654</c:v>
                </c:pt>
                <c:pt idx="127" formatCode="0.000">
                  <c:v>57.17022079353242</c:v>
                </c:pt>
                <c:pt idx="128" formatCode="0.000">
                  <c:v>57.16777053282185</c:v>
                </c:pt>
                <c:pt idx="129" formatCode="0.000">
                  <c:v>57.17476887016912</c:v>
                </c:pt>
                <c:pt idx="130" formatCode="0.000">
                  <c:v>57.21702599929295</c:v>
                </c:pt>
                <c:pt idx="131" formatCode="0.000">
                  <c:v>57.25238284161499</c:v>
                </c:pt>
                <c:pt idx="132" formatCode="0.000">
                  <c:v>57.24586243079594</c:v>
                </c:pt>
                <c:pt idx="133" formatCode="0.000">
                  <c:v>57.26761977932028</c:v>
                </c:pt>
                <c:pt idx="134" formatCode="0.000">
                  <c:v>57.30463008462147</c:v>
                </c:pt>
                <c:pt idx="135" formatCode="0.000">
                  <c:v>57.30745907773437</c:v>
                </c:pt>
                <c:pt idx="136" formatCode="0.000">
                  <c:v>57.27902591201302</c:v>
                </c:pt>
                <c:pt idx="137" formatCode="0.000">
                  <c:v>57.33653140993754</c:v>
                </c:pt>
                <c:pt idx="138" formatCode="0.000">
                  <c:v>57.34900982105318</c:v>
                </c:pt>
                <c:pt idx="139" formatCode="0.000">
                  <c:v>57.50350727526835</c:v>
                </c:pt>
                <c:pt idx="140" formatCode="0.000">
                  <c:v>57.60058188007361</c:v>
                </c:pt>
                <c:pt idx="141" formatCode="0.000">
                  <c:v>57.46459574493465</c:v>
                </c:pt>
                <c:pt idx="142" formatCode="0.000">
                  <c:v>57.37361250017406</c:v>
                </c:pt>
                <c:pt idx="143" formatCode="0.000">
                  <c:v>57.34128517767715</c:v>
                </c:pt>
                <c:pt idx="144" formatCode="0.000">
                  <c:v>57.33189414430843</c:v>
                </c:pt>
                <c:pt idx="145" formatCode="0.000">
                  <c:v>57.35851597349182</c:v>
                </c:pt>
                <c:pt idx="146" formatCode="0.000">
                  <c:v>57.46014593938574</c:v>
                </c:pt>
                <c:pt idx="147" formatCode="0.000">
                  <c:v>57.57197584356665</c:v>
                </c:pt>
                <c:pt idx="148" formatCode="0.000">
                  <c:v>57.7033304921687</c:v>
                </c:pt>
                <c:pt idx="149" formatCode="0.000">
                  <c:v>57.81767029300602</c:v>
                </c:pt>
                <c:pt idx="150" formatCode="0.000">
                  <c:v>57.85446028545361</c:v>
                </c:pt>
                <c:pt idx="151" formatCode="0.000">
                  <c:v>57.96287167257746</c:v>
                </c:pt>
                <c:pt idx="152" formatCode="0.000">
                  <c:v>58.07006579031906</c:v>
                </c:pt>
                <c:pt idx="153" formatCode="0.000">
                  <c:v>58.25913017419795</c:v>
                </c:pt>
                <c:pt idx="154" formatCode="0.000">
                  <c:v>58.54373154669671</c:v>
                </c:pt>
                <c:pt idx="155" formatCode="0.000">
                  <c:v>58.74964623184228</c:v>
                </c:pt>
                <c:pt idx="156" formatCode="0.000">
                  <c:v>58.7381705382397</c:v>
                </c:pt>
                <c:pt idx="157" formatCode="0.000">
                  <c:v>58.66763336305928</c:v>
                </c:pt>
                <c:pt idx="158" formatCode="0.000">
                  <c:v>58.68188954601867</c:v>
                </c:pt>
                <c:pt idx="159" formatCode="0.000">
                  <c:v>58.6280854597241</c:v>
                </c:pt>
                <c:pt idx="160" formatCode="0.000">
                  <c:v>58.58927388795124</c:v>
                </c:pt>
                <c:pt idx="161" formatCode="0.000">
                  <c:v>58.58783806230216</c:v>
                </c:pt>
                <c:pt idx="162" formatCode="0.000">
                  <c:v>58.61306313572174</c:v>
                </c:pt>
                <c:pt idx="163" formatCode="0.000">
                  <c:v>59.1086736946188</c:v>
                </c:pt>
                <c:pt idx="164" formatCode="0.000">
                  <c:v>59.61773310562077</c:v>
                </c:pt>
                <c:pt idx="165" formatCode="0.000">
                  <c:v>60.19996763157807</c:v>
                </c:pt>
                <c:pt idx="166" formatCode="0.000">
                  <c:v>60.6159018861974</c:v>
                </c:pt>
                <c:pt idx="167" formatCode="0.000">
                  <c:v>61.0682947927361</c:v>
                </c:pt>
                <c:pt idx="168" formatCode="0.000">
                  <c:v>61.45305525082483</c:v>
                </c:pt>
                <c:pt idx="169" formatCode="0.000">
                  <c:v>61.84164339125551</c:v>
                </c:pt>
                <c:pt idx="170" formatCode="0.000">
                  <c:v>61.94789424127765</c:v>
                </c:pt>
                <c:pt idx="171" formatCode="0.000">
                  <c:v>62.15522145433717</c:v>
                </c:pt>
                <c:pt idx="172" formatCode="0.000">
                  <c:v>62.1015319025839</c:v>
                </c:pt>
                <c:pt idx="173" formatCode="0.000">
                  <c:v>61.52596531820878</c:v>
                </c:pt>
                <c:pt idx="174" formatCode="0.000">
                  <c:v>61.0421501350083</c:v>
                </c:pt>
                <c:pt idx="175" formatCode="0.000">
                  <c:v>60.38283949126784</c:v>
                </c:pt>
                <c:pt idx="176" formatCode="0.000">
                  <c:v>59.96499358306191</c:v>
                </c:pt>
                <c:pt idx="177" formatCode="0.000">
                  <c:v>59.71092380451147</c:v>
                </c:pt>
                <c:pt idx="178" formatCode="0.000">
                  <c:v>59.37695492397269</c:v>
                </c:pt>
                <c:pt idx="179" formatCode="0.000">
                  <c:v>59.25906592821418</c:v>
                </c:pt>
                <c:pt idx="180" formatCode="0.000">
                  <c:v>59.09572104088145</c:v>
                </c:pt>
                <c:pt idx="181" formatCode="0.000">
                  <c:v>58.87443834440464</c:v>
                </c:pt>
                <c:pt idx="182" formatCode="0.000">
                  <c:v>58.75438514669413</c:v>
                </c:pt>
                <c:pt idx="183" formatCode="0.000">
                  <c:v>58.72071085096632</c:v>
                </c:pt>
                <c:pt idx="184" formatCode="0.000">
                  <c:v>58.77047593309373</c:v>
                </c:pt>
                <c:pt idx="185" formatCode="0.000">
                  <c:v>58.79490496122823</c:v>
                </c:pt>
                <c:pt idx="186" formatCode="0.000">
                  <c:v>58.84564089720624</c:v>
                </c:pt>
                <c:pt idx="187" formatCode="0.000">
                  <c:v>58.91518159795028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1A7-4C54-A43F-B1FCA2E0D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6580320"/>
        <c:axId val="-2098100032"/>
      </c:lineChart>
      <c:catAx>
        <c:axId val="-209658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98100032"/>
        <c:crosses val="autoZero"/>
        <c:auto val="1"/>
        <c:lblAlgn val="ctr"/>
        <c:lblOffset val="100"/>
        <c:noMultiLvlLbl val="0"/>
      </c:catAx>
      <c:valAx>
        <c:axId val="-20981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9658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500" b="1" i="1" u="none" strike="noStrike" baseline="0">
                <a:effectLst/>
              </a:rPr>
              <a:t>Cisco Stochastic Oscillator (Jul 2024 – Mar 2025</a:t>
            </a:r>
            <a:endParaRPr lang="en-US" sz="1500"/>
          </a:p>
        </c:rich>
      </c:tx>
      <c:layout>
        <c:manualLayout>
          <c:xMode val="edge"/>
          <c:yMode val="edge"/>
          <c:x val="0.086090113735783"/>
          <c:y val="0.032407407407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95671478565179"/>
          <c:y val="0.250833333333333"/>
          <c:w val="0.869877296587927"/>
          <c:h val="0.721967045785943"/>
        </c:manualLayout>
      </c:layout>
      <c:lineChart>
        <c:grouping val="standard"/>
        <c:varyColors val="0"/>
        <c:ser>
          <c:idx val="0"/>
          <c:order val="0"/>
          <c:tx>
            <c:strRef>
              <c:f>Stochastic!$G$1</c:f>
              <c:strCache>
                <c:ptCount val="1"/>
                <c:pt idx="0">
                  <c:v>%K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Stochastic!$A$2:$A$188</c:f>
              <c:numCache>
                <c:formatCode>d\-mmm\-yy</c:formatCode>
                <c:ptCount val="187"/>
                <c:pt idx="0">
                  <c:v>45474.0</c:v>
                </c:pt>
                <c:pt idx="1">
                  <c:v>45475.0</c:v>
                </c:pt>
                <c:pt idx="2">
                  <c:v>45476.0</c:v>
                </c:pt>
                <c:pt idx="3">
                  <c:v>45478.0</c:v>
                </c:pt>
                <c:pt idx="4">
                  <c:v>45481.0</c:v>
                </c:pt>
                <c:pt idx="5">
                  <c:v>45482.0</c:v>
                </c:pt>
                <c:pt idx="6">
                  <c:v>45483.0</c:v>
                </c:pt>
                <c:pt idx="7">
                  <c:v>45484.0</c:v>
                </c:pt>
                <c:pt idx="8">
                  <c:v>45485.0</c:v>
                </c:pt>
                <c:pt idx="9">
                  <c:v>45488.0</c:v>
                </c:pt>
                <c:pt idx="10">
                  <c:v>45489.0</c:v>
                </c:pt>
                <c:pt idx="11">
                  <c:v>45490.0</c:v>
                </c:pt>
                <c:pt idx="12">
                  <c:v>45491.0</c:v>
                </c:pt>
                <c:pt idx="13">
                  <c:v>45492.0</c:v>
                </c:pt>
                <c:pt idx="14">
                  <c:v>45495.0</c:v>
                </c:pt>
                <c:pt idx="15">
                  <c:v>45496.0</c:v>
                </c:pt>
                <c:pt idx="16">
                  <c:v>45497.0</c:v>
                </c:pt>
                <c:pt idx="17">
                  <c:v>45498.0</c:v>
                </c:pt>
                <c:pt idx="18">
                  <c:v>45499.0</c:v>
                </c:pt>
                <c:pt idx="19">
                  <c:v>45502.0</c:v>
                </c:pt>
                <c:pt idx="20">
                  <c:v>45503.0</c:v>
                </c:pt>
                <c:pt idx="21">
                  <c:v>45504.0</c:v>
                </c:pt>
                <c:pt idx="22">
                  <c:v>45505.0</c:v>
                </c:pt>
                <c:pt idx="23">
                  <c:v>45506.0</c:v>
                </c:pt>
                <c:pt idx="24">
                  <c:v>45509.0</c:v>
                </c:pt>
                <c:pt idx="25">
                  <c:v>45510.0</c:v>
                </c:pt>
                <c:pt idx="26">
                  <c:v>45511.0</c:v>
                </c:pt>
                <c:pt idx="27">
                  <c:v>45512.0</c:v>
                </c:pt>
                <c:pt idx="28">
                  <c:v>45513.0</c:v>
                </c:pt>
                <c:pt idx="29">
                  <c:v>45516.0</c:v>
                </c:pt>
                <c:pt idx="30">
                  <c:v>45517.0</c:v>
                </c:pt>
                <c:pt idx="31">
                  <c:v>45518.0</c:v>
                </c:pt>
                <c:pt idx="32">
                  <c:v>45519.0</c:v>
                </c:pt>
                <c:pt idx="33">
                  <c:v>45520.0</c:v>
                </c:pt>
                <c:pt idx="34">
                  <c:v>45523.0</c:v>
                </c:pt>
                <c:pt idx="35">
                  <c:v>45524.0</c:v>
                </c:pt>
                <c:pt idx="36">
                  <c:v>45525.0</c:v>
                </c:pt>
                <c:pt idx="37">
                  <c:v>45526.0</c:v>
                </c:pt>
                <c:pt idx="38">
                  <c:v>45527.0</c:v>
                </c:pt>
                <c:pt idx="39">
                  <c:v>45530.0</c:v>
                </c:pt>
                <c:pt idx="40">
                  <c:v>45531.0</c:v>
                </c:pt>
                <c:pt idx="41">
                  <c:v>45532.0</c:v>
                </c:pt>
                <c:pt idx="42">
                  <c:v>45533.0</c:v>
                </c:pt>
                <c:pt idx="43">
                  <c:v>45534.0</c:v>
                </c:pt>
                <c:pt idx="44">
                  <c:v>45538.0</c:v>
                </c:pt>
                <c:pt idx="45">
                  <c:v>45539.0</c:v>
                </c:pt>
                <c:pt idx="46">
                  <c:v>45540.0</c:v>
                </c:pt>
                <c:pt idx="47">
                  <c:v>45541.0</c:v>
                </c:pt>
                <c:pt idx="48">
                  <c:v>45544.0</c:v>
                </c:pt>
                <c:pt idx="49">
                  <c:v>45545.0</c:v>
                </c:pt>
                <c:pt idx="50">
                  <c:v>45546.0</c:v>
                </c:pt>
                <c:pt idx="51">
                  <c:v>45547.0</c:v>
                </c:pt>
                <c:pt idx="52">
                  <c:v>45548.0</c:v>
                </c:pt>
                <c:pt idx="53">
                  <c:v>45551.0</c:v>
                </c:pt>
                <c:pt idx="54">
                  <c:v>45552.0</c:v>
                </c:pt>
                <c:pt idx="55">
                  <c:v>45553.0</c:v>
                </c:pt>
                <c:pt idx="56">
                  <c:v>45554.0</c:v>
                </c:pt>
                <c:pt idx="57">
                  <c:v>45555.0</c:v>
                </c:pt>
                <c:pt idx="58">
                  <c:v>45558.0</c:v>
                </c:pt>
                <c:pt idx="59">
                  <c:v>45559.0</c:v>
                </c:pt>
                <c:pt idx="60">
                  <c:v>45560.0</c:v>
                </c:pt>
                <c:pt idx="61">
                  <c:v>45561.0</c:v>
                </c:pt>
                <c:pt idx="62">
                  <c:v>45562.0</c:v>
                </c:pt>
                <c:pt idx="63">
                  <c:v>45565.0</c:v>
                </c:pt>
                <c:pt idx="64">
                  <c:v>45566.0</c:v>
                </c:pt>
                <c:pt idx="65">
                  <c:v>45567.0</c:v>
                </c:pt>
                <c:pt idx="66">
                  <c:v>45568.0</c:v>
                </c:pt>
                <c:pt idx="67">
                  <c:v>45569.0</c:v>
                </c:pt>
                <c:pt idx="68">
                  <c:v>45572.0</c:v>
                </c:pt>
                <c:pt idx="69">
                  <c:v>45573.0</c:v>
                </c:pt>
                <c:pt idx="70">
                  <c:v>45574.0</c:v>
                </c:pt>
                <c:pt idx="71">
                  <c:v>45575.0</c:v>
                </c:pt>
                <c:pt idx="72">
                  <c:v>45576.0</c:v>
                </c:pt>
                <c:pt idx="73">
                  <c:v>45579.0</c:v>
                </c:pt>
                <c:pt idx="74">
                  <c:v>45580.0</c:v>
                </c:pt>
                <c:pt idx="75">
                  <c:v>45581.0</c:v>
                </c:pt>
                <c:pt idx="76">
                  <c:v>45582.0</c:v>
                </c:pt>
                <c:pt idx="77">
                  <c:v>45583.0</c:v>
                </c:pt>
                <c:pt idx="78">
                  <c:v>45586.0</c:v>
                </c:pt>
                <c:pt idx="79">
                  <c:v>45587.0</c:v>
                </c:pt>
                <c:pt idx="80">
                  <c:v>45588.0</c:v>
                </c:pt>
                <c:pt idx="81">
                  <c:v>45589.0</c:v>
                </c:pt>
                <c:pt idx="82">
                  <c:v>45590.0</c:v>
                </c:pt>
                <c:pt idx="83">
                  <c:v>45593.0</c:v>
                </c:pt>
                <c:pt idx="84">
                  <c:v>45594.0</c:v>
                </c:pt>
                <c:pt idx="85">
                  <c:v>45595.0</c:v>
                </c:pt>
                <c:pt idx="86">
                  <c:v>45596.0</c:v>
                </c:pt>
                <c:pt idx="87">
                  <c:v>45597.0</c:v>
                </c:pt>
                <c:pt idx="88">
                  <c:v>45600.0</c:v>
                </c:pt>
                <c:pt idx="89">
                  <c:v>45601.0</c:v>
                </c:pt>
                <c:pt idx="90">
                  <c:v>45602.0</c:v>
                </c:pt>
                <c:pt idx="91">
                  <c:v>45603.0</c:v>
                </c:pt>
                <c:pt idx="92">
                  <c:v>45604.0</c:v>
                </c:pt>
                <c:pt idx="93">
                  <c:v>45607.0</c:v>
                </c:pt>
                <c:pt idx="94">
                  <c:v>45608.0</c:v>
                </c:pt>
                <c:pt idx="95">
                  <c:v>45609.0</c:v>
                </c:pt>
                <c:pt idx="96">
                  <c:v>45610.0</c:v>
                </c:pt>
                <c:pt idx="97">
                  <c:v>45611.0</c:v>
                </c:pt>
                <c:pt idx="98">
                  <c:v>45614.0</c:v>
                </c:pt>
                <c:pt idx="99">
                  <c:v>45615.0</c:v>
                </c:pt>
                <c:pt idx="100">
                  <c:v>45616.0</c:v>
                </c:pt>
                <c:pt idx="101">
                  <c:v>45617.0</c:v>
                </c:pt>
                <c:pt idx="102">
                  <c:v>45618.0</c:v>
                </c:pt>
                <c:pt idx="103">
                  <c:v>45621.0</c:v>
                </c:pt>
                <c:pt idx="104">
                  <c:v>45622.0</c:v>
                </c:pt>
                <c:pt idx="105">
                  <c:v>45623.0</c:v>
                </c:pt>
                <c:pt idx="106">
                  <c:v>45625.0</c:v>
                </c:pt>
                <c:pt idx="107">
                  <c:v>45628.0</c:v>
                </c:pt>
                <c:pt idx="108">
                  <c:v>45629.0</c:v>
                </c:pt>
                <c:pt idx="109">
                  <c:v>45630.0</c:v>
                </c:pt>
                <c:pt idx="110">
                  <c:v>45631.0</c:v>
                </c:pt>
                <c:pt idx="111">
                  <c:v>45632.0</c:v>
                </c:pt>
                <c:pt idx="112">
                  <c:v>45635.0</c:v>
                </c:pt>
                <c:pt idx="113">
                  <c:v>45636.0</c:v>
                </c:pt>
                <c:pt idx="114">
                  <c:v>45637.0</c:v>
                </c:pt>
                <c:pt idx="115">
                  <c:v>45638.0</c:v>
                </c:pt>
                <c:pt idx="116">
                  <c:v>45639.0</c:v>
                </c:pt>
                <c:pt idx="117">
                  <c:v>45642.0</c:v>
                </c:pt>
                <c:pt idx="118">
                  <c:v>45643.0</c:v>
                </c:pt>
                <c:pt idx="119">
                  <c:v>45644.0</c:v>
                </c:pt>
                <c:pt idx="120">
                  <c:v>45645.0</c:v>
                </c:pt>
                <c:pt idx="121">
                  <c:v>45646.0</c:v>
                </c:pt>
                <c:pt idx="122">
                  <c:v>45649.0</c:v>
                </c:pt>
                <c:pt idx="123">
                  <c:v>45650.0</c:v>
                </c:pt>
                <c:pt idx="124">
                  <c:v>45652.0</c:v>
                </c:pt>
                <c:pt idx="125">
                  <c:v>45653.0</c:v>
                </c:pt>
                <c:pt idx="126">
                  <c:v>45656.0</c:v>
                </c:pt>
                <c:pt idx="127">
                  <c:v>45657.0</c:v>
                </c:pt>
                <c:pt idx="128">
                  <c:v>45659.0</c:v>
                </c:pt>
                <c:pt idx="129">
                  <c:v>45660.0</c:v>
                </c:pt>
                <c:pt idx="130">
                  <c:v>45663.0</c:v>
                </c:pt>
                <c:pt idx="131">
                  <c:v>45664.0</c:v>
                </c:pt>
                <c:pt idx="132">
                  <c:v>45665.0</c:v>
                </c:pt>
                <c:pt idx="133">
                  <c:v>45667.0</c:v>
                </c:pt>
                <c:pt idx="134">
                  <c:v>45670.0</c:v>
                </c:pt>
                <c:pt idx="135">
                  <c:v>45671.0</c:v>
                </c:pt>
                <c:pt idx="136">
                  <c:v>45672.0</c:v>
                </c:pt>
                <c:pt idx="137">
                  <c:v>45673.0</c:v>
                </c:pt>
                <c:pt idx="138">
                  <c:v>45674.0</c:v>
                </c:pt>
                <c:pt idx="139">
                  <c:v>45678.0</c:v>
                </c:pt>
                <c:pt idx="140">
                  <c:v>45679.0</c:v>
                </c:pt>
                <c:pt idx="141">
                  <c:v>45680.0</c:v>
                </c:pt>
                <c:pt idx="142">
                  <c:v>45681.0</c:v>
                </c:pt>
                <c:pt idx="143">
                  <c:v>45684.0</c:v>
                </c:pt>
                <c:pt idx="144">
                  <c:v>45685.0</c:v>
                </c:pt>
                <c:pt idx="145">
                  <c:v>45686.0</c:v>
                </c:pt>
                <c:pt idx="146">
                  <c:v>45687.0</c:v>
                </c:pt>
                <c:pt idx="147">
                  <c:v>45688.0</c:v>
                </c:pt>
                <c:pt idx="148">
                  <c:v>45691.0</c:v>
                </c:pt>
                <c:pt idx="149">
                  <c:v>45692.0</c:v>
                </c:pt>
                <c:pt idx="150">
                  <c:v>45693.0</c:v>
                </c:pt>
                <c:pt idx="151">
                  <c:v>45694.0</c:v>
                </c:pt>
                <c:pt idx="152">
                  <c:v>45695.0</c:v>
                </c:pt>
                <c:pt idx="153">
                  <c:v>45698.0</c:v>
                </c:pt>
                <c:pt idx="154">
                  <c:v>45699.0</c:v>
                </c:pt>
                <c:pt idx="155">
                  <c:v>45700.0</c:v>
                </c:pt>
                <c:pt idx="156">
                  <c:v>45701.0</c:v>
                </c:pt>
                <c:pt idx="157">
                  <c:v>45702.0</c:v>
                </c:pt>
                <c:pt idx="158">
                  <c:v>45706.0</c:v>
                </c:pt>
                <c:pt idx="159">
                  <c:v>45707.0</c:v>
                </c:pt>
                <c:pt idx="160">
                  <c:v>45708.0</c:v>
                </c:pt>
                <c:pt idx="161">
                  <c:v>45709.0</c:v>
                </c:pt>
                <c:pt idx="162">
                  <c:v>45712.0</c:v>
                </c:pt>
                <c:pt idx="163">
                  <c:v>45713.0</c:v>
                </c:pt>
                <c:pt idx="164">
                  <c:v>45714.0</c:v>
                </c:pt>
                <c:pt idx="165">
                  <c:v>45715.0</c:v>
                </c:pt>
                <c:pt idx="166">
                  <c:v>45716.0</c:v>
                </c:pt>
                <c:pt idx="167">
                  <c:v>45719.0</c:v>
                </c:pt>
                <c:pt idx="168">
                  <c:v>45720.0</c:v>
                </c:pt>
                <c:pt idx="169">
                  <c:v>45721.0</c:v>
                </c:pt>
                <c:pt idx="170">
                  <c:v>45722.0</c:v>
                </c:pt>
                <c:pt idx="171">
                  <c:v>45723.0</c:v>
                </c:pt>
                <c:pt idx="172">
                  <c:v>45726.0</c:v>
                </c:pt>
                <c:pt idx="173">
                  <c:v>45727.0</c:v>
                </c:pt>
                <c:pt idx="174">
                  <c:v>45728.0</c:v>
                </c:pt>
                <c:pt idx="175">
                  <c:v>45729.0</c:v>
                </c:pt>
                <c:pt idx="176">
                  <c:v>45730.0</c:v>
                </c:pt>
                <c:pt idx="177">
                  <c:v>45733.0</c:v>
                </c:pt>
                <c:pt idx="178">
                  <c:v>45734.0</c:v>
                </c:pt>
                <c:pt idx="179">
                  <c:v>45735.0</c:v>
                </c:pt>
                <c:pt idx="180">
                  <c:v>45736.0</c:v>
                </c:pt>
                <c:pt idx="181">
                  <c:v>45737.0</c:v>
                </c:pt>
                <c:pt idx="182">
                  <c:v>45740.0</c:v>
                </c:pt>
                <c:pt idx="183">
                  <c:v>45741.0</c:v>
                </c:pt>
                <c:pt idx="184">
                  <c:v>45742.0</c:v>
                </c:pt>
                <c:pt idx="185">
                  <c:v>45743.0</c:v>
                </c:pt>
                <c:pt idx="186">
                  <c:v>45744.0</c:v>
                </c:pt>
              </c:numCache>
            </c:numRef>
          </c:cat>
          <c:val>
            <c:numRef>
              <c:f>Stochastic!$G$2:$G$188</c:f>
              <c:numCache>
                <c:formatCode>General</c:formatCode>
                <c:ptCount val="187"/>
                <c:pt idx="14">
                  <c:v>16.18122977346276</c:v>
                </c:pt>
                <c:pt idx="15">
                  <c:v>1.618122977346414</c:v>
                </c:pt>
                <c:pt idx="16">
                  <c:v>17.15210355987057</c:v>
                </c:pt>
                <c:pt idx="17">
                  <c:v>29.44983818770235</c:v>
                </c:pt>
                <c:pt idx="18">
                  <c:v>50.16181229773471</c:v>
                </c:pt>
                <c:pt idx="19">
                  <c:v>50.51546391752567</c:v>
                </c:pt>
                <c:pt idx="20">
                  <c:v>49.60937500000007</c:v>
                </c:pt>
                <c:pt idx="21">
                  <c:v>60.07905138339903</c:v>
                </c:pt>
                <c:pt idx="22">
                  <c:v>18.57707509881417</c:v>
                </c:pt>
                <c:pt idx="23">
                  <c:v>-9.881422924901181</c:v>
                </c:pt>
                <c:pt idx="24">
                  <c:v>-14.46078431372538</c:v>
                </c:pt>
                <c:pt idx="25">
                  <c:v>-3.14769975786931</c:v>
                </c:pt>
                <c:pt idx="26">
                  <c:v>-4.116222760290595</c:v>
                </c:pt>
                <c:pt idx="27">
                  <c:v>12.83292978208234</c:v>
                </c:pt>
                <c:pt idx="28">
                  <c:v>4.358353510895874</c:v>
                </c:pt>
                <c:pt idx="29">
                  <c:v>-6.557377049180349</c:v>
                </c:pt>
                <c:pt idx="30">
                  <c:v>5.152224824355941</c:v>
                </c:pt>
                <c:pt idx="31">
                  <c:v>6.79156908665103</c:v>
                </c:pt>
                <c:pt idx="32">
                  <c:v>57.78546712802773</c:v>
                </c:pt>
                <c:pt idx="33">
                  <c:v>73.52941176470587</c:v>
                </c:pt>
                <c:pt idx="34">
                  <c:v>82.52595155709346</c:v>
                </c:pt>
                <c:pt idx="35">
                  <c:v>85.51959114139702</c:v>
                </c:pt>
                <c:pt idx="36">
                  <c:v>86.4462809917355</c:v>
                </c:pt>
                <c:pt idx="37">
                  <c:v>77.76049766718506</c:v>
                </c:pt>
                <c:pt idx="38">
                  <c:v>85.69206842923792</c:v>
                </c:pt>
                <c:pt idx="39">
                  <c:v>85.2760736196319</c:v>
                </c:pt>
                <c:pt idx="40">
                  <c:v>84.04907975460114</c:v>
                </c:pt>
                <c:pt idx="41">
                  <c:v>71.16564417177912</c:v>
                </c:pt>
                <c:pt idx="42">
                  <c:v>79.29447852760735</c:v>
                </c:pt>
                <c:pt idx="43">
                  <c:v>80.42414355628054</c:v>
                </c:pt>
                <c:pt idx="44">
                  <c:v>71.90635451505018</c:v>
                </c:pt>
                <c:pt idx="45">
                  <c:v>29.02097902097914</c:v>
                </c:pt>
                <c:pt idx="46">
                  <c:v>-2.777777777777785</c:v>
                </c:pt>
                <c:pt idx="47">
                  <c:v>-13.82978723404257</c:v>
                </c:pt>
                <c:pt idx="48">
                  <c:v>-7.092198581560384</c:v>
                </c:pt>
                <c:pt idx="49">
                  <c:v>-3.900709219858135</c:v>
                </c:pt>
                <c:pt idx="50">
                  <c:v>17.66561514195567</c:v>
                </c:pt>
                <c:pt idx="51">
                  <c:v>33.12302839116709</c:v>
                </c:pt>
                <c:pt idx="52">
                  <c:v>39.11671924290224</c:v>
                </c:pt>
                <c:pt idx="53">
                  <c:v>76.08695652173903</c:v>
                </c:pt>
                <c:pt idx="54">
                  <c:v>57.14285714285712</c:v>
                </c:pt>
                <c:pt idx="55">
                  <c:v>56.02240896358543</c:v>
                </c:pt>
                <c:pt idx="56">
                  <c:v>73.64341085271326</c:v>
                </c:pt>
                <c:pt idx="57">
                  <c:v>75.44642857142853</c:v>
                </c:pt>
                <c:pt idx="58">
                  <c:v>78.2135076252723</c:v>
                </c:pt>
                <c:pt idx="59">
                  <c:v>83.05084745762717</c:v>
                </c:pt>
                <c:pt idx="60">
                  <c:v>82.99180327868855</c:v>
                </c:pt>
                <c:pt idx="61">
                  <c:v>77.9411764705883</c:v>
                </c:pt>
                <c:pt idx="62">
                  <c:v>81.0661764705882</c:v>
                </c:pt>
                <c:pt idx="63">
                  <c:v>84.43223443223441</c:v>
                </c:pt>
                <c:pt idx="64">
                  <c:v>70.3370786516854</c:v>
                </c:pt>
                <c:pt idx="65">
                  <c:v>71.15384615384605</c:v>
                </c:pt>
                <c:pt idx="66">
                  <c:v>65.15580736543899</c:v>
                </c:pt>
                <c:pt idx="67">
                  <c:v>69.73684210526309</c:v>
                </c:pt>
                <c:pt idx="68">
                  <c:v>61.84210526315776</c:v>
                </c:pt>
                <c:pt idx="69">
                  <c:v>56.48148148148133</c:v>
                </c:pt>
                <c:pt idx="70">
                  <c:v>78.76106194690277</c:v>
                </c:pt>
                <c:pt idx="71">
                  <c:v>67.1874999999999</c:v>
                </c:pt>
                <c:pt idx="72">
                  <c:v>80.60344827586225</c:v>
                </c:pt>
                <c:pt idx="73">
                  <c:v>77.63157894736845</c:v>
                </c:pt>
                <c:pt idx="74">
                  <c:v>63.70967741935485</c:v>
                </c:pt>
                <c:pt idx="75">
                  <c:v>90.42056074766361</c:v>
                </c:pt>
                <c:pt idx="76">
                  <c:v>87.41573033707874</c:v>
                </c:pt>
                <c:pt idx="77">
                  <c:v>89.66244725738406</c:v>
                </c:pt>
                <c:pt idx="78">
                  <c:v>82.75862068965513</c:v>
                </c:pt>
                <c:pt idx="79">
                  <c:v>82.8571428571428</c:v>
                </c:pt>
                <c:pt idx="80">
                  <c:v>76.13168724279828</c:v>
                </c:pt>
                <c:pt idx="81">
                  <c:v>69.54732510288058</c:v>
                </c:pt>
                <c:pt idx="82">
                  <c:v>65.02057613168718</c:v>
                </c:pt>
                <c:pt idx="83">
                  <c:v>52.43362831858397</c:v>
                </c:pt>
                <c:pt idx="84">
                  <c:v>51.64835164835152</c:v>
                </c:pt>
                <c:pt idx="85">
                  <c:v>47.74011299435023</c:v>
                </c:pt>
                <c:pt idx="86">
                  <c:v>18.65443425076449</c:v>
                </c:pt>
                <c:pt idx="87">
                  <c:v>38.216560509554</c:v>
                </c:pt>
                <c:pt idx="88">
                  <c:v>36.36363636363642</c:v>
                </c:pt>
                <c:pt idx="89">
                  <c:v>49.4071146245059</c:v>
                </c:pt>
                <c:pt idx="90">
                  <c:v>82.86516853932568</c:v>
                </c:pt>
                <c:pt idx="91">
                  <c:v>83.81962864721485</c:v>
                </c:pt>
                <c:pt idx="92">
                  <c:v>83.2891246684351</c:v>
                </c:pt>
                <c:pt idx="93">
                  <c:v>76.28865979381431</c:v>
                </c:pt>
                <c:pt idx="94">
                  <c:v>77.93814432989691</c:v>
                </c:pt>
                <c:pt idx="95">
                  <c:v>87.62886597938142</c:v>
                </c:pt>
                <c:pt idx="96">
                  <c:v>61.85567010309276</c:v>
                </c:pt>
                <c:pt idx="97">
                  <c:v>52.37113402061853</c:v>
                </c:pt>
                <c:pt idx="98">
                  <c:v>49.27835051546391</c:v>
                </c:pt>
                <c:pt idx="99">
                  <c:v>43.09278350515455</c:v>
                </c:pt>
                <c:pt idx="100">
                  <c:v>53.19587628865973</c:v>
                </c:pt>
                <c:pt idx="101">
                  <c:v>48.12206572769957</c:v>
                </c:pt>
                <c:pt idx="102">
                  <c:v>68.29896907216487</c:v>
                </c:pt>
                <c:pt idx="103">
                  <c:v>65.67656765676571</c:v>
                </c:pt>
                <c:pt idx="104">
                  <c:v>86.32218844984794</c:v>
                </c:pt>
                <c:pt idx="105">
                  <c:v>72.15909090909096</c:v>
                </c:pt>
                <c:pt idx="106">
                  <c:v>69.88636363636374</c:v>
                </c:pt>
                <c:pt idx="107">
                  <c:v>76.13636363636371</c:v>
                </c:pt>
                <c:pt idx="108">
                  <c:v>77.55681818181817</c:v>
                </c:pt>
                <c:pt idx="109">
                  <c:v>81.53409090909093</c:v>
                </c:pt>
                <c:pt idx="110">
                  <c:v>84.02061855670108</c:v>
                </c:pt>
                <c:pt idx="111">
                  <c:v>80.67010309278348</c:v>
                </c:pt>
                <c:pt idx="112">
                  <c:v>53.59116022099444</c:v>
                </c:pt>
                <c:pt idx="113">
                  <c:v>38.97763578274762</c:v>
                </c:pt>
                <c:pt idx="114">
                  <c:v>26.35379061371833</c:v>
                </c:pt>
                <c:pt idx="115">
                  <c:v>15.23809523809529</c:v>
                </c:pt>
                <c:pt idx="116">
                  <c:v>4.28571428571412</c:v>
                </c:pt>
                <c:pt idx="117">
                  <c:v>4.621848739495784</c:v>
                </c:pt>
                <c:pt idx="118">
                  <c:v>11.34453781512591</c:v>
                </c:pt>
                <c:pt idx="119">
                  <c:v>-12.36363636363623</c:v>
                </c:pt>
                <c:pt idx="120">
                  <c:v>-3.460207612456804</c:v>
                </c:pt>
                <c:pt idx="121">
                  <c:v>28.71621621621608</c:v>
                </c:pt>
                <c:pt idx="122">
                  <c:v>44.25675675675669</c:v>
                </c:pt>
                <c:pt idx="123">
                  <c:v>73.31081081081078</c:v>
                </c:pt>
                <c:pt idx="124">
                  <c:v>81.85053380782922</c:v>
                </c:pt>
                <c:pt idx="125">
                  <c:v>69.5340501792114</c:v>
                </c:pt>
                <c:pt idx="126">
                  <c:v>54.48028673835113</c:v>
                </c:pt>
                <c:pt idx="127">
                  <c:v>54.83870967741916</c:v>
                </c:pt>
                <c:pt idx="128">
                  <c:v>51.25448028673836</c:v>
                </c:pt>
                <c:pt idx="129">
                  <c:v>56.98924731182784</c:v>
                </c:pt>
                <c:pt idx="130">
                  <c:v>53.76344086021507</c:v>
                </c:pt>
                <c:pt idx="131">
                  <c:v>59.49820788530455</c:v>
                </c:pt>
                <c:pt idx="132">
                  <c:v>69.17562724014338</c:v>
                </c:pt>
                <c:pt idx="133">
                  <c:v>52.68817204301073</c:v>
                </c:pt>
                <c:pt idx="134">
                  <c:v>53.4050179211468</c:v>
                </c:pt>
                <c:pt idx="135">
                  <c:v>62.37113402061845</c:v>
                </c:pt>
                <c:pt idx="136">
                  <c:v>83.41013824884764</c:v>
                </c:pt>
                <c:pt idx="137">
                  <c:v>72.36842105263148</c:v>
                </c:pt>
                <c:pt idx="138">
                  <c:v>74.10071942446022</c:v>
                </c:pt>
                <c:pt idx="139">
                  <c:v>90.50632911392414</c:v>
                </c:pt>
                <c:pt idx="140">
                  <c:v>96.37883008356557</c:v>
                </c:pt>
                <c:pt idx="141">
                  <c:v>97.83132530120474</c:v>
                </c:pt>
                <c:pt idx="142">
                  <c:v>97.83132530120474</c:v>
                </c:pt>
                <c:pt idx="143">
                  <c:v>21.92771084337342</c:v>
                </c:pt>
                <c:pt idx="144">
                  <c:v>30.36144578313249</c:v>
                </c:pt>
                <c:pt idx="145">
                  <c:v>33.25301204819267</c:v>
                </c:pt>
                <c:pt idx="146">
                  <c:v>55.4216867469879</c:v>
                </c:pt>
                <c:pt idx="147">
                  <c:v>58.55421686746989</c:v>
                </c:pt>
                <c:pt idx="148">
                  <c:v>64.1456582633053</c:v>
                </c:pt>
                <c:pt idx="149">
                  <c:v>72.47191011235967</c:v>
                </c:pt>
                <c:pt idx="150">
                  <c:v>96.45569620253164</c:v>
                </c:pt>
                <c:pt idx="151">
                  <c:v>84.57831325301221</c:v>
                </c:pt>
                <c:pt idx="152">
                  <c:v>78.17371937639206</c:v>
                </c:pt>
                <c:pt idx="153">
                  <c:v>90.20044543429848</c:v>
                </c:pt>
                <c:pt idx="154">
                  <c:v>81.7371937639198</c:v>
                </c:pt>
                <c:pt idx="155">
                  <c:v>83.96436525612475</c:v>
                </c:pt>
                <c:pt idx="156">
                  <c:v>65.63307493540057</c:v>
                </c:pt>
                <c:pt idx="157">
                  <c:v>78.4960422163589</c:v>
                </c:pt>
                <c:pt idx="158">
                  <c:v>72.67525035765384</c:v>
                </c:pt>
                <c:pt idx="159">
                  <c:v>76.11510791366912</c:v>
                </c:pt>
                <c:pt idx="160">
                  <c:v>73.66906474820147</c:v>
                </c:pt>
                <c:pt idx="161">
                  <c:v>63.74100719424457</c:v>
                </c:pt>
                <c:pt idx="162">
                  <c:v>43.50086655112658</c:v>
                </c:pt>
                <c:pt idx="163">
                  <c:v>57.92452830188669</c:v>
                </c:pt>
                <c:pt idx="164">
                  <c:v>54.33962264150938</c:v>
                </c:pt>
                <c:pt idx="165">
                  <c:v>49.24528301886794</c:v>
                </c:pt>
                <c:pt idx="166">
                  <c:v>54.90566037735846</c:v>
                </c:pt>
                <c:pt idx="167">
                  <c:v>43.01886792452822</c:v>
                </c:pt>
                <c:pt idx="168">
                  <c:v>38.86792452830182</c:v>
                </c:pt>
                <c:pt idx="169">
                  <c:v>34.70437017994862</c:v>
                </c:pt>
                <c:pt idx="170">
                  <c:v>21.9780219780219</c:v>
                </c:pt>
                <c:pt idx="171">
                  <c:v>43.10344827586204</c:v>
                </c:pt>
                <c:pt idx="172">
                  <c:v>10.52631578947374</c:v>
                </c:pt>
                <c:pt idx="173">
                  <c:v>2.941176470588244</c:v>
                </c:pt>
                <c:pt idx="174">
                  <c:v>4.166666666666678</c:v>
                </c:pt>
                <c:pt idx="175">
                  <c:v>7.26072607260733</c:v>
                </c:pt>
                <c:pt idx="176">
                  <c:v>20.95709570957098</c:v>
                </c:pt>
                <c:pt idx="177">
                  <c:v>27.39273927392741</c:v>
                </c:pt>
                <c:pt idx="178">
                  <c:v>17.65676567656763</c:v>
                </c:pt>
                <c:pt idx="179">
                  <c:v>33.45132743362834</c:v>
                </c:pt>
                <c:pt idx="180">
                  <c:v>24.60176991150444</c:v>
                </c:pt>
                <c:pt idx="181">
                  <c:v>21.61616161616158</c:v>
                </c:pt>
                <c:pt idx="182">
                  <c:v>35.15151515151512</c:v>
                </c:pt>
                <c:pt idx="183">
                  <c:v>35.62753036437254</c:v>
                </c:pt>
                <c:pt idx="184">
                  <c:v>52.02429149797566</c:v>
                </c:pt>
                <c:pt idx="185">
                  <c:v>48.6547085201794</c:v>
                </c:pt>
                <c:pt idx="186">
                  <c:v>51.74603174603172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D9-4199-9E03-26AD8774E096}"/>
            </c:ext>
          </c:extLst>
        </c:ser>
        <c:ser>
          <c:idx val="1"/>
          <c:order val="1"/>
          <c:tx>
            <c:strRef>
              <c:f>Stochastic!$H$1</c:f>
              <c:strCache>
                <c:ptCount val="1"/>
                <c:pt idx="0">
                  <c:v>%D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Stochastic!$A$2:$A$188</c:f>
              <c:numCache>
                <c:formatCode>d\-mmm\-yy</c:formatCode>
                <c:ptCount val="187"/>
                <c:pt idx="0">
                  <c:v>45474.0</c:v>
                </c:pt>
                <c:pt idx="1">
                  <c:v>45475.0</c:v>
                </c:pt>
                <c:pt idx="2">
                  <c:v>45476.0</c:v>
                </c:pt>
                <c:pt idx="3">
                  <c:v>45478.0</c:v>
                </c:pt>
                <c:pt idx="4">
                  <c:v>45481.0</c:v>
                </c:pt>
                <c:pt idx="5">
                  <c:v>45482.0</c:v>
                </c:pt>
                <c:pt idx="6">
                  <c:v>45483.0</c:v>
                </c:pt>
                <c:pt idx="7">
                  <c:v>45484.0</c:v>
                </c:pt>
                <c:pt idx="8">
                  <c:v>45485.0</c:v>
                </c:pt>
                <c:pt idx="9">
                  <c:v>45488.0</c:v>
                </c:pt>
                <c:pt idx="10">
                  <c:v>45489.0</c:v>
                </c:pt>
                <c:pt idx="11">
                  <c:v>45490.0</c:v>
                </c:pt>
                <c:pt idx="12">
                  <c:v>45491.0</c:v>
                </c:pt>
                <c:pt idx="13">
                  <c:v>45492.0</c:v>
                </c:pt>
                <c:pt idx="14">
                  <c:v>45495.0</c:v>
                </c:pt>
                <c:pt idx="15">
                  <c:v>45496.0</c:v>
                </c:pt>
                <c:pt idx="16">
                  <c:v>45497.0</c:v>
                </c:pt>
                <c:pt idx="17">
                  <c:v>45498.0</c:v>
                </c:pt>
                <c:pt idx="18">
                  <c:v>45499.0</c:v>
                </c:pt>
                <c:pt idx="19">
                  <c:v>45502.0</c:v>
                </c:pt>
                <c:pt idx="20">
                  <c:v>45503.0</c:v>
                </c:pt>
                <c:pt idx="21">
                  <c:v>45504.0</c:v>
                </c:pt>
                <c:pt idx="22">
                  <c:v>45505.0</c:v>
                </c:pt>
                <c:pt idx="23">
                  <c:v>45506.0</c:v>
                </c:pt>
                <c:pt idx="24">
                  <c:v>45509.0</c:v>
                </c:pt>
                <c:pt idx="25">
                  <c:v>45510.0</c:v>
                </c:pt>
                <c:pt idx="26">
                  <c:v>45511.0</c:v>
                </c:pt>
                <c:pt idx="27">
                  <c:v>45512.0</c:v>
                </c:pt>
                <c:pt idx="28">
                  <c:v>45513.0</c:v>
                </c:pt>
                <c:pt idx="29">
                  <c:v>45516.0</c:v>
                </c:pt>
                <c:pt idx="30">
                  <c:v>45517.0</c:v>
                </c:pt>
                <c:pt idx="31">
                  <c:v>45518.0</c:v>
                </c:pt>
                <c:pt idx="32">
                  <c:v>45519.0</c:v>
                </c:pt>
                <c:pt idx="33">
                  <c:v>45520.0</c:v>
                </c:pt>
                <c:pt idx="34">
                  <c:v>45523.0</c:v>
                </c:pt>
                <c:pt idx="35">
                  <c:v>45524.0</c:v>
                </c:pt>
                <c:pt idx="36">
                  <c:v>45525.0</c:v>
                </c:pt>
                <c:pt idx="37">
                  <c:v>45526.0</c:v>
                </c:pt>
                <c:pt idx="38">
                  <c:v>45527.0</c:v>
                </c:pt>
                <c:pt idx="39">
                  <c:v>45530.0</c:v>
                </c:pt>
                <c:pt idx="40">
                  <c:v>45531.0</c:v>
                </c:pt>
                <c:pt idx="41">
                  <c:v>45532.0</c:v>
                </c:pt>
                <c:pt idx="42">
                  <c:v>45533.0</c:v>
                </c:pt>
                <c:pt idx="43">
                  <c:v>45534.0</c:v>
                </c:pt>
                <c:pt idx="44">
                  <c:v>45538.0</c:v>
                </c:pt>
                <c:pt idx="45">
                  <c:v>45539.0</c:v>
                </c:pt>
                <c:pt idx="46">
                  <c:v>45540.0</c:v>
                </c:pt>
                <c:pt idx="47">
                  <c:v>45541.0</c:v>
                </c:pt>
                <c:pt idx="48">
                  <c:v>45544.0</c:v>
                </c:pt>
                <c:pt idx="49">
                  <c:v>45545.0</c:v>
                </c:pt>
                <c:pt idx="50">
                  <c:v>45546.0</c:v>
                </c:pt>
                <c:pt idx="51">
                  <c:v>45547.0</c:v>
                </c:pt>
                <c:pt idx="52">
                  <c:v>45548.0</c:v>
                </c:pt>
                <c:pt idx="53">
                  <c:v>45551.0</c:v>
                </c:pt>
                <c:pt idx="54">
                  <c:v>45552.0</c:v>
                </c:pt>
                <c:pt idx="55">
                  <c:v>45553.0</c:v>
                </c:pt>
                <c:pt idx="56">
                  <c:v>45554.0</c:v>
                </c:pt>
                <c:pt idx="57">
                  <c:v>45555.0</c:v>
                </c:pt>
                <c:pt idx="58">
                  <c:v>45558.0</c:v>
                </c:pt>
                <c:pt idx="59">
                  <c:v>45559.0</c:v>
                </c:pt>
                <c:pt idx="60">
                  <c:v>45560.0</c:v>
                </c:pt>
                <c:pt idx="61">
                  <c:v>45561.0</c:v>
                </c:pt>
                <c:pt idx="62">
                  <c:v>45562.0</c:v>
                </c:pt>
                <c:pt idx="63">
                  <c:v>45565.0</c:v>
                </c:pt>
                <c:pt idx="64">
                  <c:v>45566.0</c:v>
                </c:pt>
                <c:pt idx="65">
                  <c:v>45567.0</c:v>
                </c:pt>
                <c:pt idx="66">
                  <c:v>45568.0</c:v>
                </c:pt>
                <c:pt idx="67">
                  <c:v>45569.0</c:v>
                </c:pt>
                <c:pt idx="68">
                  <c:v>45572.0</c:v>
                </c:pt>
                <c:pt idx="69">
                  <c:v>45573.0</c:v>
                </c:pt>
                <c:pt idx="70">
                  <c:v>45574.0</c:v>
                </c:pt>
                <c:pt idx="71">
                  <c:v>45575.0</c:v>
                </c:pt>
                <c:pt idx="72">
                  <c:v>45576.0</c:v>
                </c:pt>
                <c:pt idx="73">
                  <c:v>45579.0</c:v>
                </c:pt>
                <c:pt idx="74">
                  <c:v>45580.0</c:v>
                </c:pt>
                <c:pt idx="75">
                  <c:v>45581.0</c:v>
                </c:pt>
                <c:pt idx="76">
                  <c:v>45582.0</c:v>
                </c:pt>
                <c:pt idx="77">
                  <c:v>45583.0</c:v>
                </c:pt>
                <c:pt idx="78">
                  <c:v>45586.0</c:v>
                </c:pt>
                <c:pt idx="79">
                  <c:v>45587.0</c:v>
                </c:pt>
                <c:pt idx="80">
                  <c:v>45588.0</c:v>
                </c:pt>
                <c:pt idx="81">
                  <c:v>45589.0</c:v>
                </c:pt>
                <c:pt idx="82">
                  <c:v>45590.0</c:v>
                </c:pt>
                <c:pt idx="83">
                  <c:v>45593.0</c:v>
                </c:pt>
                <c:pt idx="84">
                  <c:v>45594.0</c:v>
                </c:pt>
                <c:pt idx="85">
                  <c:v>45595.0</c:v>
                </c:pt>
                <c:pt idx="86">
                  <c:v>45596.0</c:v>
                </c:pt>
                <c:pt idx="87">
                  <c:v>45597.0</c:v>
                </c:pt>
                <c:pt idx="88">
                  <c:v>45600.0</c:v>
                </c:pt>
                <c:pt idx="89">
                  <c:v>45601.0</c:v>
                </c:pt>
                <c:pt idx="90">
                  <c:v>45602.0</c:v>
                </c:pt>
                <c:pt idx="91">
                  <c:v>45603.0</c:v>
                </c:pt>
                <c:pt idx="92">
                  <c:v>45604.0</c:v>
                </c:pt>
                <c:pt idx="93">
                  <c:v>45607.0</c:v>
                </c:pt>
                <c:pt idx="94">
                  <c:v>45608.0</c:v>
                </c:pt>
                <c:pt idx="95">
                  <c:v>45609.0</c:v>
                </c:pt>
                <c:pt idx="96">
                  <c:v>45610.0</c:v>
                </c:pt>
                <c:pt idx="97">
                  <c:v>45611.0</c:v>
                </c:pt>
                <c:pt idx="98">
                  <c:v>45614.0</c:v>
                </c:pt>
                <c:pt idx="99">
                  <c:v>45615.0</c:v>
                </c:pt>
                <c:pt idx="100">
                  <c:v>45616.0</c:v>
                </c:pt>
                <c:pt idx="101">
                  <c:v>45617.0</c:v>
                </c:pt>
                <c:pt idx="102">
                  <c:v>45618.0</c:v>
                </c:pt>
                <c:pt idx="103">
                  <c:v>45621.0</c:v>
                </c:pt>
                <c:pt idx="104">
                  <c:v>45622.0</c:v>
                </c:pt>
                <c:pt idx="105">
                  <c:v>45623.0</c:v>
                </c:pt>
                <c:pt idx="106">
                  <c:v>45625.0</c:v>
                </c:pt>
                <c:pt idx="107">
                  <c:v>45628.0</c:v>
                </c:pt>
                <c:pt idx="108">
                  <c:v>45629.0</c:v>
                </c:pt>
                <c:pt idx="109">
                  <c:v>45630.0</c:v>
                </c:pt>
                <c:pt idx="110">
                  <c:v>45631.0</c:v>
                </c:pt>
                <c:pt idx="111">
                  <c:v>45632.0</c:v>
                </c:pt>
                <c:pt idx="112">
                  <c:v>45635.0</c:v>
                </c:pt>
                <c:pt idx="113">
                  <c:v>45636.0</c:v>
                </c:pt>
                <c:pt idx="114">
                  <c:v>45637.0</c:v>
                </c:pt>
                <c:pt idx="115">
                  <c:v>45638.0</c:v>
                </c:pt>
                <c:pt idx="116">
                  <c:v>45639.0</c:v>
                </c:pt>
                <c:pt idx="117">
                  <c:v>45642.0</c:v>
                </c:pt>
                <c:pt idx="118">
                  <c:v>45643.0</c:v>
                </c:pt>
                <c:pt idx="119">
                  <c:v>45644.0</c:v>
                </c:pt>
                <c:pt idx="120">
                  <c:v>45645.0</c:v>
                </c:pt>
                <c:pt idx="121">
                  <c:v>45646.0</c:v>
                </c:pt>
                <c:pt idx="122">
                  <c:v>45649.0</c:v>
                </c:pt>
                <c:pt idx="123">
                  <c:v>45650.0</c:v>
                </c:pt>
                <c:pt idx="124">
                  <c:v>45652.0</c:v>
                </c:pt>
                <c:pt idx="125">
                  <c:v>45653.0</c:v>
                </c:pt>
                <c:pt idx="126">
                  <c:v>45656.0</c:v>
                </c:pt>
                <c:pt idx="127">
                  <c:v>45657.0</c:v>
                </c:pt>
                <c:pt idx="128">
                  <c:v>45659.0</c:v>
                </c:pt>
                <c:pt idx="129">
                  <c:v>45660.0</c:v>
                </c:pt>
                <c:pt idx="130">
                  <c:v>45663.0</c:v>
                </c:pt>
                <c:pt idx="131">
                  <c:v>45664.0</c:v>
                </c:pt>
                <c:pt idx="132">
                  <c:v>45665.0</c:v>
                </c:pt>
                <c:pt idx="133">
                  <c:v>45667.0</c:v>
                </c:pt>
                <c:pt idx="134">
                  <c:v>45670.0</c:v>
                </c:pt>
                <c:pt idx="135">
                  <c:v>45671.0</c:v>
                </c:pt>
                <c:pt idx="136">
                  <c:v>45672.0</c:v>
                </c:pt>
                <c:pt idx="137">
                  <c:v>45673.0</c:v>
                </c:pt>
                <c:pt idx="138">
                  <c:v>45674.0</c:v>
                </c:pt>
                <c:pt idx="139">
                  <c:v>45678.0</c:v>
                </c:pt>
                <c:pt idx="140">
                  <c:v>45679.0</c:v>
                </c:pt>
                <c:pt idx="141">
                  <c:v>45680.0</c:v>
                </c:pt>
                <c:pt idx="142">
                  <c:v>45681.0</c:v>
                </c:pt>
                <c:pt idx="143">
                  <c:v>45684.0</c:v>
                </c:pt>
                <c:pt idx="144">
                  <c:v>45685.0</c:v>
                </c:pt>
                <c:pt idx="145">
                  <c:v>45686.0</c:v>
                </c:pt>
                <c:pt idx="146">
                  <c:v>45687.0</c:v>
                </c:pt>
                <c:pt idx="147">
                  <c:v>45688.0</c:v>
                </c:pt>
                <c:pt idx="148">
                  <c:v>45691.0</c:v>
                </c:pt>
                <c:pt idx="149">
                  <c:v>45692.0</c:v>
                </c:pt>
                <c:pt idx="150">
                  <c:v>45693.0</c:v>
                </c:pt>
                <c:pt idx="151">
                  <c:v>45694.0</c:v>
                </c:pt>
                <c:pt idx="152">
                  <c:v>45695.0</c:v>
                </c:pt>
                <c:pt idx="153">
                  <c:v>45698.0</c:v>
                </c:pt>
                <c:pt idx="154">
                  <c:v>45699.0</c:v>
                </c:pt>
                <c:pt idx="155">
                  <c:v>45700.0</c:v>
                </c:pt>
                <c:pt idx="156">
                  <c:v>45701.0</c:v>
                </c:pt>
                <c:pt idx="157">
                  <c:v>45702.0</c:v>
                </c:pt>
                <c:pt idx="158">
                  <c:v>45706.0</c:v>
                </c:pt>
                <c:pt idx="159">
                  <c:v>45707.0</c:v>
                </c:pt>
                <c:pt idx="160">
                  <c:v>45708.0</c:v>
                </c:pt>
                <c:pt idx="161">
                  <c:v>45709.0</c:v>
                </c:pt>
                <c:pt idx="162">
                  <c:v>45712.0</c:v>
                </c:pt>
                <c:pt idx="163">
                  <c:v>45713.0</c:v>
                </c:pt>
                <c:pt idx="164">
                  <c:v>45714.0</c:v>
                </c:pt>
                <c:pt idx="165">
                  <c:v>45715.0</c:v>
                </c:pt>
                <c:pt idx="166">
                  <c:v>45716.0</c:v>
                </c:pt>
                <c:pt idx="167">
                  <c:v>45719.0</c:v>
                </c:pt>
                <c:pt idx="168">
                  <c:v>45720.0</c:v>
                </c:pt>
                <c:pt idx="169">
                  <c:v>45721.0</c:v>
                </c:pt>
                <c:pt idx="170">
                  <c:v>45722.0</c:v>
                </c:pt>
                <c:pt idx="171">
                  <c:v>45723.0</c:v>
                </c:pt>
                <c:pt idx="172">
                  <c:v>45726.0</c:v>
                </c:pt>
                <c:pt idx="173">
                  <c:v>45727.0</c:v>
                </c:pt>
                <c:pt idx="174">
                  <c:v>45728.0</c:v>
                </c:pt>
                <c:pt idx="175">
                  <c:v>45729.0</c:v>
                </c:pt>
                <c:pt idx="176">
                  <c:v>45730.0</c:v>
                </c:pt>
                <c:pt idx="177">
                  <c:v>45733.0</c:v>
                </c:pt>
                <c:pt idx="178">
                  <c:v>45734.0</c:v>
                </c:pt>
                <c:pt idx="179">
                  <c:v>45735.0</c:v>
                </c:pt>
                <c:pt idx="180">
                  <c:v>45736.0</c:v>
                </c:pt>
                <c:pt idx="181">
                  <c:v>45737.0</c:v>
                </c:pt>
                <c:pt idx="182">
                  <c:v>45740.0</c:v>
                </c:pt>
                <c:pt idx="183">
                  <c:v>45741.0</c:v>
                </c:pt>
                <c:pt idx="184">
                  <c:v>45742.0</c:v>
                </c:pt>
                <c:pt idx="185">
                  <c:v>45743.0</c:v>
                </c:pt>
                <c:pt idx="186">
                  <c:v>45744.0</c:v>
                </c:pt>
              </c:numCache>
            </c:numRef>
          </c:cat>
          <c:val>
            <c:numRef>
              <c:f>Stochastic!$H$2:$H$188</c:f>
              <c:numCache>
                <c:formatCode>General</c:formatCode>
                <c:ptCount val="187"/>
                <c:pt idx="16">
                  <c:v>11.65048543689325</c:v>
                </c:pt>
                <c:pt idx="17">
                  <c:v>16.07335490830645</c:v>
                </c:pt>
                <c:pt idx="18">
                  <c:v>32.25458468176921</c:v>
                </c:pt>
                <c:pt idx="19">
                  <c:v>43.37570480098758</c:v>
                </c:pt>
                <c:pt idx="20">
                  <c:v>50.09555040508682</c:v>
                </c:pt>
                <c:pt idx="21">
                  <c:v>53.40129676697492</c:v>
                </c:pt>
                <c:pt idx="22">
                  <c:v>42.75516716073776</c:v>
                </c:pt>
                <c:pt idx="23">
                  <c:v>22.92490118577067</c:v>
                </c:pt>
                <c:pt idx="24">
                  <c:v>-1.921710713270796</c:v>
                </c:pt>
                <c:pt idx="25">
                  <c:v>-9.16330233216529</c:v>
                </c:pt>
                <c:pt idx="26">
                  <c:v>-7.241568943961762</c:v>
                </c:pt>
                <c:pt idx="27">
                  <c:v>1.856335754640813</c:v>
                </c:pt>
                <c:pt idx="28">
                  <c:v>4.358353510895874</c:v>
                </c:pt>
                <c:pt idx="29">
                  <c:v>3.54463541459929</c:v>
                </c:pt>
                <c:pt idx="30">
                  <c:v>0.984400428690489</c:v>
                </c:pt>
                <c:pt idx="31">
                  <c:v>1.79547228727554</c:v>
                </c:pt>
                <c:pt idx="32">
                  <c:v>23.24308701301156</c:v>
                </c:pt>
                <c:pt idx="33">
                  <c:v>46.03548265979487</c:v>
                </c:pt>
                <c:pt idx="34">
                  <c:v>71.28027681660902</c:v>
                </c:pt>
                <c:pt idx="35">
                  <c:v>80.52498482106545</c:v>
                </c:pt>
                <c:pt idx="36">
                  <c:v>84.83060789674199</c:v>
                </c:pt>
                <c:pt idx="37">
                  <c:v>83.24212326677253</c:v>
                </c:pt>
                <c:pt idx="38">
                  <c:v>83.29961569605283</c:v>
                </c:pt>
                <c:pt idx="39">
                  <c:v>82.9095465720183</c:v>
                </c:pt>
                <c:pt idx="40">
                  <c:v>85.00574060115699</c:v>
                </c:pt>
                <c:pt idx="41">
                  <c:v>80.16359918200405</c:v>
                </c:pt>
                <c:pt idx="42">
                  <c:v>78.16973415132919</c:v>
                </c:pt>
                <c:pt idx="43">
                  <c:v>76.96142208522233</c:v>
                </c:pt>
                <c:pt idx="44">
                  <c:v>77.20832553297936</c:v>
                </c:pt>
                <c:pt idx="45">
                  <c:v>60.4504923641033</c:v>
                </c:pt>
                <c:pt idx="46">
                  <c:v>32.71651858608384</c:v>
                </c:pt>
                <c:pt idx="47">
                  <c:v>4.137804669719595</c:v>
                </c:pt>
                <c:pt idx="48">
                  <c:v>-7.899921197793581</c:v>
                </c:pt>
                <c:pt idx="49">
                  <c:v>-8.274231678487032</c:v>
                </c:pt>
                <c:pt idx="50">
                  <c:v>2.224235780179051</c:v>
                </c:pt>
                <c:pt idx="51">
                  <c:v>15.62931143775487</c:v>
                </c:pt>
                <c:pt idx="52">
                  <c:v>29.96845425867501</c:v>
                </c:pt>
                <c:pt idx="53">
                  <c:v>49.4422347186028</c:v>
                </c:pt>
                <c:pt idx="54">
                  <c:v>57.44884430249946</c:v>
                </c:pt>
                <c:pt idx="55">
                  <c:v>63.08407420939386</c:v>
                </c:pt>
                <c:pt idx="56">
                  <c:v>62.26955898638527</c:v>
                </c:pt>
                <c:pt idx="57">
                  <c:v>68.37074946257574</c:v>
                </c:pt>
                <c:pt idx="58">
                  <c:v>75.7677823498047</c:v>
                </c:pt>
                <c:pt idx="59">
                  <c:v>78.90359455144266</c:v>
                </c:pt>
                <c:pt idx="60">
                  <c:v>81.4187194538627</c:v>
                </c:pt>
                <c:pt idx="61">
                  <c:v>81.32794240230135</c:v>
                </c:pt>
                <c:pt idx="62">
                  <c:v>80.66638540662169</c:v>
                </c:pt>
                <c:pt idx="63">
                  <c:v>81.1465291244703</c:v>
                </c:pt>
                <c:pt idx="64">
                  <c:v>78.61182985150267</c:v>
                </c:pt>
                <c:pt idx="65">
                  <c:v>75.30771974592195</c:v>
                </c:pt>
                <c:pt idx="66">
                  <c:v>68.88224405699015</c:v>
                </c:pt>
                <c:pt idx="67">
                  <c:v>68.68216520818271</c:v>
                </c:pt>
                <c:pt idx="68">
                  <c:v>65.57825157795328</c:v>
                </c:pt>
                <c:pt idx="69">
                  <c:v>62.68680961663406</c:v>
                </c:pt>
                <c:pt idx="70">
                  <c:v>65.69488289718062</c:v>
                </c:pt>
                <c:pt idx="71">
                  <c:v>67.47668114279467</c:v>
                </c:pt>
                <c:pt idx="72">
                  <c:v>75.51733674092164</c:v>
                </c:pt>
                <c:pt idx="73">
                  <c:v>75.14084240774353</c:v>
                </c:pt>
                <c:pt idx="74">
                  <c:v>73.98156821419517</c:v>
                </c:pt>
                <c:pt idx="75">
                  <c:v>77.25393903812898</c:v>
                </c:pt>
                <c:pt idx="76">
                  <c:v>80.51532283469906</c:v>
                </c:pt>
                <c:pt idx="77">
                  <c:v>89.16624611404215</c:v>
                </c:pt>
                <c:pt idx="78">
                  <c:v>86.61226609470598</c:v>
                </c:pt>
                <c:pt idx="79">
                  <c:v>85.09273693472734</c:v>
                </c:pt>
                <c:pt idx="80">
                  <c:v>80.58248359653207</c:v>
                </c:pt>
                <c:pt idx="81">
                  <c:v>76.17871840094055</c:v>
                </c:pt>
                <c:pt idx="82">
                  <c:v>70.23319615912201</c:v>
                </c:pt>
                <c:pt idx="83">
                  <c:v>62.33384318438391</c:v>
                </c:pt>
                <c:pt idx="84">
                  <c:v>56.3675186995409</c:v>
                </c:pt>
                <c:pt idx="85">
                  <c:v>50.60736432042858</c:v>
                </c:pt>
                <c:pt idx="86">
                  <c:v>39.34763296448875</c:v>
                </c:pt>
                <c:pt idx="87">
                  <c:v>34.87036925155624</c:v>
                </c:pt>
                <c:pt idx="88">
                  <c:v>31.07821037465163</c:v>
                </c:pt>
                <c:pt idx="89">
                  <c:v>41.32910383256543</c:v>
                </c:pt>
                <c:pt idx="90">
                  <c:v>56.21197317582266</c:v>
                </c:pt>
                <c:pt idx="91">
                  <c:v>72.0306372703488</c:v>
                </c:pt>
                <c:pt idx="92">
                  <c:v>83.32464061832523</c:v>
                </c:pt>
                <c:pt idx="93">
                  <c:v>81.1324710364881</c:v>
                </c:pt>
                <c:pt idx="94">
                  <c:v>79.17197626404878</c:v>
                </c:pt>
                <c:pt idx="95">
                  <c:v>80.6185567010309</c:v>
                </c:pt>
                <c:pt idx="96">
                  <c:v>75.80756013745703</c:v>
                </c:pt>
                <c:pt idx="97">
                  <c:v>67.28522336769755</c:v>
                </c:pt>
                <c:pt idx="98">
                  <c:v>54.5017182130584</c:v>
                </c:pt>
                <c:pt idx="99">
                  <c:v>48.24742268041233</c:v>
                </c:pt>
                <c:pt idx="100">
                  <c:v>48.5223367697594</c:v>
                </c:pt>
                <c:pt idx="101">
                  <c:v>48.13690850717128</c:v>
                </c:pt>
                <c:pt idx="102">
                  <c:v>56.53897036284139</c:v>
                </c:pt>
                <c:pt idx="103">
                  <c:v>60.6992008188767</c:v>
                </c:pt>
                <c:pt idx="104">
                  <c:v>73.43257505959285</c:v>
                </c:pt>
                <c:pt idx="105">
                  <c:v>74.71928233856821</c:v>
                </c:pt>
                <c:pt idx="106">
                  <c:v>76.12254766510088</c:v>
                </c:pt>
                <c:pt idx="107">
                  <c:v>72.7272727272728</c:v>
                </c:pt>
                <c:pt idx="108">
                  <c:v>74.5265151515152</c:v>
                </c:pt>
                <c:pt idx="109">
                  <c:v>78.40909090909093</c:v>
                </c:pt>
                <c:pt idx="110">
                  <c:v>81.03717588253674</c:v>
                </c:pt>
                <c:pt idx="111">
                  <c:v>82.07493751952516</c:v>
                </c:pt>
                <c:pt idx="112">
                  <c:v>72.76062729015966</c:v>
                </c:pt>
                <c:pt idx="113">
                  <c:v>57.74629969884185</c:v>
                </c:pt>
                <c:pt idx="114">
                  <c:v>39.64086220582013</c:v>
                </c:pt>
                <c:pt idx="115">
                  <c:v>26.85650721152042</c:v>
                </c:pt>
                <c:pt idx="116">
                  <c:v>15.29253337917592</c:v>
                </c:pt>
                <c:pt idx="117">
                  <c:v>8.048552754435065</c:v>
                </c:pt>
                <c:pt idx="118">
                  <c:v>6.750700280111936</c:v>
                </c:pt>
                <c:pt idx="119">
                  <c:v>1.200916730328486</c:v>
                </c:pt>
                <c:pt idx="120">
                  <c:v>-1.49310205365571</c:v>
                </c:pt>
                <c:pt idx="121">
                  <c:v>4.29745741337435</c:v>
                </c:pt>
                <c:pt idx="122">
                  <c:v>23.17092178683866</c:v>
                </c:pt>
                <c:pt idx="123">
                  <c:v>48.76126126126118</c:v>
                </c:pt>
                <c:pt idx="124">
                  <c:v>66.47270045846557</c:v>
                </c:pt>
                <c:pt idx="125">
                  <c:v>74.89846493261713</c:v>
                </c:pt>
                <c:pt idx="126">
                  <c:v>68.62162357513058</c:v>
                </c:pt>
                <c:pt idx="127">
                  <c:v>59.61768219832723</c:v>
                </c:pt>
                <c:pt idx="128">
                  <c:v>53.52449223416954</c:v>
                </c:pt>
                <c:pt idx="129">
                  <c:v>54.36081242532845</c:v>
                </c:pt>
                <c:pt idx="130">
                  <c:v>54.00238948626043</c:v>
                </c:pt>
                <c:pt idx="131">
                  <c:v>56.75029868578249</c:v>
                </c:pt>
                <c:pt idx="132">
                  <c:v>60.81242532855433</c:v>
                </c:pt>
                <c:pt idx="133">
                  <c:v>60.45400238948622</c:v>
                </c:pt>
                <c:pt idx="134">
                  <c:v>58.4229390681003</c:v>
                </c:pt>
                <c:pt idx="135">
                  <c:v>56.15477466159199</c:v>
                </c:pt>
                <c:pt idx="136">
                  <c:v>66.39543006353763</c:v>
                </c:pt>
                <c:pt idx="137">
                  <c:v>72.71656444069918</c:v>
                </c:pt>
                <c:pt idx="138">
                  <c:v>76.62642624197978</c:v>
                </c:pt>
                <c:pt idx="139">
                  <c:v>78.99182319700527</c:v>
                </c:pt>
                <c:pt idx="140">
                  <c:v>86.99529287398332</c:v>
                </c:pt>
                <c:pt idx="141">
                  <c:v>94.90549483289816</c:v>
                </c:pt>
                <c:pt idx="142">
                  <c:v>97.34716022865835</c:v>
                </c:pt>
                <c:pt idx="143">
                  <c:v>72.5301204819276</c:v>
                </c:pt>
                <c:pt idx="144">
                  <c:v>50.04016064257021</c:v>
                </c:pt>
                <c:pt idx="145">
                  <c:v>28.51405622489953</c:v>
                </c:pt>
                <c:pt idx="146">
                  <c:v>39.67871485943768</c:v>
                </c:pt>
                <c:pt idx="147">
                  <c:v>49.0763052208835</c:v>
                </c:pt>
                <c:pt idx="148">
                  <c:v>59.37385395925437</c:v>
                </c:pt>
                <c:pt idx="149">
                  <c:v>65.05726174771162</c:v>
                </c:pt>
                <c:pt idx="150">
                  <c:v>77.69108819273221</c:v>
                </c:pt>
                <c:pt idx="151">
                  <c:v>84.50197318930116</c:v>
                </c:pt>
                <c:pt idx="152">
                  <c:v>86.40257627731198</c:v>
                </c:pt>
                <c:pt idx="153">
                  <c:v>84.31749268790092</c:v>
                </c:pt>
                <c:pt idx="154">
                  <c:v>83.37045285820346</c:v>
                </c:pt>
                <c:pt idx="155">
                  <c:v>85.30066815144768</c:v>
                </c:pt>
                <c:pt idx="156">
                  <c:v>77.11154465181503</c:v>
                </c:pt>
                <c:pt idx="157">
                  <c:v>76.03116080262807</c:v>
                </c:pt>
                <c:pt idx="158">
                  <c:v>72.26812250313777</c:v>
                </c:pt>
                <c:pt idx="159">
                  <c:v>75.76213349589396</c:v>
                </c:pt>
                <c:pt idx="160">
                  <c:v>74.15314100650814</c:v>
                </c:pt>
                <c:pt idx="161">
                  <c:v>71.17505995203838</c:v>
                </c:pt>
                <c:pt idx="162">
                  <c:v>60.30364616452422</c:v>
                </c:pt>
                <c:pt idx="163">
                  <c:v>55.05546734908594</c:v>
                </c:pt>
                <c:pt idx="164">
                  <c:v>51.92167249817422</c:v>
                </c:pt>
                <c:pt idx="165">
                  <c:v>53.83647798742134</c:v>
                </c:pt>
                <c:pt idx="166">
                  <c:v>52.83018867924526</c:v>
                </c:pt>
                <c:pt idx="167">
                  <c:v>49.05660377358488</c:v>
                </c:pt>
                <c:pt idx="168">
                  <c:v>45.5974842767295</c:v>
                </c:pt>
                <c:pt idx="169">
                  <c:v>38.86372087759289</c:v>
                </c:pt>
                <c:pt idx="170">
                  <c:v>31.85010556209078</c:v>
                </c:pt>
                <c:pt idx="171">
                  <c:v>33.26194681127752</c:v>
                </c:pt>
                <c:pt idx="172">
                  <c:v>25.20259534778589</c:v>
                </c:pt>
                <c:pt idx="173">
                  <c:v>18.85698017864134</c:v>
                </c:pt>
                <c:pt idx="174">
                  <c:v>5.87805297557622</c:v>
                </c:pt>
                <c:pt idx="175">
                  <c:v>4.789523069954083</c:v>
                </c:pt>
                <c:pt idx="176">
                  <c:v>10.79482948294833</c:v>
                </c:pt>
                <c:pt idx="177">
                  <c:v>18.53685368536857</c:v>
                </c:pt>
                <c:pt idx="178">
                  <c:v>22.00220022002201</c:v>
                </c:pt>
                <c:pt idx="179">
                  <c:v>26.16694412804113</c:v>
                </c:pt>
                <c:pt idx="180">
                  <c:v>25.23662100723347</c:v>
                </c:pt>
                <c:pt idx="181">
                  <c:v>26.55641965376479</c:v>
                </c:pt>
                <c:pt idx="182">
                  <c:v>27.12314889306038</c:v>
                </c:pt>
                <c:pt idx="183">
                  <c:v>30.79840237734975</c:v>
                </c:pt>
                <c:pt idx="184">
                  <c:v>40.93444567128777</c:v>
                </c:pt>
                <c:pt idx="185">
                  <c:v>45.4355101275092</c:v>
                </c:pt>
                <c:pt idx="186">
                  <c:v>50.8083439213956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D9-4199-9E03-26AD8774E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020496"/>
        <c:axId val="-2080319024"/>
      </c:lineChart>
      <c:dateAx>
        <c:axId val="-209102049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80319024"/>
        <c:crosses val="autoZero"/>
        <c:auto val="1"/>
        <c:lblOffset val="100"/>
        <c:baseTimeUnit val="days"/>
      </c:dateAx>
      <c:valAx>
        <c:axId val="-20803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9102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708024</xdr:colOff>
      <xdr:row>9</xdr:row>
      <xdr:rowOff>142874</xdr:rowOff>
    </xdr:from>
    <xdr:to>
      <xdr:col>14</xdr:col>
      <xdr:colOff>215899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A3F8D146-CA51-BDC7-427D-6B26DD46B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815975</xdr:colOff>
      <xdr:row>7</xdr:row>
      <xdr:rowOff>3175</xdr:rowOff>
    </xdr:from>
    <xdr:to>
      <xdr:col>14</xdr:col>
      <xdr:colOff>454025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1B50BB1-5126-9167-5A08-8B1E03E79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588740</xdr:colOff>
      <xdr:row>2</xdr:row>
      <xdr:rowOff>114300</xdr:rowOff>
    </xdr:from>
    <xdr:to>
      <xdr:col>16</xdr:col>
      <xdr:colOff>598710</xdr:colOff>
      <xdr:row>18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06CDF41-D2B4-AB4D-8F53-F3F477296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492124</xdr:colOff>
      <xdr:row>2</xdr:row>
      <xdr:rowOff>117474</xdr:rowOff>
    </xdr:from>
    <xdr:to>
      <xdr:col>17</xdr:col>
      <xdr:colOff>571499</xdr:colOff>
      <xdr:row>19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8B8D8D4-E114-958E-A13D-D1D52664D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4"/>
  <sheetViews>
    <sheetView workbookViewId="0">
      <selection activeCell="H19" sqref="H19"/>
    </sheetView>
  </sheetViews>
  <sheetFormatPr baseColWidth="10" defaultColWidth="8.83203125" defaultRowHeight="14" x14ac:dyDescent="0.15"/>
  <cols>
    <col min="1" max="1" width="9.6640625" style="1" bestFit="1" customWidth="1"/>
    <col min="2" max="2" width="11.1640625" style="1" bestFit="1" customWidth="1"/>
    <col min="3" max="3" width="11.1640625" style="1" customWidth="1"/>
    <col min="4" max="4" width="9.83203125" style="1" customWidth="1"/>
    <col min="5" max="7" width="10.5" style="1" customWidth="1"/>
    <col min="8" max="8" width="23.6640625" style="1" bestFit="1" customWidth="1"/>
    <col min="9" max="11" width="10.5" style="1" customWidth="1"/>
    <col min="12" max="12" width="11.6640625" style="1" customWidth="1"/>
    <col min="13" max="13" width="9" style="1" bestFit="1" customWidth="1"/>
    <col min="14" max="16384" width="8.83203125" style="1"/>
  </cols>
  <sheetData>
    <row r="1" spans="1:9" x14ac:dyDescent="0.15">
      <c r="A1" s="2" t="s">
        <v>0</v>
      </c>
      <c r="B1" s="32" t="s">
        <v>1</v>
      </c>
      <c r="C1" s="32"/>
      <c r="D1" s="32" t="s">
        <v>2</v>
      </c>
      <c r="E1" s="32"/>
      <c r="F1" s="4"/>
      <c r="G1" s="4"/>
    </row>
    <row r="2" spans="1:9" x14ac:dyDescent="0.15">
      <c r="A2" s="5"/>
      <c r="B2" s="5" t="s">
        <v>64</v>
      </c>
      <c r="C2" s="5" t="s">
        <v>12</v>
      </c>
      <c r="D2" s="5" t="s">
        <v>64</v>
      </c>
      <c r="E2" s="5" t="s">
        <v>12</v>
      </c>
      <c r="H2" s="2" t="s">
        <v>7</v>
      </c>
    </row>
    <row r="3" spans="1:9" x14ac:dyDescent="0.15">
      <c r="A3" s="6">
        <v>45474</v>
      </c>
      <c r="B3" s="7">
        <v>46.44</v>
      </c>
      <c r="C3" s="8">
        <v>5475.09</v>
      </c>
      <c r="D3" s="9"/>
      <c r="E3" s="10"/>
      <c r="H3" s="1" t="s">
        <v>3</v>
      </c>
      <c r="I3" s="11">
        <f>AVERAGE(D3:D189)</f>
        <v>1.5284511723059595E-3</v>
      </c>
    </row>
    <row r="4" spans="1:9" x14ac:dyDescent="0.15">
      <c r="A4" s="6">
        <v>45475</v>
      </c>
      <c r="B4" s="7">
        <v>46.21</v>
      </c>
      <c r="C4" s="8">
        <v>5509.01</v>
      </c>
      <c r="D4" s="11">
        <f t="shared" ref="D4:E49" si="0">(B4-B3)/B3</f>
        <v>-4.9526270456502347E-3</v>
      </c>
      <c r="E4" s="11">
        <f t="shared" si="0"/>
        <v>6.1953319488812185E-3</v>
      </c>
      <c r="F4" s="12"/>
      <c r="G4" s="12"/>
      <c r="H4" s="13" t="s">
        <v>4</v>
      </c>
      <c r="I4" s="11">
        <f>(1+I3)^252-1</f>
        <v>0.46943156933592745</v>
      </c>
    </row>
    <row r="5" spans="1:9" x14ac:dyDescent="0.15">
      <c r="A5" s="6">
        <v>45476</v>
      </c>
      <c r="B5" s="7">
        <v>46.02</v>
      </c>
      <c r="C5" s="8">
        <v>5537.02</v>
      </c>
      <c r="D5" s="11">
        <f t="shared" si="0"/>
        <v>-4.1116641419605649E-3</v>
      </c>
      <c r="E5" s="11">
        <f t="shared" ref="E5" si="1">(C5-C4)/C4</f>
        <v>5.0843981041966196E-3</v>
      </c>
      <c r="F5" s="12"/>
      <c r="G5" s="12"/>
      <c r="H5" s="1" t="s">
        <v>5</v>
      </c>
      <c r="I5" s="11">
        <f>_xlfn.STDEV.S(D3:D189)</f>
        <v>1.2185259736741444E-2</v>
      </c>
    </row>
    <row r="6" spans="1:9" x14ac:dyDescent="0.15">
      <c r="A6" s="6">
        <v>45478</v>
      </c>
      <c r="B6" s="7">
        <v>45.98</v>
      </c>
      <c r="C6" s="8">
        <v>5567.19</v>
      </c>
      <c r="D6" s="11">
        <f t="shared" si="0"/>
        <v>-8.6918730986541176E-4</v>
      </c>
      <c r="E6" s="11">
        <f t="shared" ref="E6" si="2">(C6-C5)/C5</f>
        <v>5.4487793072806601E-3</v>
      </c>
      <c r="F6" s="12"/>
      <c r="G6" s="12"/>
      <c r="H6" s="13" t="s">
        <v>6</v>
      </c>
      <c r="I6" s="11">
        <f>I5*SQRT(252)</f>
        <v>0.19343500154487747</v>
      </c>
    </row>
    <row r="7" spans="1:9" x14ac:dyDescent="0.15">
      <c r="A7" s="6">
        <v>45481</v>
      </c>
      <c r="B7" s="7">
        <v>45.4</v>
      </c>
      <c r="C7" s="8">
        <v>5572.85</v>
      </c>
      <c r="D7" s="11">
        <f t="shared" si="0"/>
        <v>-1.2614180078294875E-2</v>
      </c>
      <c r="E7" s="11">
        <f t="shared" ref="E7" si="3">(C7-C6)/C6</f>
        <v>1.0166708878268506E-3</v>
      </c>
      <c r="F7" s="12"/>
      <c r="G7" s="12"/>
      <c r="I7" s="10"/>
    </row>
    <row r="8" spans="1:9" x14ac:dyDescent="0.15">
      <c r="A8" s="6">
        <v>45482</v>
      </c>
      <c r="B8" s="7">
        <v>45.15</v>
      </c>
      <c r="C8" s="8">
        <v>5576.98</v>
      </c>
      <c r="D8" s="11">
        <f t="shared" si="0"/>
        <v>-5.5066079295154188E-3</v>
      </c>
      <c r="E8" s="11">
        <f t="shared" ref="E8" si="4">(C8-C7)/C7</f>
        <v>7.4109297756070941E-4</v>
      </c>
      <c r="F8" s="12"/>
      <c r="G8" s="12"/>
      <c r="H8" s="2" t="s">
        <v>8</v>
      </c>
      <c r="I8" s="10"/>
    </row>
    <row r="9" spans="1:9" x14ac:dyDescent="0.15">
      <c r="A9" s="6">
        <v>45483</v>
      </c>
      <c r="B9" s="7">
        <v>45.61</v>
      </c>
      <c r="C9" s="8">
        <v>5633.91</v>
      </c>
      <c r="D9" s="11">
        <f t="shared" si="0"/>
        <v>1.0188261351052068E-2</v>
      </c>
      <c r="E9" s="11">
        <f t="shared" ref="E9" si="5">(C9-C8)/C8</f>
        <v>1.0208033738690168E-2</v>
      </c>
      <c r="F9" s="12"/>
      <c r="G9" s="12"/>
      <c r="H9" s="1" t="s">
        <v>9</v>
      </c>
      <c r="I9" s="10">
        <f>_xlfn.PERCENTILE.EXC(D3:D189,0.05)</f>
        <v>-1.5558070392988418E-2</v>
      </c>
    </row>
    <row r="10" spans="1:9" x14ac:dyDescent="0.15">
      <c r="A10" s="6">
        <v>45484</v>
      </c>
      <c r="B10" s="7">
        <v>46.09</v>
      </c>
      <c r="C10" s="8">
        <v>5584.54</v>
      </c>
      <c r="D10" s="11">
        <f t="shared" si="0"/>
        <v>1.0524007893006008E-2</v>
      </c>
      <c r="E10" s="11">
        <f t="shared" ref="E10" si="6">(C10-C9)/C9</f>
        <v>-8.7630082837673821E-3</v>
      </c>
      <c r="F10" s="12"/>
      <c r="G10" s="12"/>
      <c r="H10" s="1" t="s">
        <v>10</v>
      </c>
      <c r="I10" s="14">
        <v>10000</v>
      </c>
    </row>
    <row r="11" spans="1:9" x14ac:dyDescent="0.15">
      <c r="A11" s="6">
        <v>45485</v>
      </c>
      <c r="B11" s="7">
        <v>46.7</v>
      </c>
      <c r="C11" s="8">
        <v>5615.35</v>
      </c>
      <c r="D11" s="11">
        <f t="shared" si="0"/>
        <v>1.3234975048817517E-2</v>
      </c>
      <c r="E11" s="11">
        <f t="shared" ref="E11" si="7">(C11-C10)/C10</f>
        <v>5.5170166208855882E-3</v>
      </c>
      <c r="F11" s="12"/>
      <c r="G11" s="12"/>
      <c r="H11" s="13" t="s">
        <v>11</v>
      </c>
      <c r="I11" s="15">
        <f>I9*I10</f>
        <v>-155.58070392988418</v>
      </c>
    </row>
    <row r="12" spans="1:9" x14ac:dyDescent="0.15">
      <c r="A12" s="6">
        <v>45488</v>
      </c>
      <c r="B12" s="7">
        <v>46.72</v>
      </c>
      <c r="C12" s="8">
        <v>5631.22</v>
      </c>
      <c r="D12" s="11">
        <f t="shared" si="0"/>
        <v>4.2826552462518243E-4</v>
      </c>
      <c r="E12" s="11">
        <f t="shared" ref="E12" si="8">(C12-C11)/C11</f>
        <v>2.8261818052302866E-3</v>
      </c>
      <c r="F12" s="12"/>
      <c r="G12" s="12"/>
      <c r="H12" s="13" t="s">
        <v>13</v>
      </c>
      <c r="I12" s="10">
        <f>_xlfn.COVARIANCE.S(D4:D189,E4:E189)/_xlfn.VAR.S(E4:E189)</f>
        <v>0.76216670152040644</v>
      </c>
    </row>
    <row r="13" spans="1:9" x14ac:dyDescent="0.15">
      <c r="A13" s="6">
        <v>45489</v>
      </c>
      <c r="B13" s="7">
        <v>46.74</v>
      </c>
      <c r="C13" s="8">
        <v>5667.2</v>
      </c>
      <c r="D13" s="11">
        <f t="shared" si="0"/>
        <v>4.2808219178088884E-4</v>
      </c>
      <c r="E13" s="11">
        <f t="shared" ref="E13" si="9">(C13-C12)/C12</f>
        <v>6.389379210899159E-3</v>
      </c>
      <c r="F13" s="12"/>
      <c r="G13" s="12"/>
    </row>
    <row r="14" spans="1:9" x14ac:dyDescent="0.15">
      <c r="A14" s="6">
        <v>45490</v>
      </c>
      <c r="B14" s="7">
        <v>47.83</v>
      </c>
      <c r="C14" s="8">
        <v>5588.27</v>
      </c>
      <c r="D14" s="11">
        <f t="shared" si="0"/>
        <v>2.3320496362858285E-2</v>
      </c>
      <c r="E14" s="11">
        <f t="shared" ref="E14" si="10">(C14-C13)/C13</f>
        <v>-1.3927512704686508E-2</v>
      </c>
      <c r="F14" s="12"/>
      <c r="G14" s="12"/>
      <c r="H14" s="16"/>
    </row>
    <row r="15" spans="1:9" x14ac:dyDescent="0.15">
      <c r="A15" s="6">
        <v>45491</v>
      </c>
      <c r="B15" s="7">
        <v>47.35</v>
      </c>
      <c r="C15" s="8">
        <v>5544.59</v>
      </c>
      <c r="D15" s="11">
        <f t="shared" si="0"/>
        <v>-1.0035542546518856E-2</v>
      </c>
      <c r="E15" s="11">
        <f t="shared" ref="E15" si="11">(C15-C14)/C14</f>
        <v>-7.8163725088444703E-3</v>
      </c>
      <c r="F15" s="12"/>
      <c r="G15" s="12"/>
    </row>
    <row r="16" spans="1:9" x14ac:dyDescent="0.15">
      <c r="A16" s="6">
        <v>45492</v>
      </c>
      <c r="B16" s="7">
        <v>46.64</v>
      </c>
      <c r="C16" s="8">
        <v>5505</v>
      </c>
      <c r="D16" s="11">
        <f t="shared" si="0"/>
        <v>-1.499472016895461E-2</v>
      </c>
      <c r="E16" s="11">
        <f t="shared" ref="E16" si="12">(C16-C15)/C15</f>
        <v>-7.1402935113326947E-3</v>
      </c>
      <c r="F16" s="12"/>
      <c r="G16" s="12"/>
    </row>
    <row r="17" spans="1:9" x14ac:dyDescent="0.15">
      <c r="A17" s="6">
        <v>45495</v>
      </c>
      <c r="B17" s="7">
        <v>46.15</v>
      </c>
      <c r="C17" s="8">
        <v>5564.41</v>
      </c>
      <c r="D17" s="11">
        <f t="shared" si="0"/>
        <v>-1.0506003430531775E-2</v>
      </c>
      <c r="E17" s="11">
        <f t="shared" ref="E17" si="13">(C17-C16)/C16</f>
        <v>1.0792007266121681E-2</v>
      </c>
      <c r="F17" s="12"/>
      <c r="G17" s="12"/>
    </row>
    <row r="18" spans="1:9" x14ac:dyDescent="0.15">
      <c r="A18" s="6">
        <v>45496</v>
      </c>
      <c r="B18" s="7">
        <v>45.7</v>
      </c>
      <c r="C18" s="8">
        <v>5555.74</v>
      </c>
      <c r="D18" s="11">
        <f t="shared" si="0"/>
        <v>-9.7508125677138839E-3</v>
      </c>
      <c r="E18" s="11">
        <f t="shared" ref="E18" si="14">(C18-C17)/C17</f>
        <v>-1.5581166736455569E-3</v>
      </c>
      <c r="F18" s="12"/>
      <c r="G18" s="12"/>
    </row>
    <row r="19" spans="1:9" x14ac:dyDescent="0.15">
      <c r="A19" s="6">
        <v>45497</v>
      </c>
      <c r="B19" s="7">
        <v>46.18</v>
      </c>
      <c r="C19" s="8">
        <v>5427.13</v>
      </c>
      <c r="D19" s="11">
        <f t="shared" si="0"/>
        <v>1.050328227571109E-2</v>
      </c>
      <c r="E19" s="11">
        <f t="shared" ref="E19" si="15">(C19-C18)/C18</f>
        <v>-2.314903145215573E-2</v>
      </c>
      <c r="F19" s="12"/>
      <c r="G19" s="12"/>
      <c r="I19" s="12"/>
    </row>
    <row r="20" spans="1:9" x14ac:dyDescent="0.15">
      <c r="A20" s="6">
        <v>45498</v>
      </c>
      <c r="B20" s="7">
        <v>46.56</v>
      </c>
      <c r="C20" s="8">
        <v>5399.22</v>
      </c>
      <c r="D20" s="11">
        <f t="shared" si="0"/>
        <v>8.2286704200953339E-3</v>
      </c>
      <c r="E20" s="11">
        <f t="shared" ref="E20" si="16">(C20-C19)/C19</f>
        <v>-5.1426813066943033E-3</v>
      </c>
      <c r="F20" s="12"/>
      <c r="G20" s="12"/>
    </row>
    <row r="21" spans="1:9" x14ac:dyDescent="0.15">
      <c r="A21" s="6">
        <v>45499</v>
      </c>
      <c r="B21" s="7">
        <v>47.2</v>
      </c>
      <c r="C21" s="8">
        <v>5459.1</v>
      </c>
      <c r="D21" s="11">
        <f t="shared" si="0"/>
        <v>1.3745704467353964E-2</v>
      </c>
      <c r="E21" s="11">
        <f t="shared" ref="E21" si="17">(C21-C20)/C20</f>
        <v>1.1090490848678162E-2</v>
      </c>
      <c r="F21" s="12"/>
      <c r="G21" s="12"/>
    </row>
    <row r="22" spans="1:9" x14ac:dyDescent="0.15">
      <c r="A22" s="6">
        <v>45502</v>
      </c>
      <c r="B22" s="7">
        <v>47.3</v>
      </c>
      <c r="C22" s="8">
        <v>5463.54</v>
      </c>
      <c r="D22" s="11">
        <f t="shared" si="0"/>
        <v>2.1186440677964896E-3</v>
      </c>
      <c r="E22" s="11">
        <f t="shared" ref="E22" si="18">(C22-C21)/C21</f>
        <v>8.1332087706757511E-4</v>
      </c>
      <c r="F22" s="12"/>
      <c r="G22" s="12"/>
    </row>
    <row r="23" spans="1:9" x14ac:dyDescent="0.15">
      <c r="A23" s="6">
        <v>45503</v>
      </c>
      <c r="B23" s="7">
        <v>47.45</v>
      </c>
      <c r="C23" s="8">
        <v>5436.44</v>
      </c>
      <c r="D23" s="11">
        <f t="shared" si="0"/>
        <v>3.1712473572939894E-3</v>
      </c>
      <c r="E23" s="11">
        <f t="shared" ref="E23" si="19">(C23-C22)/C22</f>
        <v>-4.960154039322557E-3</v>
      </c>
      <c r="F23" s="12"/>
      <c r="G23" s="12"/>
    </row>
    <row r="24" spans="1:9" x14ac:dyDescent="0.15">
      <c r="A24" s="6">
        <v>45504</v>
      </c>
      <c r="B24" s="7">
        <v>47.76</v>
      </c>
      <c r="C24" s="8">
        <v>5522.3</v>
      </c>
      <c r="D24" s="11">
        <f t="shared" si="0"/>
        <v>6.5331928345625954E-3</v>
      </c>
      <c r="E24" s="11">
        <f t="shared" ref="E24" si="20">(C24-C23)/C23</f>
        <v>1.5793423637527608E-2</v>
      </c>
      <c r="F24" s="12"/>
      <c r="G24" s="12"/>
    </row>
    <row r="25" spans="1:9" x14ac:dyDescent="0.15">
      <c r="A25" s="6">
        <v>45505</v>
      </c>
      <c r="B25" s="7">
        <v>46.71</v>
      </c>
      <c r="C25" s="8">
        <v>5446.68</v>
      </c>
      <c r="D25" s="11">
        <f t="shared" si="0"/>
        <v>-2.198492462311552E-2</v>
      </c>
      <c r="E25" s="11">
        <f t="shared" ref="E25" si="21">(C25-C24)/C24</f>
        <v>-1.3693569708273706E-2</v>
      </c>
      <c r="F25" s="12"/>
      <c r="G25" s="12"/>
    </row>
    <row r="26" spans="1:9" x14ac:dyDescent="0.15">
      <c r="A26" s="6">
        <v>45506</v>
      </c>
      <c r="B26" s="7">
        <v>45.99</v>
      </c>
      <c r="C26" s="8">
        <v>5346.56</v>
      </c>
      <c r="D26" s="11">
        <f t="shared" si="0"/>
        <v>-1.5414258188824638E-2</v>
      </c>
      <c r="E26" s="11">
        <f t="shared" ref="E26" si="22">(C26-C25)/C25</f>
        <v>-1.8381839946536218E-2</v>
      </c>
      <c r="F26" s="12"/>
      <c r="G26" s="12"/>
    </row>
    <row r="27" spans="1:9" x14ac:dyDescent="0.15">
      <c r="A27" s="6">
        <v>45509</v>
      </c>
      <c r="B27" s="7">
        <v>44.1</v>
      </c>
      <c r="C27" s="8">
        <v>5186.33</v>
      </c>
      <c r="D27" s="11">
        <f t="shared" si="0"/>
        <v>-4.1095890410958916E-2</v>
      </c>
      <c r="E27" s="11">
        <f t="shared" ref="E27" si="23">(C27-C26)/C26</f>
        <v>-2.9968802370122182E-2</v>
      </c>
      <c r="F27" s="12"/>
      <c r="G27" s="12"/>
    </row>
    <row r="28" spans="1:9" x14ac:dyDescent="0.15">
      <c r="A28" s="6">
        <v>45510</v>
      </c>
      <c r="B28" s="7">
        <v>44.51</v>
      </c>
      <c r="C28" s="8">
        <v>5240.03</v>
      </c>
      <c r="D28" s="11">
        <f t="shared" si="0"/>
        <v>9.297052154194933E-3</v>
      </c>
      <c r="E28" s="11">
        <f t="shared" ref="E28" si="24">(C28-C27)/C27</f>
        <v>1.0354142524675409E-2</v>
      </c>
      <c r="F28" s="12"/>
      <c r="G28" s="12"/>
    </row>
    <row r="29" spans="1:9" x14ac:dyDescent="0.15">
      <c r="A29" s="6">
        <v>45511</v>
      </c>
      <c r="B29" s="7">
        <v>44.47</v>
      </c>
      <c r="C29" s="8">
        <v>5199.5</v>
      </c>
      <c r="D29" s="11">
        <f t="shared" si="0"/>
        <v>-8.9867445517859243E-4</v>
      </c>
      <c r="E29" s="11">
        <f t="shared" ref="E29" si="25">(C29-C28)/C28</f>
        <v>-7.7346885418594453E-3</v>
      </c>
      <c r="F29" s="12"/>
      <c r="G29" s="12"/>
      <c r="H29" s="12"/>
    </row>
    <row r="30" spans="1:9" x14ac:dyDescent="0.15">
      <c r="A30" s="6">
        <v>45512</v>
      </c>
      <c r="B30" s="7">
        <v>45.17</v>
      </c>
      <c r="C30" s="8">
        <v>5319.31</v>
      </c>
      <c r="D30" s="11">
        <f t="shared" si="0"/>
        <v>1.5740948954351311E-2</v>
      </c>
      <c r="E30" s="11">
        <f t="shared" ref="E30" si="26">(C30-C29)/C29</f>
        <v>2.3042600250024119E-2</v>
      </c>
      <c r="F30" s="12"/>
      <c r="G30" s="12"/>
    </row>
    <row r="31" spans="1:9" x14ac:dyDescent="0.15">
      <c r="A31" s="6">
        <v>45513</v>
      </c>
      <c r="B31" s="7">
        <v>44.82</v>
      </c>
      <c r="C31" s="8">
        <v>5344.16</v>
      </c>
      <c r="D31" s="11">
        <f t="shared" si="0"/>
        <v>-7.7485056453398581E-3</v>
      </c>
      <c r="E31" s="11">
        <f t="shared" ref="E31" si="27">(C31-C30)/C30</f>
        <v>4.6716585421792403E-3</v>
      </c>
      <c r="F31" s="12"/>
      <c r="G31" s="12"/>
    </row>
    <row r="32" spans="1:9" x14ac:dyDescent="0.15">
      <c r="A32" s="6">
        <v>45516</v>
      </c>
      <c r="B32" s="7">
        <v>44.22</v>
      </c>
      <c r="C32" s="8">
        <v>5344.39</v>
      </c>
      <c r="D32" s="11">
        <f t="shared" si="0"/>
        <v>-1.3386880856760406E-2</v>
      </c>
      <c r="E32" s="11">
        <f t="shared" ref="E32" si="28">(C32-C31)/C31</f>
        <v>4.3037633603872814E-5</v>
      </c>
      <c r="F32" s="12"/>
      <c r="G32" s="12"/>
    </row>
    <row r="33" spans="1:7" x14ac:dyDescent="0.15">
      <c r="A33" s="6">
        <v>45517</v>
      </c>
      <c r="B33" s="7">
        <v>44.72</v>
      </c>
      <c r="C33" s="8">
        <v>5434.43</v>
      </c>
      <c r="D33" s="11">
        <f t="shared" si="0"/>
        <v>1.1307100859339666E-2</v>
      </c>
      <c r="E33" s="11">
        <f t="shared" ref="E33" si="29">(C33-C32)/C32</f>
        <v>1.6847572875482508E-2</v>
      </c>
      <c r="F33" s="12"/>
      <c r="G33" s="12"/>
    </row>
    <row r="34" spans="1:7" x14ac:dyDescent="0.15">
      <c r="A34" s="6">
        <v>45518</v>
      </c>
      <c r="B34" s="7">
        <v>44.79</v>
      </c>
      <c r="C34" s="8">
        <v>5455.21</v>
      </c>
      <c r="D34" s="11">
        <f t="shared" si="0"/>
        <v>1.5652951699463391E-3</v>
      </c>
      <c r="E34" s="11">
        <f t="shared" ref="E34" si="30">(C34-C33)/C33</f>
        <v>3.8237680860733776E-3</v>
      </c>
      <c r="F34" s="12"/>
      <c r="G34" s="12"/>
    </row>
    <row r="35" spans="1:7" x14ac:dyDescent="0.15">
      <c r="A35" s="6">
        <v>45519</v>
      </c>
      <c r="B35" s="7">
        <v>47.84</v>
      </c>
      <c r="C35" s="8">
        <v>5543.22</v>
      </c>
      <c r="D35" s="11">
        <f t="shared" si="0"/>
        <v>6.8095557043983124E-2</v>
      </c>
      <c r="E35" s="11">
        <f t="shared" ref="E35" si="31">(C35-C34)/C34</f>
        <v>1.6133201104998749E-2</v>
      </c>
      <c r="F35" s="12"/>
      <c r="G35" s="12"/>
    </row>
    <row r="36" spans="1:7" x14ac:dyDescent="0.15">
      <c r="A36" s="6">
        <v>45520</v>
      </c>
      <c r="B36" s="7">
        <v>48.75</v>
      </c>
      <c r="C36" s="8">
        <v>5554.25</v>
      </c>
      <c r="D36" s="11">
        <f t="shared" si="0"/>
        <v>1.9021739130434711E-2</v>
      </c>
      <c r="E36" s="11">
        <f t="shared" ref="E36" si="32">(C36-C35)/C35</f>
        <v>1.9898181923141685E-3</v>
      </c>
      <c r="F36" s="12"/>
      <c r="G36" s="12"/>
    </row>
    <row r="37" spans="1:7" x14ac:dyDescent="0.15">
      <c r="A37" s="6">
        <v>45523</v>
      </c>
      <c r="B37" s="7">
        <v>49.27</v>
      </c>
      <c r="C37" s="8">
        <v>5608.25</v>
      </c>
      <c r="D37" s="11">
        <f t="shared" si="0"/>
        <v>1.066666666666673E-2</v>
      </c>
      <c r="E37" s="11">
        <f t="shared" ref="E37" si="33">(C37-C36)/C36</f>
        <v>9.722284736913174E-3</v>
      </c>
      <c r="F37" s="12"/>
      <c r="G37" s="12"/>
    </row>
    <row r="38" spans="1:7" x14ac:dyDescent="0.15">
      <c r="A38" s="6">
        <v>45524</v>
      </c>
      <c r="B38" s="7">
        <v>49.52</v>
      </c>
      <c r="C38" s="8">
        <v>5597.12</v>
      </c>
      <c r="D38" s="11">
        <f t="shared" si="0"/>
        <v>5.0740815912319864E-3</v>
      </c>
      <c r="E38" s="11">
        <f t="shared" ref="E38" si="34">(C38-C37)/C37</f>
        <v>-1.9845762938528258E-3</v>
      </c>
      <c r="F38" s="12"/>
      <c r="G38" s="12"/>
    </row>
    <row r="39" spans="1:7" x14ac:dyDescent="0.15">
      <c r="A39" s="6">
        <v>45525</v>
      </c>
      <c r="B39" s="7">
        <v>49.73</v>
      </c>
      <c r="C39" s="8">
        <v>5620.85</v>
      </c>
      <c r="D39" s="11">
        <f t="shared" si="0"/>
        <v>4.2407108239094051E-3</v>
      </c>
      <c r="E39" s="11">
        <f t="shared" ref="E39" si="35">(C39-C38)/C38</f>
        <v>4.2396804070665758E-3</v>
      </c>
      <c r="F39" s="12"/>
      <c r="G39" s="12"/>
    </row>
    <row r="40" spans="1:7" x14ac:dyDescent="0.15">
      <c r="A40" s="6">
        <v>45526</v>
      </c>
      <c r="B40" s="7">
        <v>49.5</v>
      </c>
      <c r="C40" s="8">
        <v>5570.64</v>
      </c>
      <c r="D40" s="11">
        <f t="shared" si="0"/>
        <v>-4.6249748642669796E-3</v>
      </c>
      <c r="E40" s="11">
        <f t="shared" ref="E40" si="36">(C40-C39)/C39</f>
        <v>-8.9328126528905837E-3</v>
      </c>
      <c r="F40" s="12"/>
      <c r="G40" s="12"/>
    </row>
    <row r="41" spans="1:7" x14ac:dyDescent="0.15">
      <c r="A41" s="6">
        <v>45527</v>
      </c>
      <c r="B41" s="7">
        <v>50.01</v>
      </c>
      <c r="C41" s="8">
        <v>5634.61</v>
      </c>
      <c r="D41" s="11">
        <f t="shared" si="0"/>
        <v>1.0303030303030264E-2</v>
      </c>
      <c r="E41" s="11">
        <f t="shared" ref="E41" si="37">(C41-C40)/C40</f>
        <v>1.1483420217425528E-2</v>
      </c>
      <c r="F41" s="12"/>
      <c r="G41" s="12"/>
    </row>
    <row r="42" spans="1:7" x14ac:dyDescent="0.15">
      <c r="A42" s="6">
        <v>45530</v>
      </c>
      <c r="B42" s="7">
        <v>50.06</v>
      </c>
      <c r="C42" s="8">
        <v>5616.84</v>
      </c>
      <c r="D42" s="11">
        <f t="shared" si="0"/>
        <v>9.9980003999208681E-4</v>
      </c>
      <c r="E42" s="11">
        <f t="shared" ref="E42" si="38">(C42-C41)/C41</f>
        <v>-3.1537231503155549E-3</v>
      </c>
      <c r="F42" s="12"/>
      <c r="G42" s="12"/>
    </row>
    <row r="43" spans="1:7" x14ac:dyDescent="0.15">
      <c r="A43" s="6">
        <v>45531</v>
      </c>
      <c r="B43" s="7">
        <v>49.98</v>
      </c>
      <c r="C43" s="8">
        <v>5625.8</v>
      </c>
      <c r="D43" s="11">
        <f t="shared" si="0"/>
        <v>-1.5980823012386215E-3</v>
      </c>
      <c r="E43" s="11">
        <f t="shared" ref="E43" si="39">(C43-C42)/C42</f>
        <v>1.5952029967027789E-3</v>
      </c>
      <c r="F43" s="12"/>
      <c r="G43" s="12"/>
    </row>
    <row r="44" spans="1:7" x14ac:dyDescent="0.15">
      <c r="A44" s="6">
        <v>45532</v>
      </c>
      <c r="B44" s="7">
        <v>49.14</v>
      </c>
      <c r="C44" s="8">
        <v>5592.18</v>
      </c>
      <c r="D44" s="11">
        <f t="shared" si="0"/>
        <v>-1.6806722689075557E-2</v>
      </c>
      <c r="E44" s="11">
        <f t="shared" ref="E44" si="40">(C44-C43)/C43</f>
        <v>-5.9760389633474152E-3</v>
      </c>
      <c r="F44" s="12"/>
      <c r="G44" s="12"/>
    </row>
    <row r="45" spans="1:7" x14ac:dyDescent="0.15">
      <c r="A45" s="6">
        <v>45533</v>
      </c>
      <c r="B45" s="7">
        <v>49.67</v>
      </c>
      <c r="C45" s="8">
        <v>5591.96</v>
      </c>
      <c r="D45" s="11">
        <f t="shared" si="0"/>
        <v>1.0785510785510809E-2</v>
      </c>
      <c r="E45" s="11">
        <f t="shared" ref="E45" si="41">(C45-C44)/C44</f>
        <v>-3.9340650694408023E-5</v>
      </c>
      <c r="F45" s="12"/>
      <c r="G45" s="12"/>
    </row>
    <row r="46" spans="1:7" x14ac:dyDescent="0.15">
      <c r="A46" s="6">
        <v>45534</v>
      </c>
      <c r="B46" s="7">
        <v>49.82</v>
      </c>
      <c r="C46" s="8">
        <v>5648.4</v>
      </c>
      <c r="D46" s="11">
        <f t="shared" si="0"/>
        <v>3.0199315482182117E-3</v>
      </c>
      <c r="E46" s="11">
        <f t="shared" ref="E46" si="42">(C46-C45)/C45</f>
        <v>1.0093062182132849E-2</v>
      </c>
      <c r="F46" s="12"/>
      <c r="G46" s="12"/>
    </row>
    <row r="47" spans="1:7" x14ac:dyDescent="0.15">
      <c r="A47" s="6">
        <v>45538</v>
      </c>
      <c r="B47" s="7">
        <v>49.34</v>
      </c>
      <c r="C47" s="8">
        <v>5528.93</v>
      </c>
      <c r="D47" s="11">
        <f t="shared" si="0"/>
        <v>-9.6346848655157937E-3</v>
      </c>
      <c r="E47" s="11">
        <f t="shared" ref="E47" si="43">(C47-C46)/C46</f>
        <v>-2.1151122441753302E-2</v>
      </c>
      <c r="F47" s="12"/>
      <c r="G47" s="12"/>
    </row>
    <row r="48" spans="1:7" x14ac:dyDescent="0.15">
      <c r="A48" s="6">
        <v>45539</v>
      </c>
      <c r="B48" s="7">
        <v>48.99</v>
      </c>
      <c r="C48" s="8">
        <v>5520.07</v>
      </c>
      <c r="D48" s="11">
        <f t="shared" si="0"/>
        <v>-7.093635995135821E-3</v>
      </c>
      <c r="E48" s="11">
        <f t="shared" ref="E48" si="44">(C48-C47)/C47</f>
        <v>-1.6024800458679313E-3</v>
      </c>
      <c r="F48" s="12"/>
      <c r="G48" s="12"/>
    </row>
    <row r="49" spans="1:7" x14ac:dyDescent="0.15">
      <c r="A49" s="6">
        <v>45540</v>
      </c>
      <c r="B49" s="7">
        <v>48.43</v>
      </c>
      <c r="C49" s="8">
        <v>5503.41</v>
      </c>
      <c r="D49" s="11">
        <f t="shared" si="0"/>
        <v>-1.1430904266176817E-2</v>
      </c>
      <c r="E49" s="11">
        <f t="shared" ref="E49" si="45">(C49-C48)/C48</f>
        <v>-3.018077669304892E-3</v>
      </c>
      <c r="F49" s="12"/>
      <c r="G49" s="12"/>
    </row>
    <row r="50" spans="1:7" x14ac:dyDescent="0.15">
      <c r="A50" s="6">
        <v>45541</v>
      </c>
      <c r="B50" s="7">
        <v>47.81</v>
      </c>
      <c r="C50" s="8">
        <v>5408.42</v>
      </c>
      <c r="D50" s="11">
        <f t="shared" ref="D50:E113" si="46">(B50-B49)/B49</f>
        <v>-1.2801982242411676E-2</v>
      </c>
      <c r="E50" s="11">
        <f t="shared" si="46"/>
        <v>-1.7260207762096552E-2</v>
      </c>
      <c r="F50" s="12"/>
      <c r="G50" s="12"/>
    </row>
    <row r="51" spans="1:7" x14ac:dyDescent="0.15">
      <c r="A51" s="6">
        <v>45544</v>
      </c>
      <c r="B51" s="7">
        <v>48</v>
      </c>
      <c r="C51" s="8">
        <v>5471.05</v>
      </c>
      <c r="D51" s="11">
        <f t="shared" si="46"/>
        <v>3.9740640033465325E-3</v>
      </c>
      <c r="E51" s="11">
        <f t="shared" si="46"/>
        <v>1.1580091782812746E-2</v>
      </c>
      <c r="F51" s="12"/>
      <c r="G51" s="12"/>
    </row>
    <row r="52" spans="1:7" x14ac:dyDescent="0.15">
      <c r="A52" s="6">
        <v>45545</v>
      </c>
      <c r="B52" s="7">
        <v>48.09</v>
      </c>
      <c r="C52" s="8">
        <v>5495.52</v>
      </c>
      <c r="D52" s="11">
        <f t="shared" si="46"/>
        <v>1.8750000000000711E-3</v>
      </c>
      <c r="E52" s="11">
        <f t="shared" si="46"/>
        <v>4.4726332239698515E-3</v>
      </c>
      <c r="F52" s="12"/>
      <c r="G52" s="12"/>
    </row>
    <row r="53" spans="1:7" x14ac:dyDescent="0.15">
      <c r="A53" s="6">
        <v>45546</v>
      </c>
      <c r="B53" s="7">
        <v>48.41</v>
      </c>
      <c r="C53" s="8">
        <v>5554.13</v>
      </c>
      <c r="D53" s="11">
        <f t="shared" si="46"/>
        <v>6.6541900603034549E-3</v>
      </c>
      <c r="E53" s="11">
        <f t="shared" si="46"/>
        <v>1.06650508050193E-2</v>
      </c>
      <c r="F53" s="12"/>
      <c r="G53" s="12"/>
    </row>
    <row r="54" spans="1:7" x14ac:dyDescent="0.15">
      <c r="A54" s="6">
        <v>45547</v>
      </c>
      <c r="B54" s="7">
        <v>48.9</v>
      </c>
      <c r="C54" s="8">
        <v>5595.76</v>
      </c>
      <c r="D54" s="11">
        <f t="shared" si="46"/>
        <v>1.0121875645527825E-2</v>
      </c>
      <c r="E54" s="11">
        <f t="shared" si="46"/>
        <v>7.4953232999587886E-3</v>
      </c>
      <c r="F54" s="12"/>
      <c r="G54" s="12"/>
    </row>
    <row r="55" spans="1:7" x14ac:dyDescent="0.15">
      <c r="A55" s="6">
        <v>45548</v>
      </c>
      <c r="B55" s="7">
        <v>49.09</v>
      </c>
      <c r="C55" s="8">
        <v>5626.02</v>
      </c>
      <c r="D55" s="11">
        <f t="shared" si="46"/>
        <v>3.8854805725972359E-3</v>
      </c>
      <c r="E55" s="11">
        <f t="shared" si="46"/>
        <v>5.4076658041088644E-3</v>
      </c>
      <c r="F55" s="12"/>
      <c r="G55" s="12"/>
    </row>
    <row r="56" spans="1:7" x14ac:dyDescent="0.15">
      <c r="A56" s="6">
        <v>45551</v>
      </c>
      <c r="B56" s="7">
        <v>50.3</v>
      </c>
      <c r="C56" s="8">
        <v>5633.09</v>
      </c>
      <c r="D56" s="11">
        <f t="shared" si="46"/>
        <v>2.4648604603788829E-2</v>
      </c>
      <c r="E56" s="11">
        <f t="shared" si="46"/>
        <v>1.2566610143582334E-3</v>
      </c>
      <c r="F56" s="12"/>
      <c r="G56" s="12"/>
    </row>
    <row r="57" spans="1:7" x14ac:dyDescent="0.15">
      <c r="A57" s="6">
        <v>45552</v>
      </c>
      <c r="B57" s="7">
        <v>49.89</v>
      </c>
      <c r="C57" s="8">
        <v>5634.58</v>
      </c>
      <c r="D57" s="11">
        <f t="shared" si="46"/>
        <v>-8.1510934393637501E-3</v>
      </c>
      <c r="E57" s="11">
        <f t="shared" si="46"/>
        <v>2.6450846693374004E-4</v>
      </c>
      <c r="F57" s="12"/>
      <c r="G57" s="12"/>
    </row>
    <row r="58" spans="1:7" x14ac:dyDescent="0.15">
      <c r="A58" s="6">
        <v>45553</v>
      </c>
      <c r="B58" s="7">
        <v>49.85</v>
      </c>
      <c r="C58" s="8">
        <v>5618.26</v>
      </c>
      <c r="D58" s="11">
        <f t="shared" si="46"/>
        <v>-8.0176388053716471E-4</v>
      </c>
      <c r="E58" s="11">
        <f t="shared" si="46"/>
        <v>-2.8964004415590354E-3</v>
      </c>
      <c r="F58" s="12"/>
      <c r="G58" s="12"/>
    </row>
    <row r="59" spans="1:7" x14ac:dyDescent="0.15">
      <c r="A59" s="6">
        <v>45554</v>
      </c>
      <c r="B59" s="7">
        <v>50.7</v>
      </c>
      <c r="C59" s="8">
        <v>5713.64</v>
      </c>
      <c r="D59" s="11">
        <f t="shared" si="46"/>
        <v>1.705115346038117E-2</v>
      </c>
      <c r="E59" s="11">
        <f t="shared" si="46"/>
        <v>1.6976786407179464E-2</v>
      </c>
      <c r="F59" s="12"/>
      <c r="G59" s="12"/>
    </row>
    <row r="60" spans="1:7" x14ac:dyDescent="0.15">
      <c r="A60" s="6">
        <v>45555</v>
      </c>
      <c r="B60" s="7">
        <v>51.23</v>
      </c>
      <c r="C60" s="8">
        <v>5702.55</v>
      </c>
      <c r="D60" s="11">
        <f t="shared" si="46"/>
        <v>1.0453648915187259E-2</v>
      </c>
      <c r="E60" s="11">
        <f t="shared" si="46"/>
        <v>-1.9409693295342628E-3</v>
      </c>
      <c r="F60" s="12"/>
      <c r="G60" s="12"/>
    </row>
    <row r="61" spans="1:7" x14ac:dyDescent="0.15">
      <c r="A61" s="6">
        <v>45558</v>
      </c>
      <c r="B61" s="7">
        <v>51.44</v>
      </c>
      <c r="C61" s="8">
        <v>5718.57</v>
      </c>
      <c r="D61" s="11">
        <f t="shared" si="46"/>
        <v>4.0991606480577959E-3</v>
      </c>
      <c r="E61" s="11">
        <f t="shared" si="46"/>
        <v>2.8092695373121718E-3</v>
      </c>
      <c r="F61" s="12"/>
      <c r="G61" s="12"/>
    </row>
    <row r="62" spans="1:7" x14ac:dyDescent="0.15">
      <c r="A62" s="6">
        <v>45559</v>
      </c>
      <c r="B62" s="7">
        <v>51.77</v>
      </c>
      <c r="C62" s="8">
        <v>5732.93</v>
      </c>
      <c r="D62" s="11">
        <f t="shared" si="46"/>
        <v>6.4152410575428736E-3</v>
      </c>
      <c r="E62" s="11">
        <f t="shared" si="46"/>
        <v>2.5111172898120652E-3</v>
      </c>
      <c r="F62" s="12"/>
      <c r="G62" s="12"/>
    </row>
    <row r="63" spans="1:7" x14ac:dyDescent="0.15">
      <c r="A63" s="6">
        <v>45560</v>
      </c>
      <c r="B63" s="7">
        <v>51.9</v>
      </c>
      <c r="C63" s="8">
        <v>5722.26</v>
      </c>
      <c r="D63" s="11">
        <f t="shared" si="46"/>
        <v>2.5111068186207349E-3</v>
      </c>
      <c r="E63" s="11">
        <f t="shared" si="46"/>
        <v>-1.8611774432968956E-3</v>
      </c>
      <c r="F63" s="12"/>
      <c r="G63" s="12"/>
    </row>
    <row r="64" spans="1:7" x14ac:dyDescent="0.15">
      <c r="A64" s="6">
        <v>45561</v>
      </c>
      <c r="B64" s="7">
        <v>52.09</v>
      </c>
      <c r="C64" s="8">
        <v>5745.37</v>
      </c>
      <c r="D64" s="11">
        <f t="shared" si="46"/>
        <v>3.6608863198459504E-3</v>
      </c>
      <c r="E64" s="11">
        <f t="shared" si="46"/>
        <v>4.03861411400385E-3</v>
      </c>
      <c r="F64" s="12"/>
      <c r="G64" s="12"/>
    </row>
    <row r="65" spans="1:7" x14ac:dyDescent="0.15">
      <c r="A65" s="6">
        <v>45562</v>
      </c>
      <c r="B65" s="7">
        <v>52.26</v>
      </c>
      <c r="C65" s="8">
        <v>5738.17</v>
      </c>
      <c r="D65" s="11">
        <f t="shared" si="46"/>
        <v>3.2635822614704279E-3</v>
      </c>
      <c r="E65" s="11">
        <f t="shared" si="46"/>
        <v>-1.2531829977877522E-3</v>
      </c>
      <c r="F65" s="12"/>
      <c r="G65" s="12"/>
    </row>
    <row r="66" spans="1:7" x14ac:dyDescent="0.15">
      <c r="A66" s="6">
        <v>45565</v>
      </c>
      <c r="B66" s="7">
        <v>52.46</v>
      </c>
      <c r="C66" s="8">
        <v>5762.48</v>
      </c>
      <c r="D66" s="11">
        <f t="shared" si="46"/>
        <v>3.8270187523919415E-3</v>
      </c>
      <c r="E66" s="11">
        <f t="shared" si="46"/>
        <v>4.2365423122701995E-3</v>
      </c>
      <c r="F66" s="12"/>
      <c r="G66" s="12"/>
    </row>
    <row r="67" spans="1:7" x14ac:dyDescent="0.15">
      <c r="A67" s="6">
        <v>45566</v>
      </c>
      <c r="B67" s="7">
        <v>51.99</v>
      </c>
      <c r="C67" s="8">
        <v>5708.75</v>
      </c>
      <c r="D67" s="11">
        <f t="shared" si="46"/>
        <v>-8.9592070148684488E-3</v>
      </c>
      <c r="E67" s="11">
        <f t="shared" si="46"/>
        <v>-9.3241104524440111E-3</v>
      </c>
      <c r="F67" s="12"/>
      <c r="G67" s="12"/>
    </row>
    <row r="68" spans="1:7" x14ac:dyDescent="0.15">
      <c r="A68" s="6">
        <v>45567</v>
      </c>
      <c r="B68" s="7">
        <v>52.26</v>
      </c>
      <c r="C68" s="8">
        <v>5709.54</v>
      </c>
      <c r="D68" s="11">
        <f t="shared" si="46"/>
        <v>5.1933064050778228E-3</v>
      </c>
      <c r="E68" s="11">
        <f t="shared" si="46"/>
        <v>1.3838405955769015E-4</v>
      </c>
      <c r="F68" s="12"/>
      <c r="G68" s="12"/>
    </row>
    <row r="69" spans="1:7" x14ac:dyDescent="0.15">
      <c r="A69" s="6">
        <v>45568</v>
      </c>
      <c r="B69" s="7">
        <v>52.08</v>
      </c>
      <c r="C69" s="8">
        <v>5699.94</v>
      </c>
      <c r="D69" s="11">
        <f t="shared" si="46"/>
        <v>-3.4443168771526927E-3</v>
      </c>
      <c r="E69" s="11">
        <f t="shared" si="46"/>
        <v>-1.6813963997100228E-3</v>
      </c>
      <c r="F69" s="12"/>
      <c r="G69" s="12"/>
    </row>
    <row r="70" spans="1:7" x14ac:dyDescent="0.15">
      <c r="A70" s="6">
        <v>45569</v>
      </c>
      <c r="B70" s="7">
        <v>52.39</v>
      </c>
      <c r="C70" s="8">
        <v>5751.07</v>
      </c>
      <c r="D70" s="11">
        <f t="shared" si="46"/>
        <v>5.9523809523809963E-3</v>
      </c>
      <c r="E70" s="11">
        <f t="shared" si="46"/>
        <v>8.9702698624897995E-3</v>
      </c>
      <c r="F70" s="12"/>
      <c r="G70" s="12"/>
    </row>
    <row r="71" spans="1:7" x14ac:dyDescent="0.15">
      <c r="A71" s="6">
        <v>45572</v>
      </c>
      <c r="B71" s="7">
        <v>52.15</v>
      </c>
      <c r="C71" s="8">
        <v>5695.94</v>
      </c>
      <c r="D71" s="11">
        <f t="shared" si="46"/>
        <v>-4.5810269135331547E-3</v>
      </c>
      <c r="E71" s="11">
        <f t="shared" si="46"/>
        <v>-9.586042249529237E-3</v>
      </c>
      <c r="F71" s="12"/>
      <c r="G71" s="12"/>
    </row>
    <row r="72" spans="1:7" x14ac:dyDescent="0.15">
      <c r="A72" s="6">
        <v>45573</v>
      </c>
      <c r="B72" s="7">
        <v>52.37</v>
      </c>
      <c r="C72" s="8">
        <v>5751.13</v>
      </c>
      <c r="D72" s="11">
        <f t="shared" si="46"/>
        <v>4.2186001917545327E-3</v>
      </c>
      <c r="E72" s="11">
        <f t="shared" si="46"/>
        <v>9.6893576828408507E-3</v>
      </c>
      <c r="F72" s="12"/>
      <c r="G72" s="12"/>
    </row>
    <row r="73" spans="1:7" x14ac:dyDescent="0.15">
      <c r="A73" s="6">
        <v>45574</v>
      </c>
      <c r="B73" s="7">
        <v>53.2</v>
      </c>
      <c r="C73" s="8">
        <v>5792.04</v>
      </c>
      <c r="D73" s="11">
        <f t="shared" si="46"/>
        <v>1.5848768378842953E-2</v>
      </c>
      <c r="E73" s="11">
        <f t="shared" si="46"/>
        <v>7.1133846739683945E-3</v>
      </c>
      <c r="F73" s="12"/>
      <c r="G73" s="12"/>
    </row>
    <row r="74" spans="1:7" x14ac:dyDescent="0.15">
      <c r="A74" s="6">
        <v>45575</v>
      </c>
      <c r="B74" s="7">
        <v>53.18</v>
      </c>
      <c r="C74" s="8">
        <v>5780.05</v>
      </c>
      <c r="D74" s="11">
        <f t="shared" si="46"/>
        <v>-3.7593984962411888E-4</v>
      </c>
      <c r="E74" s="11">
        <f t="shared" si="46"/>
        <v>-2.0700823889337402E-3</v>
      </c>
      <c r="F74" s="12"/>
      <c r="G74" s="12"/>
    </row>
    <row r="75" spans="1:7" x14ac:dyDescent="0.15">
      <c r="A75" s="6">
        <v>45576</v>
      </c>
      <c r="B75" s="7">
        <v>53.88</v>
      </c>
      <c r="C75" s="8">
        <v>5815.03</v>
      </c>
      <c r="D75" s="11">
        <f t="shared" si="46"/>
        <v>1.3162843174125664E-2</v>
      </c>
      <c r="E75" s="11">
        <f t="shared" si="46"/>
        <v>6.0518507625365809E-3</v>
      </c>
      <c r="F75" s="12"/>
      <c r="G75" s="12"/>
    </row>
    <row r="76" spans="1:7" x14ac:dyDescent="0.15">
      <c r="A76" s="6">
        <v>45579</v>
      </c>
      <c r="B76" s="7">
        <v>53.9</v>
      </c>
      <c r="C76" s="8">
        <v>5859.85</v>
      </c>
      <c r="D76" s="11">
        <f t="shared" si="46"/>
        <v>3.7119524870074278E-4</v>
      </c>
      <c r="E76" s="11">
        <f t="shared" si="46"/>
        <v>7.7076128584032452E-3</v>
      </c>
      <c r="F76" s="12"/>
      <c r="G76" s="12"/>
    </row>
    <row r="77" spans="1:7" x14ac:dyDescent="0.15">
      <c r="A77" s="6">
        <v>45580</v>
      </c>
      <c r="B77" s="7">
        <v>53.71</v>
      </c>
      <c r="C77" s="8">
        <v>5815.26</v>
      </c>
      <c r="D77" s="11">
        <f t="shared" si="46"/>
        <v>-3.5250463821891974E-3</v>
      </c>
      <c r="E77" s="11">
        <f t="shared" si="46"/>
        <v>-7.6094097971791327E-3</v>
      </c>
      <c r="F77" s="12"/>
      <c r="G77" s="12"/>
    </row>
    <row r="78" spans="1:7" x14ac:dyDescent="0.15">
      <c r="A78" s="6">
        <v>45581</v>
      </c>
      <c r="B78" s="7">
        <v>56</v>
      </c>
      <c r="C78" s="8">
        <v>5842.47</v>
      </c>
      <c r="D78" s="11">
        <f t="shared" si="46"/>
        <v>4.2636380562278892E-2</v>
      </c>
      <c r="E78" s="11">
        <f t="shared" si="46"/>
        <v>4.6790685197222537E-3</v>
      </c>
      <c r="F78" s="12"/>
      <c r="G78" s="12"/>
    </row>
    <row r="79" spans="1:7" x14ac:dyDescent="0.15">
      <c r="A79" s="6">
        <v>45582</v>
      </c>
      <c r="B79" s="7">
        <v>56.02</v>
      </c>
      <c r="C79" s="8">
        <v>5841.47</v>
      </c>
      <c r="D79" s="11">
        <f t="shared" si="46"/>
        <v>3.5714285714291298E-4</v>
      </c>
      <c r="E79" s="11">
        <f t="shared" si="46"/>
        <v>-1.7116048520574346E-4</v>
      </c>
      <c r="F79" s="12"/>
      <c r="G79" s="12"/>
    </row>
    <row r="80" spans="1:7" x14ac:dyDescent="0.15">
      <c r="A80" s="6">
        <v>45583</v>
      </c>
      <c r="B80" s="7">
        <v>56.38</v>
      </c>
      <c r="C80" s="8">
        <v>5864.67</v>
      </c>
      <c r="D80" s="11">
        <f t="shared" si="46"/>
        <v>6.4262763298821744E-3</v>
      </c>
      <c r="E80" s="11">
        <f t="shared" si="46"/>
        <v>3.9716030382762934E-3</v>
      </c>
      <c r="F80" s="12"/>
      <c r="G80" s="12"/>
    </row>
    <row r="81" spans="1:7" x14ac:dyDescent="0.15">
      <c r="A81" s="6">
        <v>45586</v>
      </c>
      <c r="B81" s="7">
        <v>56.21</v>
      </c>
      <c r="C81" s="8">
        <v>5853.98</v>
      </c>
      <c r="D81" s="11">
        <f t="shared" si="46"/>
        <v>-3.0152536360411797E-3</v>
      </c>
      <c r="E81" s="11">
        <f t="shared" si="46"/>
        <v>-1.8227794573267566E-3</v>
      </c>
      <c r="F81" s="12"/>
      <c r="G81" s="12"/>
    </row>
    <row r="82" spans="1:7" x14ac:dyDescent="0.15">
      <c r="A82" s="6">
        <v>45587</v>
      </c>
      <c r="B82" s="7">
        <v>56.22</v>
      </c>
      <c r="C82" s="8">
        <v>5851.2</v>
      </c>
      <c r="D82" s="11">
        <f t="shared" si="46"/>
        <v>1.7790428749329319E-4</v>
      </c>
      <c r="E82" s="11">
        <f t="shared" si="46"/>
        <v>-4.748905872585396E-4</v>
      </c>
      <c r="F82" s="12"/>
      <c r="G82" s="12"/>
    </row>
    <row r="83" spans="1:7" x14ac:dyDescent="0.15">
      <c r="A83" s="6">
        <v>45588</v>
      </c>
      <c r="B83" s="7">
        <v>55.9</v>
      </c>
      <c r="C83" s="8">
        <v>5797.42</v>
      </c>
      <c r="D83" s="11">
        <f t="shared" si="46"/>
        <v>-5.6919245819992935E-3</v>
      </c>
      <c r="E83" s="11">
        <f t="shared" si="46"/>
        <v>-9.1912770030078868E-3</v>
      </c>
      <c r="F83" s="12"/>
      <c r="G83" s="12"/>
    </row>
    <row r="84" spans="1:7" x14ac:dyDescent="0.15">
      <c r="A84" s="6">
        <v>45589</v>
      </c>
      <c r="B84" s="7">
        <v>55.58</v>
      </c>
      <c r="C84" s="8">
        <v>5809.86</v>
      </c>
      <c r="D84" s="11">
        <f t="shared" si="46"/>
        <v>-5.7245080500894505E-3</v>
      </c>
      <c r="E84" s="11">
        <f t="shared" si="46"/>
        <v>2.1457820892741251E-3</v>
      </c>
      <c r="F84" s="12"/>
      <c r="G84" s="12"/>
    </row>
    <row r="85" spans="1:7" x14ac:dyDescent="0.15">
      <c r="A85" s="6">
        <v>45590</v>
      </c>
      <c r="B85" s="7">
        <v>55.36</v>
      </c>
      <c r="C85" s="8">
        <v>5808.12</v>
      </c>
      <c r="D85" s="11">
        <f t="shared" si="46"/>
        <v>-3.9582583663187992E-3</v>
      </c>
      <c r="E85" s="11">
        <f t="shared" si="46"/>
        <v>-2.9949086552856383E-4</v>
      </c>
      <c r="F85" s="12"/>
      <c r="G85" s="12"/>
    </row>
    <row r="86" spans="1:7" x14ac:dyDescent="0.15">
      <c r="A86" s="6">
        <v>45593</v>
      </c>
      <c r="B86" s="7">
        <v>54.91</v>
      </c>
      <c r="C86" s="8">
        <v>5823.52</v>
      </c>
      <c r="D86" s="11">
        <f t="shared" si="46"/>
        <v>-8.1286127167630572E-3</v>
      </c>
      <c r="E86" s="11">
        <f t="shared" si="46"/>
        <v>2.6514603692762108E-3</v>
      </c>
      <c r="F86" s="12"/>
      <c r="G86" s="12"/>
    </row>
    <row r="87" spans="1:7" x14ac:dyDescent="0.15">
      <c r="A87" s="6">
        <v>45594</v>
      </c>
      <c r="B87" s="7">
        <v>55.3</v>
      </c>
      <c r="C87" s="8">
        <v>5832.92</v>
      </c>
      <c r="D87" s="11">
        <f t="shared" si="46"/>
        <v>7.1025314150428079E-3</v>
      </c>
      <c r="E87" s="11">
        <f t="shared" si="46"/>
        <v>1.6141440228589642E-3</v>
      </c>
      <c r="F87" s="12"/>
      <c r="G87" s="12"/>
    </row>
    <row r="88" spans="1:7" x14ac:dyDescent="0.15">
      <c r="A88" s="6">
        <v>45595</v>
      </c>
      <c r="B88" s="7">
        <v>55.21</v>
      </c>
      <c r="C88" s="8">
        <v>5813.67</v>
      </c>
      <c r="D88" s="11">
        <f t="shared" si="46"/>
        <v>-1.6274864376129531E-3</v>
      </c>
      <c r="E88" s="11">
        <f t="shared" si="46"/>
        <v>-3.3002338451410271E-3</v>
      </c>
      <c r="F88" s="12"/>
      <c r="G88" s="12"/>
    </row>
    <row r="89" spans="1:7" x14ac:dyDescent="0.15">
      <c r="A89" s="6">
        <v>45596</v>
      </c>
      <c r="B89" s="7">
        <v>54.4</v>
      </c>
      <c r="C89" s="8">
        <v>5705.45</v>
      </c>
      <c r="D89" s="11">
        <f t="shared" si="46"/>
        <v>-1.4671255207390007E-2</v>
      </c>
      <c r="E89" s="11">
        <f t="shared" si="46"/>
        <v>-1.8614747655095704E-2</v>
      </c>
      <c r="F89" s="12"/>
      <c r="G89" s="12"/>
    </row>
    <row r="90" spans="1:7" x14ac:dyDescent="0.15">
      <c r="A90" s="6">
        <v>45597</v>
      </c>
      <c r="B90" s="7">
        <v>55.12</v>
      </c>
      <c r="C90" s="8">
        <v>5728.8</v>
      </c>
      <c r="D90" s="11">
        <f t="shared" si="46"/>
        <v>1.3235294117647038E-2</v>
      </c>
      <c r="E90" s="11">
        <f t="shared" si="46"/>
        <v>4.0925781489628979E-3</v>
      </c>
      <c r="F90" s="12"/>
      <c r="G90" s="12"/>
    </row>
    <row r="91" spans="1:7" x14ac:dyDescent="0.15">
      <c r="A91" s="6">
        <v>45600</v>
      </c>
      <c r="B91" s="7">
        <v>55.45</v>
      </c>
      <c r="C91" s="8">
        <v>5712.69</v>
      </c>
      <c r="D91" s="11">
        <f t="shared" si="46"/>
        <v>5.9869375907112736E-3</v>
      </c>
      <c r="E91" s="11">
        <f t="shared" si="46"/>
        <v>-2.81210724759122E-3</v>
      </c>
      <c r="F91" s="12"/>
      <c r="G91" s="12"/>
    </row>
    <row r="92" spans="1:7" x14ac:dyDescent="0.15">
      <c r="A92" s="6">
        <v>45601</v>
      </c>
      <c r="B92" s="7">
        <v>55.78</v>
      </c>
      <c r="C92" s="8">
        <v>5782.76</v>
      </c>
      <c r="D92" s="11">
        <f t="shared" si="46"/>
        <v>5.9513074842199873E-3</v>
      </c>
      <c r="E92" s="11">
        <f t="shared" si="46"/>
        <v>1.2265675189796861E-2</v>
      </c>
      <c r="F92" s="12"/>
      <c r="G92" s="12"/>
    </row>
    <row r="93" spans="1:7" x14ac:dyDescent="0.15">
      <c r="A93" s="6">
        <v>45602</v>
      </c>
      <c r="B93" s="7">
        <v>57.48</v>
      </c>
      <c r="C93" s="8">
        <v>5929.04</v>
      </c>
      <c r="D93" s="11">
        <f t="shared" si="46"/>
        <v>3.0476873431337322E-2</v>
      </c>
      <c r="E93" s="11">
        <f t="shared" si="46"/>
        <v>2.5295879476236217E-2</v>
      </c>
      <c r="F93" s="12"/>
      <c r="G93" s="12"/>
    </row>
    <row r="94" spans="1:7" x14ac:dyDescent="0.15">
      <c r="A94" s="6">
        <v>45603</v>
      </c>
      <c r="B94" s="7">
        <v>57.69</v>
      </c>
      <c r="C94" s="8">
        <v>5973.1</v>
      </c>
      <c r="D94" s="11">
        <f t="shared" si="46"/>
        <v>3.6534446764092008E-3</v>
      </c>
      <c r="E94" s="11">
        <f t="shared" si="46"/>
        <v>7.4312198939457987E-3</v>
      </c>
      <c r="F94" s="12"/>
      <c r="G94" s="12"/>
    </row>
    <row r="95" spans="1:7" x14ac:dyDescent="0.15">
      <c r="A95" s="6">
        <v>45604</v>
      </c>
      <c r="B95" s="7">
        <v>57.67</v>
      </c>
      <c r="C95" s="8">
        <v>5995.54</v>
      </c>
      <c r="D95" s="11">
        <f t="shared" si="46"/>
        <v>-3.4668053388795325E-4</v>
      </c>
      <c r="E95" s="11">
        <f t="shared" si="46"/>
        <v>3.7568431802580903E-3</v>
      </c>
      <c r="F95" s="12"/>
      <c r="G95" s="12"/>
    </row>
    <row r="96" spans="1:7" x14ac:dyDescent="0.15">
      <c r="A96" s="6">
        <v>45607</v>
      </c>
      <c r="B96" s="7">
        <v>58.23</v>
      </c>
      <c r="C96" s="8">
        <v>6001.35</v>
      </c>
      <c r="D96" s="11">
        <f t="shared" si="46"/>
        <v>9.7104213629269145E-3</v>
      </c>
      <c r="E96" s="11">
        <f t="shared" si="46"/>
        <v>9.6905366322306251E-4</v>
      </c>
      <c r="F96" s="12"/>
      <c r="G96" s="12"/>
    </row>
    <row r="97" spans="1:7" x14ac:dyDescent="0.15">
      <c r="A97" s="6">
        <v>45608</v>
      </c>
      <c r="B97" s="7">
        <v>58.31</v>
      </c>
      <c r="C97" s="8">
        <v>5983.99</v>
      </c>
      <c r="D97" s="11">
        <f t="shared" si="46"/>
        <v>1.3738622703074945E-3</v>
      </c>
      <c r="E97" s="11">
        <f t="shared" si="46"/>
        <v>-2.8926824797754808E-3</v>
      </c>
      <c r="F97" s="12"/>
      <c r="G97" s="12"/>
    </row>
    <row r="98" spans="1:7" x14ac:dyDescent="0.15">
      <c r="A98" s="6">
        <v>45609</v>
      </c>
      <c r="B98" s="7">
        <v>58.78</v>
      </c>
      <c r="C98" s="8">
        <v>5985.38</v>
      </c>
      <c r="D98" s="11">
        <f t="shared" si="46"/>
        <v>8.0603670039444148E-3</v>
      </c>
      <c r="E98" s="11">
        <f t="shared" si="46"/>
        <v>2.3228648443602469E-4</v>
      </c>
      <c r="F98" s="12"/>
      <c r="G98" s="12"/>
    </row>
    <row r="99" spans="1:7" x14ac:dyDescent="0.15">
      <c r="A99" s="6">
        <v>45610</v>
      </c>
      <c r="B99" s="7">
        <v>57.53</v>
      </c>
      <c r="C99" s="8">
        <v>5949.17</v>
      </c>
      <c r="D99" s="11">
        <f t="shared" si="46"/>
        <v>-2.1265736645117387E-2</v>
      </c>
      <c r="E99" s="11">
        <f t="shared" si="46"/>
        <v>-6.0497412027306595E-3</v>
      </c>
      <c r="F99" s="12"/>
      <c r="G99" s="12"/>
    </row>
    <row r="100" spans="1:7" x14ac:dyDescent="0.15">
      <c r="A100" s="6">
        <v>45611</v>
      </c>
      <c r="B100" s="7">
        <v>57.07</v>
      </c>
      <c r="C100" s="8">
        <v>5870.62</v>
      </c>
      <c r="D100" s="11">
        <f t="shared" si="46"/>
        <v>-7.9958282635147031E-3</v>
      </c>
      <c r="E100" s="11">
        <f t="shared" si="46"/>
        <v>-1.3203522508181844E-2</v>
      </c>
      <c r="F100" s="12"/>
      <c r="G100" s="12"/>
    </row>
    <row r="101" spans="1:7" x14ac:dyDescent="0.15">
      <c r="A101" s="6">
        <v>45614</v>
      </c>
      <c r="B101" s="7">
        <v>56.92</v>
      </c>
      <c r="C101" s="8">
        <v>5893.62</v>
      </c>
      <c r="D101" s="11">
        <f t="shared" si="46"/>
        <v>-2.6283511477133096E-3</v>
      </c>
      <c r="E101" s="11">
        <f t="shared" si="46"/>
        <v>3.9178144727473416E-3</v>
      </c>
      <c r="F101" s="12"/>
      <c r="G101" s="12"/>
    </row>
    <row r="102" spans="1:7" x14ac:dyDescent="0.15">
      <c r="A102" s="6">
        <v>45615</v>
      </c>
      <c r="B102" s="7">
        <v>56.62</v>
      </c>
      <c r="C102" s="8">
        <v>5916.98</v>
      </c>
      <c r="D102" s="11">
        <f t="shared" si="46"/>
        <v>-5.2705551651441368E-3</v>
      </c>
      <c r="E102" s="11">
        <f t="shared" si="46"/>
        <v>3.9636081050355597E-3</v>
      </c>
      <c r="F102" s="12"/>
      <c r="G102" s="12"/>
    </row>
    <row r="103" spans="1:7" x14ac:dyDescent="0.15">
      <c r="A103" s="6">
        <v>45616</v>
      </c>
      <c r="B103" s="7">
        <v>57.11</v>
      </c>
      <c r="C103" s="8">
        <v>5917.11</v>
      </c>
      <c r="D103" s="11">
        <f t="shared" si="46"/>
        <v>8.6541858000706816E-3</v>
      </c>
      <c r="E103" s="11">
        <f t="shared" si="46"/>
        <v>2.1970667468896151E-5</v>
      </c>
      <c r="F103" s="12"/>
      <c r="G103" s="12"/>
    </row>
    <row r="104" spans="1:7" x14ac:dyDescent="0.15">
      <c r="A104" s="6">
        <v>45617</v>
      </c>
      <c r="B104" s="7">
        <v>57.17</v>
      </c>
      <c r="C104" s="8">
        <v>5948.71</v>
      </c>
      <c r="D104" s="11">
        <f t="shared" si="46"/>
        <v>1.0506040973560194E-3</v>
      </c>
      <c r="E104" s="11">
        <f t="shared" si="46"/>
        <v>5.3404449131417816E-3</v>
      </c>
      <c r="F104" s="12"/>
      <c r="G104" s="12"/>
    </row>
    <row r="105" spans="1:7" x14ac:dyDescent="0.15">
      <c r="A105" s="6">
        <v>45618</v>
      </c>
      <c r="B105" s="7">
        <v>58.15</v>
      </c>
      <c r="C105" s="8">
        <v>5969.34</v>
      </c>
      <c r="D105" s="11">
        <f t="shared" si="46"/>
        <v>1.7141857617631571E-2</v>
      </c>
      <c r="E105" s="11">
        <f t="shared" si="46"/>
        <v>3.4679787718682048E-3</v>
      </c>
      <c r="F105" s="12"/>
      <c r="G105" s="12"/>
    </row>
    <row r="106" spans="1:7" x14ac:dyDescent="0.15">
      <c r="A106" s="6">
        <v>45621</v>
      </c>
      <c r="B106" s="7">
        <v>58.34</v>
      </c>
      <c r="C106" s="8">
        <v>5987.37</v>
      </c>
      <c r="D106" s="11">
        <f t="shared" si="46"/>
        <v>3.2674118658642276E-3</v>
      </c>
      <c r="E106" s="11">
        <f t="shared" si="46"/>
        <v>3.0204344198855727E-3</v>
      </c>
      <c r="F106" s="12"/>
      <c r="G106" s="12"/>
    </row>
    <row r="107" spans="1:7" x14ac:dyDescent="0.15">
      <c r="A107" s="6">
        <v>45622</v>
      </c>
      <c r="B107" s="7">
        <v>59.19</v>
      </c>
      <c r="C107" s="8">
        <v>6021.63</v>
      </c>
      <c r="D107" s="11">
        <f t="shared" si="46"/>
        <v>1.4569763455604975E-2</v>
      </c>
      <c r="E107" s="11">
        <f t="shared" si="46"/>
        <v>5.7220449045240597E-3</v>
      </c>
      <c r="F107" s="12"/>
      <c r="G107" s="12"/>
    </row>
    <row r="108" spans="1:7" x14ac:dyDescent="0.15">
      <c r="A108" s="6">
        <v>45623</v>
      </c>
      <c r="B108" s="7">
        <v>58.89</v>
      </c>
      <c r="C108" s="8">
        <v>5998.74</v>
      </c>
      <c r="D108" s="11">
        <f t="shared" si="46"/>
        <v>-5.0684237202229627E-3</v>
      </c>
      <c r="E108" s="11">
        <f t="shared" si="46"/>
        <v>-3.801296326742149E-3</v>
      </c>
      <c r="F108" s="12"/>
      <c r="G108" s="12"/>
    </row>
    <row r="109" spans="1:7" x14ac:dyDescent="0.15">
      <c r="A109" s="6">
        <v>45625</v>
      </c>
      <c r="B109" s="7">
        <v>58.81</v>
      </c>
      <c r="C109" s="8">
        <v>6032.38</v>
      </c>
      <c r="D109" s="11">
        <f t="shared" si="46"/>
        <v>-1.358464934623846E-3</v>
      </c>
      <c r="E109" s="11">
        <f t="shared" si="46"/>
        <v>5.6078443139726559E-3</v>
      </c>
      <c r="F109" s="12"/>
      <c r="G109" s="12"/>
    </row>
    <row r="110" spans="1:7" x14ac:dyDescent="0.15">
      <c r="A110" s="6">
        <v>45628</v>
      </c>
      <c r="B110" s="7">
        <v>59.03</v>
      </c>
      <c r="C110" s="8">
        <v>6047.15</v>
      </c>
      <c r="D110" s="11">
        <f t="shared" si="46"/>
        <v>3.7408603978914957E-3</v>
      </c>
      <c r="E110" s="11">
        <f t="shared" si="46"/>
        <v>2.4484531809997922E-3</v>
      </c>
      <c r="F110" s="12"/>
      <c r="G110" s="12"/>
    </row>
    <row r="111" spans="1:7" x14ac:dyDescent="0.15">
      <c r="A111" s="6">
        <v>45629</v>
      </c>
      <c r="B111" s="7">
        <v>59.08</v>
      </c>
      <c r="C111" s="8">
        <v>6049.88</v>
      </c>
      <c r="D111" s="11">
        <f t="shared" si="46"/>
        <v>8.4702693545649934E-4</v>
      </c>
      <c r="E111" s="11">
        <f t="shared" si="46"/>
        <v>4.5145233705141648E-4</v>
      </c>
      <c r="F111" s="12"/>
      <c r="G111" s="12"/>
    </row>
    <row r="112" spans="1:7" x14ac:dyDescent="0.15">
      <c r="A112" s="6">
        <v>45630</v>
      </c>
      <c r="B112" s="7">
        <v>59.22</v>
      </c>
      <c r="C112" s="8">
        <v>6086.49</v>
      </c>
      <c r="D112" s="11">
        <f t="shared" si="46"/>
        <v>2.3696682464455074E-3</v>
      </c>
      <c r="E112" s="11">
        <f t="shared" si="46"/>
        <v>6.051359696390618E-3</v>
      </c>
      <c r="F112" s="12"/>
      <c r="G112" s="12"/>
    </row>
    <row r="113" spans="1:7" x14ac:dyDescent="0.15">
      <c r="A113" s="6">
        <v>45631</v>
      </c>
      <c r="B113" s="7">
        <v>59.61</v>
      </c>
      <c r="C113" s="8">
        <v>6075.11</v>
      </c>
      <c r="D113" s="11">
        <f t="shared" si="46"/>
        <v>6.5856129685917019E-3</v>
      </c>
      <c r="E113" s="11">
        <f t="shared" si="46"/>
        <v>-1.8697147288503078E-3</v>
      </c>
      <c r="F113" s="12"/>
      <c r="G113" s="12"/>
    </row>
    <row r="114" spans="1:7" x14ac:dyDescent="0.15">
      <c r="A114" s="6">
        <v>45632</v>
      </c>
      <c r="B114" s="7">
        <v>59.48</v>
      </c>
      <c r="C114" s="8">
        <v>6090.27</v>
      </c>
      <c r="D114" s="11">
        <f t="shared" ref="D114:E177" si="47">(B114-B113)/B113</f>
        <v>-2.1808421405804823E-3</v>
      </c>
      <c r="E114" s="11">
        <f t="shared" si="47"/>
        <v>2.4954280663232048E-3</v>
      </c>
      <c r="F114" s="12"/>
      <c r="G114" s="12"/>
    </row>
    <row r="115" spans="1:7" x14ac:dyDescent="0.15">
      <c r="A115" s="6">
        <v>45635</v>
      </c>
      <c r="B115" s="7">
        <v>58.55</v>
      </c>
      <c r="C115" s="8">
        <v>6052.85</v>
      </c>
      <c r="D115" s="11">
        <f t="shared" si="47"/>
        <v>-1.5635507733691992E-2</v>
      </c>
      <c r="E115" s="11">
        <f t="shared" si="47"/>
        <v>-6.1442267748392223E-3</v>
      </c>
      <c r="F115" s="12"/>
      <c r="G115" s="12"/>
    </row>
    <row r="116" spans="1:7" x14ac:dyDescent="0.15">
      <c r="A116" s="6">
        <v>45636</v>
      </c>
      <c r="B116" s="7">
        <v>58.32</v>
      </c>
      <c r="C116" s="8">
        <v>6034.91</v>
      </c>
      <c r="D116" s="11">
        <f t="shared" si="47"/>
        <v>-3.928266438941023E-3</v>
      </c>
      <c r="E116" s="11">
        <f t="shared" si="47"/>
        <v>-2.9638930421207379E-3</v>
      </c>
      <c r="F116" s="12"/>
      <c r="G116" s="12"/>
    </row>
    <row r="117" spans="1:7" x14ac:dyDescent="0.15">
      <c r="A117" s="6">
        <v>45637</v>
      </c>
      <c r="B117" s="7">
        <v>58.19</v>
      </c>
      <c r="C117" s="8">
        <v>6084.19</v>
      </c>
      <c r="D117" s="11">
        <f t="shared" si="47"/>
        <v>-2.2290809327846803E-3</v>
      </c>
      <c r="E117" s="11">
        <f t="shared" si="47"/>
        <v>8.1658218598122841E-3</v>
      </c>
      <c r="F117" s="12"/>
      <c r="G117" s="12"/>
    </row>
    <row r="118" spans="1:7" x14ac:dyDescent="0.15">
      <c r="A118" s="6">
        <v>45638</v>
      </c>
      <c r="B118" s="7">
        <v>58.45</v>
      </c>
      <c r="C118" s="8">
        <v>6051.25</v>
      </c>
      <c r="D118" s="11">
        <f t="shared" si="47"/>
        <v>4.4681216703901898E-3</v>
      </c>
      <c r="E118" s="11">
        <f t="shared" si="47"/>
        <v>-5.4140321061636144E-3</v>
      </c>
      <c r="F118" s="12"/>
      <c r="G118" s="12"/>
    </row>
    <row r="119" spans="1:7" x14ac:dyDescent="0.15">
      <c r="A119" s="6">
        <v>45639</v>
      </c>
      <c r="B119" s="7">
        <v>58.22</v>
      </c>
      <c r="C119" s="8">
        <v>6051.09</v>
      </c>
      <c r="D119" s="11">
        <f t="shared" si="47"/>
        <v>-3.9349871685201709E-3</v>
      </c>
      <c r="E119" s="11">
        <f t="shared" si="47"/>
        <v>-2.6440818012783223E-5</v>
      </c>
      <c r="F119" s="12"/>
      <c r="G119" s="12"/>
    </row>
    <row r="120" spans="1:7" x14ac:dyDescent="0.15">
      <c r="A120" s="6">
        <v>45642</v>
      </c>
      <c r="B120" s="7">
        <v>57.96</v>
      </c>
      <c r="C120" s="8">
        <v>6074.08</v>
      </c>
      <c r="D120" s="11">
        <f t="shared" si="47"/>
        <v>-4.4658193060803505E-3</v>
      </c>
      <c r="E120" s="11">
        <f t="shared" si="47"/>
        <v>3.799315495224791E-3</v>
      </c>
      <c r="F120" s="12"/>
      <c r="G120" s="12"/>
    </row>
    <row r="121" spans="1:7" x14ac:dyDescent="0.15">
      <c r="A121" s="6">
        <v>45643</v>
      </c>
      <c r="B121" s="7">
        <v>58.12</v>
      </c>
      <c r="C121" s="8">
        <v>6050.61</v>
      </c>
      <c r="D121" s="11">
        <f t="shared" si="47"/>
        <v>2.7605244996548755E-3</v>
      </c>
      <c r="E121" s="11">
        <f t="shared" si="47"/>
        <v>-3.8639596449174616E-3</v>
      </c>
      <c r="F121" s="12"/>
      <c r="G121" s="12"/>
    </row>
    <row r="122" spans="1:7" x14ac:dyDescent="0.15">
      <c r="A122" s="6">
        <v>45644</v>
      </c>
      <c r="B122" s="7">
        <v>57.14</v>
      </c>
      <c r="C122" s="8">
        <v>5872.16</v>
      </c>
      <c r="D122" s="11">
        <f t="shared" si="47"/>
        <v>-1.6861665519614537E-2</v>
      </c>
      <c r="E122" s="11">
        <f t="shared" si="47"/>
        <v>-2.9492894104891875E-2</v>
      </c>
      <c r="F122" s="12"/>
      <c r="G122" s="12"/>
    </row>
    <row r="123" spans="1:7" x14ac:dyDescent="0.15">
      <c r="A123" s="6">
        <v>45645</v>
      </c>
      <c r="B123" s="7">
        <v>57.24</v>
      </c>
      <c r="C123" s="8">
        <v>5867.08</v>
      </c>
      <c r="D123" s="11">
        <f t="shared" si="47"/>
        <v>1.7500875043752436E-3</v>
      </c>
      <c r="E123" s="11">
        <f t="shared" si="47"/>
        <v>-8.6509904362277719E-4</v>
      </c>
      <c r="F123" s="12"/>
      <c r="G123" s="12"/>
    </row>
    <row r="124" spans="1:7" x14ac:dyDescent="0.15">
      <c r="A124" s="6">
        <v>45646</v>
      </c>
      <c r="B124" s="7">
        <v>58.12</v>
      </c>
      <c r="C124" s="8">
        <v>5930.85</v>
      </c>
      <c r="D124" s="11">
        <f t="shared" si="47"/>
        <v>1.5373864430468124E-2</v>
      </c>
      <c r="E124" s="11">
        <f t="shared" si="47"/>
        <v>1.0869120584686153E-2</v>
      </c>
      <c r="F124" s="12"/>
      <c r="G124" s="12"/>
    </row>
    <row r="125" spans="1:7" x14ac:dyDescent="0.15">
      <c r="A125" s="6">
        <v>45649</v>
      </c>
      <c r="B125" s="7">
        <v>58.58</v>
      </c>
      <c r="C125" s="8">
        <v>5974.07</v>
      </c>
      <c r="D125" s="11">
        <f t="shared" si="47"/>
        <v>7.9146593255333946E-3</v>
      </c>
      <c r="E125" s="11">
        <f t="shared" si="47"/>
        <v>7.2873196927926587E-3</v>
      </c>
      <c r="F125" s="12"/>
      <c r="G125" s="12"/>
    </row>
    <row r="126" spans="1:7" x14ac:dyDescent="0.15">
      <c r="A126" s="6">
        <v>45650</v>
      </c>
      <c r="B126" s="7">
        <v>59.44</v>
      </c>
      <c r="C126" s="8">
        <v>6040.04</v>
      </c>
      <c r="D126" s="11">
        <f t="shared" si="47"/>
        <v>1.4680778422669844E-2</v>
      </c>
      <c r="E126" s="11">
        <f t="shared" si="47"/>
        <v>1.1042722967759041E-2</v>
      </c>
      <c r="F126" s="12"/>
      <c r="G126" s="12"/>
    </row>
    <row r="127" spans="1:7" x14ac:dyDescent="0.15">
      <c r="A127" s="6">
        <v>45652</v>
      </c>
      <c r="B127" s="7">
        <v>59.57</v>
      </c>
      <c r="C127" s="8">
        <v>6037.59</v>
      </c>
      <c r="D127" s="11">
        <f t="shared" si="47"/>
        <v>2.1870794078062343E-3</v>
      </c>
      <c r="E127" s="11">
        <f t="shared" si="47"/>
        <v>-4.056264528049182E-4</v>
      </c>
      <c r="F127" s="12"/>
      <c r="G127" s="12"/>
    </row>
    <row r="128" spans="1:7" x14ac:dyDescent="0.15">
      <c r="A128" s="6">
        <v>45653</v>
      </c>
      <c r="B128" s="7">
        <v>59.21</v>
      </c>
      <c r="C128" s="8">
        <v>5970.84</v>
      </c>
      <c r="D128" s="11">
        <f t="shared" si="47"/>
        <v>-6.0433103911364684E-3</v>
      </c>
      <c r="E128" s="11">
        <f t="shared" si="47"/>
        <v>-1.1055735815118284E-2</v>
      </c>
      <c r="F128" s="12"/>
      <c r="G128" s="12"/>
    </row>
    <row r="129" spans="1:7" x14ac:dyDescent="0.15">
      <c r="A129" s="6">
        <v>45656</v>
      </c>
      <c r="B129" s="7">
        <v>58.79</v>
      </c>
      <c r="C129" s="8">
        <v>5906.94</v>
      </c>
      <c r="D129" s="11">
        <f t="shared" si="47"/>
        <v>-7.0933963857456794E-3</v>
      </c>
      <c r="E129" s="11">
        <f t="shared" si="47"/>
        <v>-1.0702011777237464E-2</v>
      </c>
      <c r="F129" s="12"/>
      <c r="G129" s="12"/>
    </row>
    <row r="130" spans="1:7" x14ac:dyDescent="0.15">
      <c r="A130" s="6">
        <v>45657</v>
      </c>
      <c r="B130" s="7">
        <v>58.8</v>
      </c>
      <c r="C130" s="8">
        <v>5881.63</v>
      </c>
      <c r="D130" s="11">
        <f t="shared" si="47"/>
        <v>1.7009695526446693E-4</v>
      </c>
      <c r="E130" s="11">
        <f t="shared" si="47"/>
        <v>-4.2847904329482763E-3</v>
      </c>
      <c r="F130" s="12"/>
      <c r="G130" s="12"/>
    </row>
    <row r="131" spans="1:7" x14ac:dyDescent="0.15">
      <c r="A131" s="6">
        <v>45659</v>
      </c>
      <c r="B131" s="7">
        <v>58.7</v>
      </c>
      <c r="C131" s="8">
        <v>5868.55</v>
      </c>
      <c r="D131" s="11">
        <f t="shared" si="47"/>
        <v>-1.700680272108747E-3</v>
      </c>
      <c r="E131" s="11">
        <f t="shared" si="47"/>
        <v>-2.2238733140302817E-3</v>
      </c>
      <c r="F131" s="12"/>
      <c r="G131" s="12"/>
    </row>
    <row r="132" spans="1:7" x14ac:dyDescent="0.15">
      <c r="A132" s="6">
        <v>45660</v>
      </c>
      <c r="B132" s="7">
        <v>58.86</v>
      </c>
      <c r="C132" s="8">
        <v>5942.47</v>
      </c>
      <c r="D132" s="11">
        <f t="shared" si="47"/>
        <v>2.7257240204428719E-3</v>
      </c>
      <c r="E132" s="11">
        <f t="shared" si="47"/>
        <v>1.2595956411720113E-2</v>
      </c>
      <c r="F132" s="12"/>
      <c r="G132" s="12"/>
    </row>
    <row r="133" spans="1:7" x14ac:dyDescent="0.15">
      <c r="A133" s="6">
        <v>45663</v>
      </c>
      <c r="B133" s="7">
        <v>58.77</v>
      </c>
      <c r="C133" s="8">
        <v>5975.38</v>
      </c>
      <c r="D133" s="11">
        <f t="shared" si="47"/>
        <v>-1.5290519877675214E-3</v>
      </c>
      <c r="E133" s="11">
        <f t="shared" si="47"/>
        <v>5.5381011599553477E-3</v>
      </c>
      <c r="F133" s="12"/>
      <c r="G133" s="12"/>
    </row>
    <row r="134" spans="1:7" x14ac:dyDescent="0.15">
      <c r="A134" s="6">
        <v>45664</v>
      </c>
      <c r="B134" s="7">
        <v>58.93</v>
      </c>
      <c r="C134" s="8">
        <v>5909.03</v>
      </c>
      <c r="D134" s="11">
        <f t="shared" si="47"/>
        <v>2.7224774544835221E-3</v>
      </c>
      <c r="E134" s="11">
        <f t="shared" si="47"/>
        <v>-1.1103896321238208E-2</v>
      </c>
      <c r="F134" s="12"/>
      <c r="G134" s="12"/>
    </row>
    <row r="135" spans="1:7" x14ac:dyDescent="0.15">
      <c r="A135" s="6">
        <v>45665</v>
      </c>
      <c r="B135" s="7">
        <v>59.2</v>
      </c>
      <c r="C135" s="8">
        <v>5918.25</v>
      </c>
      <c r="D135" s="11">
        <f t="shared" si="47"/>
        <v>4.5817071101307161E-3</v>
      </c>
      <c r="E135" s="11">
        <f t="shared" si="47"/>
        <v>1.5603237756451152E-3</v>
      </c>
      <c r="F135" s="12"/>
      <c r="G135" s="12"/>
    </row>
    <row r="136" spans="1:7" x14ac:dyDescent="0.15">
      <c r="A136" s="6">
        <v>45667</v>
      </c>
      <c r="B136" s="7">
        <v>58.74</v>
      </c>
      <c r="C136" s="8">
        <v>5827.04</v>
      </c>
      <c r="D136" s="11">
        <f t="shared" si="47"/>
        <v>-7.7702702702702846E-3</v>
      </c>
      <c r="E136" s="11">
        <f t="shared" si="47"/>
        <v>-1.5411650403413177E-2</v>
      </c>
      <c r="F136" s="12"/>
      <c r="G136" s="12"/>
    </row>
    <row r="137" spans="1:7" x14ac:dyDescent="0.15">
      <c r="A137" s="6">
        <v>45670</v>
      </c>
      <c r="B137" s="7">
        <v>58.76</v>
      </c>
      <c r="C137" s="8">
        <v>5836.22</v>
      </c>
      <c r="D137" s="11">
        <f t="shared" si="47"/>
        <v>3.4048348655083455E-4</v>
      </c>
      <c r="E137" s="11">
        <f t="shared" si="47"/>
        <v>1.5754139322881413E-3</v>
      </c>
      <c r="F137" s="12"/>
      <c r="G137" s="12"/>
    </row>
    <row r="138" spans="1:7" x14ac:dyDescent="0.15">
      <c r="A138" s="6">
        <v>45671</v>
      </c>
      <c r="B138" s="7">
        <v>59.33</v>
      </c>
      <c r="C138" s="8">
        <v>5842.91</v>
      </c>
      <c r="D138" s="11">
        <f t="shared" si="47"/>
        <v>9.7004765146358127E-3</v>
      </c>
      <c r="E138" s="11">
        <f t="shared" si="47"/>
        <v>1.146289893115681E-3</v>
      </c>
      <c r="F138" s="12"/>
      <c r="G138" s="12"/>
    </row>
    <row r="139" spans="1:7" x14ac:dyDescent="0.15">
      <c r="A139" s="6">
        <v>45672</v>
      </c>
      <c r="B139" s="7">
        <v>59.98</v>
      </c>
      <c r="C139" s="8">
        <v>5949.91</v>
      </c>
      <c r="D139" s="11">
        <f t="shared" si="47"/>
        <v>1.0955671666947558E-2</v>
      </c>
      <c r="E139" s="11">
        <f t="shared" si="47"/>
        <v>1.8312792769356365E-2</v>
      </c>
      <c r="F139" s="12"/>
      <c r="G139" s="12"/>
    </row>
    <row r="140" spans="1:7" x14ac:dyDescent="0.15">
      <c r="A140" s="6">
        <v>45673</v>
      </c>
      <c r="B140" s="7">
        <v>59.82</v>
      </c>
      <c r="C140" s="8">
        <v>5937.34</v>
      </c>
      <c r="D140" s="11">
        <f t="shared" si="47"/>
        <v>-2.6675558519505937E-3</v>
      </c>
      <c r="E140" s="11">
        <f t="shared" si="47"/>
        <v>-2.1126369978705073E-3</v>
      </c>
      <c r="F140" s="12"/>
      <c r="G140" s="12"/>
    </row>
    <row r="141" spans="1:7" x14ac:dyDescent="0.15">
      <c r="A141" s="6">
        <v>45674</v>
      </c>
      <c r="B141" s="7">
        <v>60.23</v>
      </c>
      <c r="C141" s="8">
        <v>5996.66</v>
      </c>
      <c r="D141" s="11">
        <f t="shared" si="47"/>
        <v>6.8538950183884414E-3</v>
      </c>
      <c r="E141" s="11">
        <f t="shared" si="47"/>
        <v>9.9910060734267718E-3</v>
      </c>
      <c r="F141" s="12"/>
      <c r="G141" s="12"/>
    </row>
    <row r="142" spans="1:7" x14ac:dyDescent="0.15">
      <c r="A142" s="6">
        <v>45678</v>
      </c>
      <c r="B142" s="7">
        <v>61.03</v>
      </c>
      <c r="C142" s="8">
        <v>6049.24</v>
      </c>
      <c r="D142" s="11">
        <f t="shared" si="47"/>
        <v>1.3282417399966865E-2</v>
      </c>
      <c r="E142" s="11">
        <f t="shared" si="47"/>
        <v>8.7682143059636414E-3</v>
      </c>
      <c r="F142" s="12"/>
      <c r="G142" s="12"/>
    </row>
    <row r="143" spans="1:7" x14ac:dyDescent="0.15">
      <c r="A143" s="6">
        <v>45679</v>
      </c>
      <c r="B143" s="7">
        <v>61.63</v>
      </c>
      <c r="C143" s="8">
        <v>6086.37</v>
      </c>
      <c r="D143" s="11">
        <f t="shared" si="47"/>
        <v>9.8312305423562413E-3</v>
      </c>
      <c r="E143" s="11">
        <f t="shared" si="47"/>
        <v>6.1379611323075477E-3</v>
      </c>
      <c r="F143" s="12"/>
      <c r="G143" s="12"/>
    </row>
    <row r="144" spans="1:7" x14ac:dyDescent="0.15">
      <c r="A144" s="6">
        <v>45680</v>
      </c>
      <c r="B144" s="7">
        <v>62.23</v>
      </c>
      <c r="C144" s="8">
        <v>6118.71</v>
      </c>
      <c r="D144" s="11">
        <f t="shared" si="47"/>
        <v>9.7355184163555788E-3</v>
      </c>
      <c r="E144" s="11">
        <f t="shared" si="47"/>
        <v>5.3135119948343832E-3</v>
      </c>
      <c r="F144" s="12"/>
      <c r="G144" s="12"/>
    </row>
    <row r="145" spans="1:7" x14ac:dyDescent="0.15">
      <c r="A145" s="6">
        <v>45681</v>
      </c>
      <c r="B145" s="7">
        <v>62.23</v>
      </c>
      <c r="C145" s="8">
        <v>6101.24</v>
      </c>
      <c r="D145" s="11">
        <f t="shared" si="47"/>
        <v>0</v>
      </c>
      <c r="E145" s="11">
        <f t="shared" si="47"/>
        <v>-2.8551769899211195E-3</v>
      </c>
      <c r="F145" s="12"/>
      <c r="G145" s="12"/>
    </row>
    <row r="146" spans="1:7" x14ac:dyDescent="0.15">
      <c r="A146" s="6">
        <v>45684</v>
      </c>
      <c r="B146" s="7">
        <v>59.08</v>
      </c>
      <c r="C146" s="8">
        <v>6012.28</v>
      </c>
      <c r="D146" s="11">
        <f t="shared" si="47"/>
        <v>-5.0618672665916742E-2</v>
      </c>
      <c r="E146" s="11">
        <f t="shared" si="47"/>
        <v>-1.4580642623466712E-2</v>
      </c>
      <c r="F146" s="12"/>
      <c r="G146" s="12"/>
    </row>
    <row r="147" spans="1:7" x14ac:dyDescent="0.15">
      <c r="A147" s="6">
        <v>45685</v>
      </c>
      <c r="B147" s="7">
        <v>59.43</v>
      </c>
      <c r="C147" s="8">
        <v>6067.7</v>
      </c>
      <c r="D147" s="11">
        <f t="shared" si="47"/>
        <v>5.9241706161137679E-3</v>
      </c>
      <c r="E147" s="11">
        <f t="shared" si="47"/>
        <v>9.2178009008229943E-3</v>
      </c>
      <c r="F147" s="12"/>
      <c r="G147" s="12"/>
    </row>
    <row r="148" spans="1:7" x14ac:dyDescent="0.15">
      <c r="A148" s="6">
        <v>45686</v>
      </c>
      <c r="B148" s="7">
        <v>59.55</v>
      </c>
      <c r="C148" s="8">
        <v>6039.31</v>
      </c>
      <c r="D148" s="11">
        <f t="shared" si="47"/>
        <v>2.0191822311963225E-3</v>
      </c>
      <c r="E148" s="11">
        <f t="shared" si="47"/>
        <v>-4.6788733787101241E-3</v>
      </c>
      <c r="F148" s="12"/>
      <c r="G148" s="12"/>
    </row>
    <row r="149" spans="1:7" x14ac:dyDescent="0.15">
      <c r="A149" s="6">
        <v>45687</v>
      </c>
      <c r="B149" s="7">
        <v>60.47</v>
      </c>
      <c r="C149" s="8">
        <v>6071.17</v>
      </c>
      <c r="D149" s="11">
        <f t="shared" si="47"/>
        <v>1.5449202350965604E-2</v>
      </c>
      <c r="E149" s="11">
        <f t="shared" si="47"/>
        <v>5.2754370946349284E-3</v>
      </c>
      <c r="F149" s="12"/>
      <c r="G149" s="12"/>
    </row>
    <row r="150" spans="1:7" x14ac:dyDescent="0.15">
      <c r="A150" s="6">
        <v>45688</v>
      </c>
      <c r="B150" s="7">
        <v>60.6</v>
      </c>
      <c r="C150" s="8">
        <v>6040.53</v>
      </c>
      <c r="D150" s="11">
        <f t="shared" si="47"/>
        <v>2.1498263601786435E-3</v>
      </c>
      <c r="E150" s="11">
        <f t="shared" si="47"/>
        <v>-5.0468031697350471E-3</v>
      </c>
      <c r="F150" s="12"/>
      <c r="G150" s="12"/>
    </row>
    <row r="151" spans="1:7" x14ac:dyDescent="0.15">
      <c r="A151" s="6">
        <v>45691</v>
      </c>
      <c r="B151" s="7">
        <v>61.04</v>
      </c>
      <c r="C151" s="8">
        <v>5994.57</v>
      </c>
      <c r="D151" s="11">
        <f t="shared" si="47"/>
        <v>7.2607260726072227E-3</v>
      </c>
      <c r="E151" s="11">
        <f t="shared" si="47"/>
        <v>-7.6086038807853017E-3</v>
      </c>
      <c r="F151" s="12"/>
      <c r="G151" s="12"/>
    </row>
    <row r="152" spans="1:7" x14ac:dyDescent="0.15">
      <c r="A152" s="6">
        <v>45692</v>
      </c>
      <c r="B152" s="7">
        <v>61.34</v>
      </c>
      <c r="C152" s="8">
        <v>6037.88</v>
      </c>
      <c r="D152" s="11">
        <f t="shared" si="47"/>
        <v>4.9148099606815899E-3</v>
      </c>
      <c r="E152" s="11">
        <f t="shared" si="47"/>
        <v>7.2248718423507281E-3</v>
      </c>
      <c r="F152" s="12"/>
      <c r="G152" s="12"/>
    </row>
    <row r="153" spans="1:7" x14ac:dyDescent="0.15">
      <c r="A153" s="6">
        <v>45693</v>
      </c>
      <c r="B153" s="7">
        <v>62.57</v>
      </c>
      <c r="C153" s="8">
        <v>6061.48</v>
      </c>
      <c r="D153" s="11">
        <f t="shared" si="47"/>
        <v>2.0052168242582276E-2</v>
      </c>
      <c r="E153" s="11">
        <f t="shared" si="47"/>
        <v>3.9086566808216551E-3</v>
      </c>
      <c r="F153" s="12"/>
      <c r="G153" s="12"/>
    </row>
    <row r="154" spans="1:7" x14ac:dyDescent="0.15">
      <c r="A154" s="6">
        <v>45694</v>
      </c>
      <c r="B154" s="7">
        <v>62.27</v>
      </c>
      <c r="C154" s="8">
        <v>6083.57</v>
      </c>
      <c r="D154" s="11">
        <f t="shared" si="47"/>
        <v>-4.7946300143838442E-3</v>
      </c>
      <c r="E154" s="11">
        <f t="shared" si="47"/>
        <v>3.6443244884087956E-3</v>
      </c>
      <c r="F154" s="12"/>
      <c r="G154" s="12"/>
    </row>
    <row r="155" spans="1:7" x14ac:dyDescent="0.15">
      <c r="A155" s="6">
        <v>45695</v>
      </c>
      <c r="B155" s="7">
        <v>62.27</v>
      </c>
      <c r="C155" s="8">
        <v>6025.99</v>
      </c>
      <c r="D155" s="11">
        <f t="shared" si="47"/>
        <v>0</v>
      </c>
      <c r="E155" s="11">
        <f t="shared" si="47"/>
        <v>-9.464837258386101E-3</v>
      </c>
      <c r="F155" s="12"/>
      <c r="G155" s="12"/>
    </row>
    <row r="156" spans="1:7" x14ac:dyDescent="0.15">
      <c r="A156" s="6">
        <v>45698</v>
      </c>
      <c r="B156" s="7">
        <v>62.81</v>
      </c>
      <c r="C156" s="8">
        <v>6066.44</v>
      </c>
      <c r="D156" s="11">
        <f t="shared" si="47"/>
        <v>8.6719126385097021E-3</v>
      </c>
      <c r="E156" s="11">
        <f t="shared" si="47"/>
        <v>6.7125899644705387E-3</v>
      </c>
      <c r="F156" s="12"/>
      <c r="G156" s="12"/>
    </row>
    <row r="157" spans="1:7" x14ac:dyDescent="0.15">
      <c r="A157" s="6">
        <v>45699</v>
      </c>
      <c r="B157" s="7">
        <v>62.43</v>
      </c>
      <c r="C157" s="8">
        <v>6068.5</v>
      </c>
      <c r="D157" s="11">
        <f t="shared" si="47"/>
        <v>-6.0499920394841995E-3</v>
      </c>
      <c r="E157" s="11">
        <f t="shared" si="47"/>
        <v>3.3957312690810433E-4</v>
      </c>
      <c r="F157" s="12"/>
      <c r="G157" s="12"/>
    </row>
    <row r="158" spans="1:7" x14ac:dyDescent="0.15">
      <c r="A158" s="6">
        <v>45700</v>
      </c>
      <c r="B158" s="7">
        <v>62.53</v>
      </c>
      <c r="C158" s="8">
        <v>6051.97</v>
      </c>
      <c r="D158" s="11">
        <f t="shared" si="47"/>
        <v>1.6017940092904279E-3</v>
      </c>
      <c r="E158" s="11">
        <f t="shared" si="47"/>
        <v>-2.7239021174919249E-3</v>
      </c>
      <c r="F158" s="12"/>
      <c r="G158" s="12"/>
    </row>
    <row r="159" spans="1:7" x14ac:dyDescent="0.15">
      <c r="A159" s="6">
        <v>45701</v>
      </c>
      <c r="B159" s="7">
        <v>63.84</v>
      </c>
      <c r="C159" s="8">
        <v>6115.07</v>
      </c>
      <c r="D159" s="11">
        <f t="shared" si="47"/>
        <v>2.0949944026867139E-2</v>
      </c>
      <c r="E159" s="11">
        <f t="shared" si="47"/>
        <v>1.0426357037460438E-2</v>
      </c>
      <c r="F159" s="12"/>
      <c r="G159" s="12"/>
    </row>
    <row r="160" spans="1:7" x14ac:dyDescent="0.15">
      <c r="A160" s="6">
        <v>45702</v>
      </c>
      <c r="B160" s="7">
        <v>64.87</v>
      </c>
      <c r="C160" s="8">
        <v>6114.63</v>
      </c>
      <c r="D160" s="11">
        <f t="shared" si="47"/>
        <v>1.6134085213032598E-2</v>
      </c>
      <c r="E160" s="11">
        <f t="shared" si="47"/>
        <v>-7.1953387287406335E-5</v>
      </c>
      <c r="F160" s="12"/>
      <c r="G160" s="12"/>
    </row>
    <row r="161" spans="1:7" x14ac:dyDescent="0.15">
      <c r="A161" s="6">
        <v>45706</v>
      </c>
      <c r="B161" s="7">
        <v>64.59</v>
      </c>
      <c r="C161" s="8">
        <v>6129.58</v>
      </c>
      <c r="D161" s="11">
        <f t="shared" si="47"/>
        <v>-4.31632495760754E-3</v>
      </c>
      <c r="E161" s="11">
        <f t="shared" si="47"/>
        <v>2.4449557863680743E-3</v>
      </c>
      <c r="F161" s="12"/>
      <c r="G161" s="12"/>
    </row>
    <row r="162" spans="1:7" x14ac:dyDescent="0.15">
      <c r="A162" s="6">
        <v>45707</v>
      </c>
      <c r="B162" s="7">
        <v>64.84</v>
      </c>
      <c r="C162" s="8">
        <v>6144.15</v>
      </c>
      <c r="D162" s="11">
        <f t="shared" si="47"/>
        <v>3.8705681994116734E-3</v>
      </c>
      <c r="E162" s="11">
        <f t="shared" si="47"/>
        <v>2.3769980977489009E-3</v>
      </c>
      <c r="F162" s="12"/>
      <c r="G162" s="12"/>
    </row>
    <row r="163" spans="1:7" x14ac:dyDescent="0.15">
      <c r="A163" s="6">
        <v>45708</v>
      </c>
      <c r="B163" s="7">
        <v>64.67</v>
      </c>
      <c r="C163" s="8">
        <v>6117.52</v>
      </c>
      <c r="D163" s="11">
        <f t="shared" si="47"/>
        <v>-2.6218383713757201E-3</v>
      </c>
      <c r="E163" s="11">
        <f t="shared" si="47"/>
        <v>-4.3342040803038993E-3</v>
      </c>
      <c r="F163" s="12"/>
      <c r="G163" s="12"/>
    </row>
    <row r="164" spans="1:7" x14ac:dyDescent="0.15">
      <c r="A164" s="6">
        <v>45709</v>
      </c>
      <c r="B164" s="7">
        <v>63.98</v>
      </c>
      <c r="C164" s="8">
        <v>6013.13</v>
      </c>
      <c r="D164" s="11">
        <f t="shared" si="47"/>
        <v>-1.0669553115818846E-2</v>
      </c>
      <c r="E164" s="11">
        <f t="shared" si="47"/>
        <v>-1.7064104408322379E-2</v>
      </c>
      <c r="F164" s="12"/>
      <c r="G164" s="12"/>
    </row>
    <row r="165" spans="1:7" x14ac:dyDescent="0.15">
      <c r="A165" s="6">
        <v>45712</v>
      </c>
      <c r="B165" s="7">
        <v>63.24</v>
      </c>
      <c r="C165" s="8">
        <v>5983.25</v>
      </c>
      <c r="D165" s="11">
        <f t="shared" si="47"/>
        <v>-1.1566114410753281E-2</v>
      </c>
      <c r="E165" s="11">
        <f t="shared" si="47"/>
        <v>-4.9691258961639126E-3</v>
      </c>
      <c r="F165" s="12"/>
      <c r="G165" s="12"/>
    </row>
    <row r="166" spans="1:7" x14ac:dyDescent="0.15">
      <c r="A166" s="6">
        <v>45713</v>
      </c>
      <c r="B166" s="7">
        <v>64.27</v>
      </c>
      <c r="C166" s="8">
        <v>5955.25</v>
      </c>
      <c r="D166" s="11">
        <f t="shared" si="47"/>
        <v>1.6287160025300347E-2</v>
      </c>
      <c r="E166" s="11">
        <f t="shared" si="47"/>
        <v>-4.6797309154723602E-3</v>
      </c>
      <c r="F166" s="12"/>
      <c r="G166" s="12"/>
    </row>
    <row r="167" spans="1:7" x14ac:dyDescent="0.15">
      <c r="A167" s="6">
        <v>45714</v>
      </c>
      <c r="B167" s="7">
        <v>64.08</v>
      </c>
      <c r="C167" s="8">
        <v>5956.06</v>
      </c>
      <c r="D167" s="11">
        <f t="shared" si="47"/>
        <v>-2.9562782013380696E-3</v>
      </c>
      <c r="E167" s="11">
        <f t="shared" si="47"/>
        <v>1.3601444103948618E-4</v>
      </c>
      <c r="F167" s="12"/>
      <c r="G167" s="12"/>
    </row>
    <row r="168" spans="1:7" x14ac:dyDescent="0.15">
      <c r="A168" s="6">
        <v>45715</v>
      </c>
      <c r="B168" s="7">
        <v>63.81</v>
      </c>
      <c r="C168" s="8">
        <v>5861.57</v>
      </c>
      <c r="D168" s="11">
        <f t="shared" si="47"/>
        <v>-4.213483146067354E-3</v>
      </c>
      <c r="E168" s="11">
        <f t="shared" si="47"/>
        <v>-1.5864514460902122E-2</v>
      </c>
      <c r="F168" s="12"/>
      <c r="G168" s="12"/>
    </row>
    <row r="169" spans="1:7" x14ac:dyDescent="0.15">
      <c r="A169" s="6">
        <v>45716</v>
      </c>
      <c r="B169" s="7">
        <v>64.11</v>
      </c>
      <c r="C169" s="8">
        <v>5954.5</v>
      </c>
      <c r="D169" s="11">
        <f t="shared" si="47"/>
        <v>4.7014574518100165E-3</v>
      </c>
      <c r="E169" s="11">
        <f t="shared" si="47"/>
        <v>1.5854114170776822E-2</v>
      </c>
      <c r="F169" s="12"/>
      <c r="G169" s="12"/>
    </row>
    <row r="170" spans="1:7" x14ac:dyDescent="0.15">
      <c r="A170" s="6">
        <v>45719</v>
      </c>
      <c r="B170" s="7">
        <v>63.48</v>
      </c>
      <c r="C170" s="8">
        <v>5849.72</v>
      </c>
      <c r="D170" s="11">
        <f t="shared" si="47"/>
        <v>-9.8268600842302701E-3</v>
      </c>
      <c r="E170" s="11">
        <f t="shared" si="47"/>
        <v>-1.7596775547904904E-2</v>
      </c>
      <c r="F170" s="12"/>
      <c r="G170" s="12"/>
    </row>
    <row r="171" spans="1:7" x14ac:dyDescent="0.15">
      <c r="A171" s="6">
        <v>45720</v>
      </c>
      <c r="B171" s="7">
        <v>63.26</v>
      </c>
      <c r="C171" s="8">
        <v>5778.15</v>
      </c>
      <c r="D171" s="11">
        <f t="shared" si="47"/>
        <v>-3.4656584751102532E-3</v>
      </c>
      <c r="E171" s="11">
        <f t="shared" si="47"/>
        <v>-1.2234773630190952E-2</v>
      </c>
      <c r="F171" s="12"/>
      <c r="G171" s="12"/>
    </row>
    <row r="172" spans="1:7" x14ac:dyDescent="0.15">
      <c r="A172" s="6">
        <v>45721</v>
      </c>
      <c r="B172" s="7">
        <v>63.96</v>
      </c>
      <c r="C172" s="8">
        <v>5842.63</v>
      </c>
      <c r="D172" s="11">
        <f t="shared" si="47"/>
        <v>1.1065444198545729E-2</v>
      </c>
      <c r="E172" s="11">
        <f t="shared" si="47"/>
        <v>1.1159281084776351E-2</v>
      </c>
      <c r="F172" s="12"/>
      <c r="G172" s="12"/>
    </row>
    <row r="173" spans="1:7" x14ac:dyDescent="0.15">
      <c r="A173" s="6">
        <v>45722</v>
      </c>
      <c r="B173" s="7">
        <v>63.41</v>
      </c>
      <c r="C173" s="8">
        <v>5738.52</v>
      </c>
      <c r="D173" s="11">
        <f t="shared" si="47"/>
        <v>-8.5991244527830555E-3</v>
      </c>
      <c r="E173" s="11">
        <f t="shared" si="47"/>
        <v>-1.7819030128555062E-2</v>
      </c>
      <c r="F173" s="12"/>
      <c r="G173" s="12"/>
    </row>
    <row r="174" spans="1:7" x14ac:dyDescent="0.15">
      <c r="A174" s="6">
        <v>45723</v>
      </c>
      <c r="B174" s="7">
        <v>63.94</v>
      </c>
      <c r="C174" s="8">
        <v>5770.2</v>
      </c>
      <c r="D174" s="11">
        <f t="shared" si="47"/>
        <v>8.3583031067655123E-3</v>
      </c>
      <c r="E174" s="11">
        <f t="shared" si="47"/>
        <v>5.5205871897282535E-3</v>
      </c>
      <c r="F174" s="12"/>
      <c r="G174" s="12"/>
    </row>
    <row r="175" spans="1:7" x14ac:dyDescent="0.15">
      <c r="A175" s="6">
        <v>45726</v>
      </c>
      <c r="B175" s="7">
        <v>62.06</v>
      </c>
      <c r="C175" s="8">
        <v>5614.56</v>
      </c>
      <c r="D175" s="11">
        <f t="shared" si="47"/>
        <v>-2.9402564904597989E-2</v>
      </c>
      <c r="E175" s="11">
        <f t="shared" si="47"/>
        <v>-2.6973068524487786E-2</v>
      </c>
      <c r="F175" s="12"/>
      <c r="G175" s="12"/>
    </row>
    <row r="176" spans="1:7" x14ac:dyDescent="0.15">
      <c r="A176" s="6">
        <v>45727</v>
      </c>
      <c r="B176" s="7">
        <v>60.67</v>
      </c>
      <c r="C176" s="8">
        <v>5572.07</v>
      </c>
      <c r="D176" s="11">
        <f t="shared" si="47"/>
        <v>-2.2397679664840485E-2</v>
      </c>
      <c r="E176" s="11">
        <f t="shared" si="47"/>
        <v>-7.5678236584880536E-3</v>
      </c>
      <c r="F176" s="12"/>
      <c r="G176" s="12"/>
    </row>
    <row r="177" spans="1:7" x14ac:dyDescent="0.15">
      <c r="A177" s="6">
        <v>45728</v>
      </c>
      <c r="B177" s="7">
        <v>60.46</v>
      </c>
      <c r="C177" s="8">
        <v>5599.3</v>
      </c>
      <c r="D177" s="11">
        <f t="shared" si="47"/>
        <v>-3.4613482775671806E-3</v>
      </c>
      <c r="E177" s="11">
        <f t="shared" si="47"/>
        <v>4.8868732804865115E-3</v>
      </c>
      <c r="F177" s="12"/>
      <c r="G177" s="12"/>
    </row>
    <row r="178" spans="1:7" x14ac:dyDescent="0.15">
      <c r="A178" s="6">
        <v>45729</v>
      </c>
      <c r="B178" s="7">
        <v>59.67</v>
      </c>
      <c r="C178" s="8">
        <v>5521.52</v>
      </c>
      <c r="D178" s="11">
        <f t="shared" ref="D178:E190" si="48">(B178-B177)/B177</f>
        <v>-1.3066490241481958E-2</v>
      </c>
      <c r="E178" s="11">
        <f t="shared" si="48"/>
        <v>-1.3891022092047175E-2</v>
      </c>
      <c r="F178" s="12"/>
      <c r="G178" s="12"/>
    </row>
    <row r="179" spans="1:7" x14ac:dyDescent="0.15">
      <c r="A179" s="6">
        <v>45730</v>
      </c>
      <c r="B179" s="7">
        <v>60.5</v>
      </c>
      <c r="C179" s="8">
        <v>5638.94</v>
      </c>
      <c r="D179" s="11">
        <f t="shared" si="48"/>
        <v>1.3909837439249175E-2</v>
      </c>
      <c r="E179" s="11">
        <f t="shared" si="48"/>
        <v>2.1265883307494883E-2</v>
      </c>
      <c r="F179" s="12"/>
      <c r="G179" s="12"/>
    </row>
    <row r="180" spans="1:7" x14ac:dyDescent="0.15">
      <c r="A180" s="6">
        <v>45733</v>
      </c>
      <c r="B180" s="7">
        <v>60.89</v>
      </c>
      <c r="C180" s="8">
        <v>5675.12</v>
      </c>
      <c r="D180" s="11">
        <f t="shared" si="48"/>
        <v>6.4462809917355465E-3</v>
      </c>
      <c r="E180" s="11">
        <f t="shared" si="48"/>
        <v>6.4160994796894971E-3</v>
      </c>
      <c r="F180" s="12"/>
      <c r="G180" s="12"/>
    </row>
    <row r="181" spans="1:7" x14ac:dyDescent="0.15">
      <c r="A181" s="6">
        <v>45734</v>
      </c>
      <c r="B181" s="7">
        <v>60.3</v>
      </c>
      <c r="C181" s="8">
        <v>5614.66</v>
      </c>
      <c r="D181" s="11">
        <f t="shared" si="48"/>
        <v>-9.6896042043028967E-3</v>
      </c>
      <c r="E181" s="11">
        <f t="shared" si="48"/>
        <v>-1.0653519220738952E-2</v>
      </c>
      <c r="F181" s="12"/>
      <c r="G181" s="12"/>
    </row>
    <row r="182" spans="1:7" x14ac:dyDescent="0.15">
      <c r="A182" s="6">
        <v>45735</v>
      </c>
      <c r="B182" s="7">
        <v>61.12</v>
      </c>
      <c r="C182" s="8">
        <v>5675.29</v>
      </c>
      <c r="D182" s="11">
        <f t="shared" si="48"/>
        <v>1.3598673300165842E-2</v>
      </c>
      <c r="E182" s="11">
        <f t="shared" si="48"/>
        <v>1.0798516740105386E-2</v>
      </c>
      <c r="F182" s="12"/>
      <c r="G182" s="12"/>
    </row>
    <row r="183" spans="1:7" x14ac:dyDescent="0.15">
      <c r="A183" s="6">
        <v>45736</v>
      </c>
      <c r="B183" s="7">
        <v>60.62</v>
      </c>
      <c r="C183" s="8">
        <v>5662.89</v>
      </c>
      <c r="D183" s="11">
        <f t="shared" si="48"/>
        <v>-8.1806282722513089E-3</v>
      </c>
      <c r="E183" s="11">
        <f t="shared" si="48"/>
        <v>-2.1849103746239638E-3</v>
      </c>
      <c r="F183" s="12"/>
      <c r="G183" s="12"/>
    </row>
    <row r="184" spans="1:7" x14ac:dyDescent="0.15">
      <c r="A184" s="6">
        <v>45737</v>
      </c>
      <c r="B184" s="7">
        <v>60.3</v>
      </c>
      <c r="C184" s="8">
        <v>5667.56</v>
      </c>
      <c r="D184" s="11">
        <f t="shared" si="48"/>
        <v>-5.2787858792477781E-3</v>
      </c>
      <c r="E184" s="11">
        <f t="shared" si="48"/>
        <v>8.2466726353506298E-4</v>
      </c>
      <c r="F184" s="12"/>
      <c r="G184" s="12"/>
    </row>
    <row r="185" spans="1:7" x14ac:dyDescent="0.15">
      <c r="A185" s="6">
        <v>45740</v>
      </c>
      <c r="B185" s="7">
        <v>60.97</v>
      </c>
      <c r="C185" s="8">
        <v>5767.57</v>
      </c>
      <c r="D185" s="11">
        <f t="shared" si="48"/>
        <v>1.1111111111111139E-2</v>
      </c>
      <c r="E185" s="11">
        <f t="shared" si="48"/>
        <v>1.7646041682840466E-2</v>
      </c>
      <c r="F185" s="12"/>
      <c r="G185" s="12"/>
    </row>
    <row r="186" spans="1:7" x14ac:dyDescent="0.15">
      <c r="A186" s="6">
        <v>45741</v>
      </c>
      <c r="B186" s="7">
        <v>60.99</v>
      </c>
      <c r="C186" s="8">
        <v>5776.65</v>
      </c>
      <c r="D186" s="11">
        <f t="shared" si="48"/>
        <v>3.2803017877649869E-4</v>
      </c>
      <c r="E186" s="11">
        <f t="shared" si="48"/>
        <v>1.5743198608772721E-3</v>
      </c>
      <c r="F186" s="12"/>
      <c r="G186" s="12"/>
    </row>
    <row r="187" spans="1:7" x14ac:dyDescent="0.15">
      <c r="A187" s="6">
        <v>45742</v>
      </c>
      <c r="B187" s="7">
        <v>61.8</v>
      </c>
      <c r="C187" s="8">
        <v>5712.2</v>
      </c>
      <c r="D187" s="11">
        <f t="shared" si="48"/>
        <v>1.3280865715691018E-2</v>
      </c>
      <c r="E187" s="11">
        <f t="shared" si="48"/>
        <v>-1.1156985450044545E-2</v>
      </c>
      <c r="F187" s="12"/>
      <c r="G187" s="12"/>
    </row>
    <row r="188" spans="1:7" x14ac:dyDescent="0.15">
      <c r="A188" s="6">
        <v>45743</v>
      </c>
      <c r="B188" s="7">
        <v>61.4</v>
      </c>
      <c r="C188" s="8">
        <v>5693.31</v>
      </c>
      <c r="D188" s="11">
        <f t="shared" si="48"/>
        <v>-6.4724919093850902E-3</v>
      </c>
      <c r="E188" s="11">
        <f t="shared" si="48"/>
        <v>-3.3069570393192498E-3</v>
      </c>
      <c r="F188" s="12"/>
      <c r="G188" s="12"/>
    </row>
    <row r="189" spans="1:7" x14ac:dyDescent="0.15">
      <c r="A189" s="6">
        <v>45744</v>
      </c>
      <c r="B189" s="7">
        <v>60.86</v>
      </c>
      <c r="C189" s="8">
        <v>5580.94</v>
      </c>
      <c r="D189" s="11">
        <f t="shared" si="48"/>
        <v>-8.794788273615621E-3</v>
      </c>
      <c r="E189" s="11">
        <f t="shared" si="48"/>
        <v>-1.973720032810453E-2</v>
      </c>
      <c r="F189" s="12"/>
      <c r="G189" s="12"/>
    </row>
    <row r="190" spans="1:7" x14ac:dyDescent="0.15">
      <c r="A190" s="6">
        <v>45747</v>
      </c>
      <c r="B190" s="7">
        <v>61.71</v>
      </c>
      <c r="C190" s="8">
        <v>5611.85</v>
      </c>
      <c r="D190" s="11">
        <f t="shared" si="48"/>
        <v>1.3966480446927398E-2</v>
      </c>
      <c r="E190" s="11">
        <f t="shared" si="48"/>
        <v>5.5384935154294381E-3</v>
      </c>
    </row>
    <row r="191" spans="1:7" x14ac:dyDescent="0.15">
      <c r="A191" s="17"/>
      <c r="D191" s="18"/>
    </row>
    <row r="192" spans="1:7" x14ac:dyDescent="0.15">
      <c r="A192" s="17"/>
      <c r="D192" s="18"/>
    </row>
    <row r="193" spans="1:4" x14ac:dyDescent="0.15">
      <c r="A193" s="17"/>
      <c r="D193" s="18"/>
    </row>
    <row r="194" spans="1:4" x14ac:dyDescent="0.15">
      <c r="A194" s="17"/>
      <c r="D194" s="18"/>
    </row>
    <row r="195" spans="1:4" x14ac:dyDescent="0.15">
      <c r="A195" s="17"/>
      <c r="D195" s="18"/>
    </row>
    <row r="196" spans="1:4" x14ac:dyDescent="0.15">
      <c r="A196" s="17"/>
      <c r="D196" s="18"/>
    </row>
    <row r="197" spans="1:4" x14ac:dyDescent="0.15">
      <c r="A197" s="17"/>
      <c r="D197" s="18"/>
    </row>
    <row r="198" spans="1:4" x14ac:dyDescent="0.15">
      <c r="A198" s="17"/>
      <c r="D198" s="18"/>
    </row>
    <row r="199" spans="1:4" x14ac:dyDescent="0.15">
      <c r="A199" s="17"/>
      <c r="D199" s="18"/>
    </row>
    <row r="200" spans="1:4" x14ac:dyDescent="0.15">
      <c r="A200" s="17"/>
      <c r="D200" s="18"/>
    </row>
    <row r="201" spans="1:4" x14ac:dyDescent="0.15">
      <c r="A201" s="17"/>
      <c r="D201" s="18"/>
    </row>
    <row r="202" spans="1:4" x14ac:dyDescent="0.15">
      <c r="A202" s="17"/>
      <c r="D202" s="18"/>
    </row>
    <row r="203" spans="1:4" x14ac:dyDescent="0.15">
      <c r="A203" s="17"/>
      <c r="D203" s="18"/>
    </row>
    <row r="204" spans="1:4" x14ac:dyDescent="0.15">
      <c r="A204" s="17"/>
      <c r="D204" s="18"/>
    </row>
    <row r="205" spans="1:4" x14ac:dyDescent="0.15">
      <c r="A205" s="17"/>
      <c r="D205" s="18"/>
    </row>
    <row r="206" spans="1:4" x14ac:dyDescent="0.15">
      <c r="A206" s="17"/>
      <c r="D206" s="18"/>
    </row>
    <row r="207" spans="1:4" x14ac:dyDescent="0.15">
      <c r="A207" s="17"/>
      <c r="D207" s="18"/>
    </row>
    <row r="208" spans="1:4" x14ac:dyDescent="0.15">
      <c r="A208" s="17"/>
      <c r="D208" s="18"/>
    </row>
    <row r="209" spans="1:4" x14ac:dyDescent="0.15">
      <c r="A209" s="17"/>
      <c r="D209" s="18"/>
    </row>
    <row r="210" spans="1:4" x14ac:dyDescent="0.15">
      <c r="A210" s="17"/>
      <c r="D210" s="18"/>
    </row>
    <row r="211" spans="1:4" x14ac:dyDescent="0.15">
      <c r="A211" s="17"/>
      <c r="D211" s="18"/>
    </row>
    <row r="212" spans="1:4" x14ac:dyDescent="0.15">
      <c r="A212" s="17"/>
      <c r="D212" s="18"/>
    </row>
    <row r="213" spans="1:4" x14ac:dyDescent="0.15">
      <c r="A213" s="17"/>
      <c r="D213" s="18"/>
    </row>
    <row r="214" spans="1:4" x14ac:dyDescent="0.15">
      <c r="A214" s="17"/>
      <c r="D214" s="18"/>
    </row>
    <row r="215" spans="1:4" x14ac:dyDescent="0.15">
      <c r="A215" s="17"/>
      <c r="D215" s="18"/>
    </row>
    <row r="216" spans="1:4" x14ac:dyDescent="0.15">
      <c r="A216" s="17"/>
      <c r="D216" s="18"/>
    </row>
    <row r="217" spans="1:4" x14ac:dyDescent="0.15">
      <c r="A217" s="17"/>
      <c r="D217" s="18"/>
    </row>
    <row r="218" spans="1:4" x14ac:dyDescent="0.15">
      <c r="A218" s="17"/>
      <c r="D218" s="18"/>
    </row>
    <row r="219" spans="1:4" x14ac:dyDescent="0.15">
      <c r="A219" s="17"/>
      <c r="D219" s="18"/>
    </row>
    <row r="220" spans="1:4" x14ac:dyDescent="0.15">
      <c r="A220" s="17"/>
      <c r="D220" s="18"/>
    </row>
    <row r="221" spans="1:4" x14ac:dyDescent="0.15">
      <c r="A221" s="17"/>
      <c r="D221" s="18"/>
    </row>
    <row r="222" spans="1:4" x14ac:dyDescent="0.15">
      <c r="A222" s="17"/>
      <c r="D222" s="18"/>
    </row>
    <row r="223" spans="1:4" x14ac:dyDescent="0.15">
      <c r="A223" s="17"/>
      <c r="D223" s="18"/>
    </row>
    <row r="224" spans="1:4" x14ac:dyDescent="0.15">
      <c r="A224" s="17"/>
    </row>
    <row r="225" spans="1:4" x14ac:dyDescent="0.15">
      <c r="A225" s="17"/>
      <c r="D225" s="18"/>
    </row>
    <row r="226" spans="1:4" x14ac:dyDescent="0.15">
      <c r="A226" s="17"/>
      <c r="D226" s="18"/>
    </row>
    <row r="227" spans="1:4" x14ac:dyDescent="0.15">
      <c r="A227" s="17"/>
      <c r="D227" s="18"/>
    </row>
    <row r="228" spans="1:4" x14ac:dyDescent="0.15">
      <c r="A228" s="17"/>
      <c r="D228" s="18"/>
    </row>
    <row r="229" spans="1:4" x14ac:dyDescent="0.15">
      <c r="A229" s="17"/>
      <c r="D229" s="18"/>
    </row>
    <row r="230" spans="1:4" x14ac:dyDescent="0.15">
      <c r="A230" s="17"/>
      <c r="D230" s="18"/>
    </row>
    <row r="231" spans="1:4" x14ac:dyDescent="0.15">
      <c r="A231" s="17"/>
      <c r="D231" s="18"/>
    </row>
    <row r="232" spans="1:4" x14ac:dyDescent="0.15">
      <c r="A232" s="17"/>
      <c r="D232" s="18"/>
    </row>
    <row r="233" spans="1:4" x14ac:dyDescent="0.15">
      <c r="A233" s="17"/>
      <c r="D233" s="18"/>
    </row>
    <row r="234" spans="1:4" x14ac:dyDescent="0.15">
      <c r="A234" s="17"/>
      <c r="D234" s="18"/>
    </row>
  </sheetData>
  <mergeCells count="2"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workbookViewId="0">
      <selection activeCell="E14" sqref="E14"/>
    </sheetView>
  </sheetViews>
  <sheetFormatPr baseColWidth="10" defaultColWidth="8.83203125" defaultRowHeight="14" x14ac:dyDescent="0.15"/>
  <cols>
    <col min="1" max="1" width="9.6640625" style="1" bestFit="1" customWidth="1"/>
    <col min="2" max="2" width="11.1640625" style="1" bestFit="1" customWidth="1"/>
    <col min="3" max="7" width="10.5" style="1" customWidth="1"/>
    <col min="8" max="8" width="23.6640625" style="1" bestFit="1" customWidth="1"/>
    <col min="9" max="9" width="9" style="1" bestFit="1" customWidth="1"/>
    <col min="10" max="16384" width="8.83203125" style="1"/>
  </cols>
  <sheetData>
    <row r="1" spans="1:9" x14ac:dyDescent="0.15">
      <c r="A1" s="2" t="s">
        <v>0</v>
      </c>
      <c r="B1" s="3" t="s">
        <v>1</v>
      </c>
      <c r="C1" s="3" t="s">
        <v>20</v>
      </c>
      <c r="D1" s="3" t="s">
        <v>21</v>
      </c>
      <c r="E1" s="3" t="s">
        <v>15</v>
      </c>
      <c r="F1" s="3" t="s">
        <v>22</v>
      </c>
      <c r="G1" s="4"/>
    </row>
    <row r="2" spans="1:9" x14ac:dyDescent="0.15">
      <c r="A2" s="6">
        <v>45474</v>
      </c>
      <c r="B2" s="7">
        <v>46.44</v>
      </c>
      <c r="C2" s="10"/>
      <c r="D2" s="10"/>
      <c r="E2" s="10"/>
      <c r="F2" s="10"/>
      <c r="H2" s="2" t="s">
        <v>14</v>
      </c>
    </row>
    <row r="3" spans="1:9" x14ac:dyDescent="0.15">
      <c r="A3" s="6">
        <v>45475</v>
      </c>
      <c r="B3" s="7">
        <v>46.21</v>
      </c>
      <c r="C3" s="9"/>
      <c r="D3" s="9"/>
      <c r="E3" s="9"/>
      <c r="F3" s="9"/>
      <c r="G3" s="12"/>
      <c r="H3" s="5" t="s">
        <v>29</v>
      </c>
    </row>
    <row r="4" spans="1:9" x14ac:dyDescent="0.15">
      <c r="A4" s="6">
        <v>45476</v>
      </c>
      <c r="B4" s="7">
        <v>46.02</v>
      </c>
      <c r="C4" s="9"/>
      <c r="D4" s="9"/>
      <c r="E4" s="9"/>
      <c r="F4" s="9"/>
      <c r="G4" s="12"/>
      <c r="H4" s="19" t="s">
        <v>16</v>
      </c>
      <c r="I4" s="10">
        <f>AVERAGE(B2:B13)</f>
        <v>46.240833333333335</v>
      </c>
    </row>
    <row r="5" spans="1:9" x14ac:dyDescent="0.15">
      <c r="A5" s="6">
        <v>45478</v>
      </c>
      <c r="B5" s="7">
        <v>45.98</v>
      </c>
      <c r="C5" s="9"/>
      <c r="D5" s="9"/>
      <c r="E5" s="9"/>
      <c r="F5" s="9"/>
      <c r="G5" s="12"/>
      <c r="H5" s="19" t="s">
        <v>18</v>
      </c>
      <c r="I5" s="10">
        <f xml:space="preserve"> 2 / (12 + 1)</f>
        <v>0.15384615384615385</v>
      </c>
    </row>
    <row r="6" spans="1:9" x14ac:dyDescent="0.15">
      <c r="A6" s="6">
        <v>45481</v>
      </c>
      <c r="B6" s="7">
        <v>45.4</v>
      </c>
      <c r="C6" s="9"/>
      <c r="D6" s="9"/>
      <c r="E6" s="9"/>
      <c r="F6" s="9"/>
      <c r="G6" s="12"/>
      <c r="H6" s="19" t="s">
        <v>17</v>
      </c>
      <c r="I6" s="10">
        <f>AVERAGE(B2:B27)</f>
        <v>46.326538461538462</v>
      </c>
    </row>
    <row r="7" spans="1:9" x14ac:dyDescent="0.15">
      <c r="A7" s="6">
        <v>45482</v>
      </c>
      <c r="B7" s="7">
        <v>45.15</v>
      </c>
      <c r="C7" s="9"/>
      <c r="D7" s="9"/>
      <c r="E7" s="9"/>
      <c r="F7" s="9"/>
      <c r="G7" s="12"/>
      <c r="H7" s="19" t="s">
        <v>19</v>
      </c>
      <c r="I7" s="10">
        <f xml:space="preserve"> 2 / (26 + 1)</f>
        <v>7.407407407407407E-2</v>
      </c>
    </row>
    <row r="8" spans="1:9" x14ac:dyDescent="0.15">
      <c r="A8" s="6">
        <v>45483</v>
      </c>
      <c r="B8" s="7">
        <v>45.61</v>
      </c>
      <c r="C8" s="9"/>
      <c r="D8" s="9"/>
      <c r="E8" s="9"/>
      <c r="F8" s="9"/>
      <c r="G8" s="12"/>
      <c r="H8" s="19" t="s">
        <v>23</v>
      </c>
      <c r="I8" s="9">
        <f>AVERAGE(E27:E35)</f>
        <v>-0.15521462820512572</v>
      </c>
    </row>
    <row r="9" spans="1:9" x14ac:dyDescent="0.15">
      <c r="A9" s="6">
        <v>45484</v>
      </c>
      <c r="B9" s="7">
        <v>46.09</v>
      </c>
      <c r="C9" s="9"/>
      <c r="D9" s="9"/>
      <c r="E9" s="9"/>
      <c r="F9" s="9"/>
      <c r="G9" s="12"/>
      <c r="H9" s="19" t="s">
        <v>24</v>
      </c>
      <c r="I9" s="10">
        <f xml:space="preserve"> 2 / (9 + 1)</f>
        <v>0.2</v>
      </c>
    </row>
    <row r="10" spans="1:9" x14ac:dyDescent="0.15">
      <c r="A10" s="6">
        <v>45485</v>
      </c>
      <c r="B10" s="7">
        <v>46.7</v>
      </c>
      <c r="C10" s="9"/>
      <c r="D10" s="9"/>
      <c r="E10" s="9"/>
      <c r="F10" s="9"/>
      <c r="G10" s="12"/>
    </row>
    <row r="11" spans="1:9" x14ac:dyDescent="0.15">
      <c r="A11" s="6">
        <v>45488</v>
      </c>
      <c r="B11" s="7">
        <v>46.72</v>
      </c>
      <c r="C11" s="9"/>
      <c r="D11" s="9"/>
      <c r="E11" s="9"/>
      <c r="F11" s="9"/>
      <c r="G11" s="12"/>
    </row>
    <row r="12" spans="1:9" x14ac:dyDescent="0.15">
      <c r="A12" s="6">
        <v>45489</v>
      </c>
      <c r="B12" s="7">
        <v>46.74</v>
      </c>
      <c r="C12" s="9"/>
      <c r="D12" s="9"/>
      <c r="E12" s="9"/>
      <c r="F12" s="9"/>
      <c r="G12" s="12"/>
    </row>
    <row r="13" spans="1:9" x14ac:dyDescent="0.15">
      <c r="A13" s="6">
        <v>45490</v>
      </c>
      <c r="B13" s="7">
        <v>47.83</v>
      </c>
      <c r="C13" s="9">
        <f>AVERAGE(B2:B13)</f>
        <v>46.240833333333335</v>
      </c>
      <c r="D13" s="9"/>
      <c r="E13" s="9"/>
      <c r="F13" s="9"/>
      <c r="G13" s="12"/>
    </row>
    <row r="14" spans="1:9" x14ac:dyDescent="0.15">
      <c r="A14" s="6">
        <v>45491</v>
      </c>
      <c r="B14" s="7">
        <v>47.35</v>
      </c>
      <c r="C14" s="9">
        <f t="shared" ref="C14:C45" si="0">(B14 * 0.1538) + ($I$4 * (1 - 0.1538))</f>
        <v>46.411423166666665</v>
      </c>
      <c r="D14" s="9"/>
      <c r="E14" s="9"/>
      <c r="F14" s="9"/>
      <c r="G14" s="12"/>
    </row>
    <row r="15" spans="1:9" x14ac:dyDescent="0.15">
      <c r="A15" s="6">
        <v>45492</v>
      </c>
      <c r="B15" s="7">
        <v>46.64</v>
      </c>
      <c r="C15" s="9">
        <f t="shared" si="0"/>
        <v>46.302225166666666</v>
      </c>
      <c r="D15" s="9"/>
      <c r="E15" s="9"/>
      <c r="F15" s="9"/>
      <c r="G15" s="12"/>
    </row>
    <row r="16" spans="1:9" x14ac:dyDescent="0.15">
      <c r="A16" s="6">
        <v>45495</v>
      </c>
      <c r="B16" s="7">
        <v>46.15</v>
      </c>
      <c r="C16" s="9">
        <f t="shared" si="0"/>
        <v>46.226863166666668</v>
      </c>
      <c r="D16" s="9"/>
      <c r="E16" s="9"/>
      <c r="F16" s="9"/>
      <c r="G16" s="12"/>
    </row>
    <row r="17" spans="1:8" x14ac:dyDescent="0.15">
      <c r="A17" s="6">
        <v>45496</v>
      </c>
      <c r="B17" s="7">
        <v>45.7</v>
      </c>
      <c r="C17" s="9">
        <f t="shared" si="0"/>
        <v>46.15765316666667</v>
      </c>
      <c r="D17" s="9"/>
      <c r="E17" s="9"/>
      <c r="F17" s="9"/>
      <c r="G17" s="12"/>
    </row>
    <row r="18" spans="1:8" x14ac:dyDescent="0.15">
      <c r="A18" s="6">
        <v>45497</v>
      </c>
      <c r="B18" s="7">
        <v>46.18</v>
      </c>
      <c r="C18" s="9">
        <f t="shared" si="0"/>
        <v>46.231477166666664</v>
      </c>
      <c r="D18" s="9"/>
      <c r="E18" s="9"/>
      <c r="F18" s="9"/>
      <c r="G18" s="12"/>
      <c r="H18" s="12"/>
    </row>
    <row r="19" spans="1:8" x14ac:dyDescent="0.15">
      <c r="A19" s="6">
        <v>45498</v>
      </c>
      <c r="B19" s="7">
        <v>46.56</v>
      </c>
      <c r="C19" s="9">
        <f t="shared" si="0"/>
        <v>46.289921166666666</v>
      </c>
      <c r="D19" s="9"/>
      <c r="E19" s="9"/>
      <c r="F19" s="9"/>
      <c r="G19" s="12"/>
    </row>
    <row r="20" spans="1:8" x14ac:dyDescent="0.15">
      <c r="A20" s="6">
        <v>45499</v>
      </c>
      <c r="B20" s="7">
        <v>47.2</v>
      </c>
      <c r="C20" s="9">
        <f t="shared" si="0"/>
        <v>46.388353166666668</v>
      </c>
      <c r="D20" s="9"/>
      <c r="E20" s="9"/>
      <c r="F20" s="9"/>
      <c r="G20" s="12"/>
    </row>
    <row r="21" spans="1:8" x14ac:dyDescent="0.15">
      <c r="A21" s="6">
        <v>45502</v>
      </c>
      <c r="B21" s="7">
        <v>47.3</v>
      </c>
      <c r="C21" s="9">
        <f t="shared" si="0"/>
        <v>46.403733166666669</v>
      </c>
      <c r="D21" s="9"/>
      <c r="E21" s="9"/>
      <c r="F21" s="9"/>
      <c r="G21" s="12"/>
    </row>
    <row r="22" spans="1:8" x14ac:dyDescent="0.15">
      <c r="A22" s="6">
        <v>45503</v>
      </c>
      <c r="B22" s="7">
        <v>47.45</v>
      </c>
      <c r="C22" s="9">
        <f t="shared" si="0"/>
        <v>46.426803166666666</v>
      </c>
      <c r="D22" s="9"/>
      <c r="E22" s="9"/>
      <c r="F22" s="9"/>
      <c r="G22" s="12"/>
    </row>
    <row r="23" spans="1:8" x14ac:dyDescent="0.15">
      <c r="A23" s="6">
        <v>45504</v>
      </c>
      <c r="B23" s="7">
        <v>47.76</v>
      </c>
      <c r="C23" s="9">
        <f t="shared" si="0"/>
        <v>46.474481166666664</v>
      </c>
      <c r="D23" s="9"/>
      <c r="E23" s="9"/>
      <c r="F23" s="9"/>
      <c r="G23" s="12"/>
    </row>
    <row r="24" spans="1:8" x14ac:dyDescent="0.15">
      <c r="A24" s="6">
        <v>45505</v>
      </c>
      <c r="B24" s="7">
        <v>46.71</v>
      </c>
      <c r="C24" s="9">
        <f t="shared" si="0"/>
        <v>46.31299116666667</v>
      </c>
      <c r="D24" s="9"/>
      <c r="E24" s="9"/>
      <c r="F24" s="9"/>
      <c r="G24" s="12"/>
    </row>
    <row r="25" spans="1:8" x14ac:dyDescent="0.15">
      <c r="A25" s="6">
        <v>45506</v>
      </c>
      <c r="B25" s="7">
        <v>45.99</v>
      </c>
      <c r="C25" s="9">
        <f t="shared" si="0"/>
        <v>46.202255166666667</v>
      </c>
      <c r="D25" s="9"/>
      <c r="E25" s="9"/>
      <c r="F25" s="9"/>
      <c r="G25" s="12"/>
    </row>
    <row r="26" spans="1:8" x14ac:dyDescent="0.15">
      <c r="A26" s="6">
        <v>45509</v>
      </c>
      <c r="B26" s="7">
        <v>44.1</v>
      </c>
      <c r="C26" s="9">
        <f t="shared" si="0"/>
        <v>45.91157316666667</v>
      </c>
      <c r="D26" s="9"/>
      <c r="E26" s="9"/>
      <c r="F26" s="9"/>
      <c r="G26" s="12"/>
    </row>
    <row r="27" spans="1:8" x14ac:dyDescent="0.15">
      <c r="A27" s="6">
        <v>45510</v>
      </c>
      <c r="B27" s="7">
        <v>44.51</v>
      </c>
      <c r="C27" s="9">
        <f t="shared" si="0"/>
        <v>45.974631166666668</v>
      </c>
      <c r="D27" s="9">
        <f>AVERAGE(B2:B27)</f>
        <v>46.326538461538462</v>
      </c>
      <c r="E27" s="9">
        <f>C27-D27</f>
        <v>-0.3519072948717934</v>
      </c>
      <c r="F27" s="9"/>
      <c r="G27" s="12"/>
    </row>
    <row r="28" spans="1:8" x14ac:dyDescent="0.15">
      <c r="A28" s="6">
        <v>45511</v>
      </c>
      <c r="B28" s="7">
        <v>44.47</v>
      </c>
      <c r="C28" s="9">
        <f t="shared" si="0"/>
        <v>45.968479166666668</v>
      </c>
      <c r="D28" s="9">
        <f t="shared" ref="D28:D59" si="1">(B28 * 0.0741) + ($D$27 * (1 - 0.0741))</f>
        <v>46.188968961538457</v>
      </c>
      <c r="E28" s="9">
        <f t="shared" ref="E28:E91" si="2">C28-D28</f>
        <v>-0.22048979487178855</v>
      </c>
      <c r="F28" s="9"/>
      <c r="G28" s="12"/>
    </row>
    <row r="29" spans="1:8" x14ac:dyDescent="0.15">
      <c r="A29" s="6">
        <v>45512</v>
      </c>
      <c r="B29" s="7">
        <v>45.17</v>
      </c>
      <c r="C29" s="9">
        <f t="shared" si="0"/>
        <v>46.076139166666664</v>
      </c>
      <c r="D29" s="9">
        <f t="shared" si="1"/>
        <v>46.240838961538458</v>
      </c>
      <c r="E29" s="9">
        <f t="shared" si="2"/>
        <v>-0.16469979487179387</v>
      </c>
      <c r="F29" s="9"/>
      <c r="G29" s="12"/>
    </row>
    <row r="30" spans="1:8" x14ac:dyDescent="0.15">
      <c r="A30" s="6">
        <v>45513</v>
      </c>
      <c r="B30" s="7">
        <v>44.82</v>
      </c>
      <c r="C30" s="9">
        <f t="shared" si="0"/>
        <v>46.022309166666666</v>
      </c>
      <c r="D30" s="9">
        <f t="shared" si="1"/>
        <v>46.214903961538461</v>
      </c>
      <c r="E30" s="9">
        <f t="shared" si="2"/>
        <v>-0.19259479487179476</v>
      </c>
      <c r="F30" s="9"/>
      <c r="G30" s="12"/>
    </row>
    <row r="31" spans="1:8" x14ac:dyDescent="0.15">
      <c r="A31" s="6">
        <v>45516</v>
      </c>
      <c r="B31" s="7">
        <v>44.22</v>
      </c>
      <c r="C31" s="9">
        <f t="shared" si="0"/>
        <v>45.930029166666671</v>
      </c>
      <c r="D31" s="9">
        <f t="shared" si="1"/>
        <v>46.17044396153846</v>
      </c>
      <c r="E31" s="9">
        <f t="shared" si="2"/>
        <v>-0.24041479487178918</v>
      </c>
      <c r="F31" s="9"/>
      <c r="G31" s="12"/>
    </row>
    <row r="32" spans="1:8" x14ac:dyDescent="0.15">
      <c r="A32" s="6">
        <v>45517</v>
      </c>
      <c r="B32" s="7">
        <v>44.72</v>
      </c>
      <c r="C32" s="9">
        <f t="shared" si="0"/>
        <v>46.006929166666666</v>
      </c>
      <c r="D32" s="9">
        <f t="shared" si="1"/>
        <v>46.207493961538461</v>
      </c>
      <c r="E32" s="9">
        <f t="shared" si="2"/>
        <v>-0.20056479487179502</v>
      </c>
      <c r="F32" s="9"/>
      <c r="G32" s="12"/>
    </row>
    <row r="33" spans="1:7" x14ac:dyDescent="0.15">
      <c r="A33" s="6">
        <v>45518</v>
      </c>
      <c r="B33" s="7">
        <v>44.79</v>
      </c>
      <c r="C33" s="9">
        <f t="shared" si="0"/>
        <v>46.01769516666667</v>
      </c>
      <c r="D33" s="9">
        <f t="shared" si="1"/>
        <v>46.21268096153846</v>
      </c>
      <c r="E33" s="9">
        <f t="shared" si="2"/>
        <v>-0.19498579487179057</v>
      </c>
      <c r="F33" s="9"/>
      <c r="G33" s="12"/>
    </row>
    <row r="34" spans="1:7" x14ac:dyDescent="0.15">
      <c r="A34" s="6">
        <v>45519</v>
      </c>
      <c r="B34" s="7">
        <v>47.84</v>
      </c>
      <c r="C34" s="9">
        <f t="shared" si="0"/>
        <v>46.486785166666664</v>
      </c>
      <c r="D34" s="9">
        <f t="shared" si="1"/>
        <v>46.438685961538461</v>
      </c>
      <c r="E34" s="9">
        <f t="shared" si="2"/>
        <v>4.8099205128202982E-2</v>
      </c>
      <c r="F34" s="9"/>
      <c r="G34" s="12"/>
    </row>
    <row r="35" spans="1:7" x14ac:dyDescent="0.15">
      <c r="A35" s="6">
        <v>45520</v>
      </c>
      <c r="B35" s="7">
        <v>48.75</v>
      </c>
      <c r="C35" s="9">
        <f t="shared" si="0"/>
        <v>46.626743166666671</v>
      </c>
      <c r="D35" s="9">
        <f t="shared" si="1"/>
        <v>46.50611696153846</v>
      </c>
      <c r="E35" s="9">
        <f t="shared" si="2"/>
        <v>0.12062620512821098</v>
      </c>
      <c r="F35" s="9">
        <f>AVERAGE(E27:E35)</f>
        <v>-0.15521462820512572</v>
      </c>
      <c r="G35" s="12"/>
    </row>
    <row r="36" spans="1:7" x14ac:dyDescent="0.15">
      <c r="A36" s="6">
        <v>45523</v>
      </c>
      <c r="B36" s="7">
        <v>49.27</v>
      </c>
      <c r="C36" s="9">
        <f t="shared" si="0"/>
        <v>46.706719166666666</v>
      </c>
      <c r="D36" s="9">
        <f t="shared" si="1"/>
        <v>46.544648961538456</v>
      </c>
      <c r="E36" s="9">
        <f t="shared" si="2"/>
        <v>0.16207020512820947</v>
      </c>
      <c r="F36" s="9">
        <f>(E36 * 0.2) + ($F$35 * (1 - 0.2))</f>
        <v>-9.1757661538458685E-2</v>
      </c>
      <c r="G36" s="12"/>
    </row>
    <row r="37" spans="1:7" x14ac:dyDescent="0.15">
      <c r="A37" s="6">
        <v>45524</v>
      </c>
      <c r="B37" s="7">
        <v>49.52</v>
      </c>
      <c r="C37" s="9">
        <f t="shared" si="0"/>
        <v>46.74516916666667</v>
      </c>
      <c r="D37" s="9">
        <f t="shared" si="1"/>
        <v>46.56317396153846</v>
      </c>
      <c r="E37" s="9">
        <f t="shared" si="2"/>
        <v>0.1819952051282101</v>
      </c>
      <c r="F37" s="9">
        <f t="shared" ref="F37:F100" si="3">(E37 * 0.2) + ($F$35 * (1 - 0.2))</f>
        <v>-8.7772661538458557E-2</v>
      </c>
      <c r="G37" s="12"/>
    </row>
    <row r="38" spans="1:7" x14ac:dyDescent="0.15">
      <c r="A38" s="6">
        <v>45525</v>
      </c>
      <c r="B38" s="7">
        <v>49.73</v>
      </c>
      <c r="C38" s="9">
        <f t="shared" si="0"/>
        <v>46.777467166666668</v>
      </c>
      <c r="D38" s="9">
        <f t="shared" si="1"/>
        <v>46.578734961538458</v>
      </c>
      <c r="E38" s="9">
        <f t="shared" si="2"/>
        <v>0.19873220512820922</v>
      </c>
      <c r="F38" s="9">
        <f t="shared" si="3"/>
        <v>-8.4425261538458737E-2</v>
      </c>
      <c r="G38" s="12"/>
    </row>
    <row r="39" spans="1:7" x14ac:dyDescent="0.15">
      <c r="A39" s="6">
        <v>45526</v>
      </c>
      <c r="B39" s="7">
        <v>49.5</v>
      </c>
      <c r="C39" s="9">
        <f t="shared" si="0"/>
        <v>46.742093166666663</v>
      </c>
      <c r="D39" s="9">
        <f t="shared" si="1"/>
        <v>46.561691961538457</v>
      </c>
      <c r="E39" s="9">
        <f t="shared" si="2"/>
        <v>0.18040120512820579</v>
      </c>
      <c r="F39" s="9">
        <f t="shared" si="3"/>
        <v>-8.8091461538459426E-2</v>
      </c>
      <c r="G39" s="12"/>
    </row>
    <row r="40" spans="1:7" x14ac:dyDescent="0.15">
      <c r="A40" s="6">
        <v>45527</v>
      </c>
      <c r="B40" s="7">
        <v>50.01</v>
      </c>
      <c r="C40" s="9">
        <f t="shared" si="0"/>
        <v>46.820531166666669</v>
      </c>
      <c r="D40" s="9">
        <f t="shared" si="1"/>
        <v>46.599482961538456</v>
      </c>
      <c r="E40" s="9">
        <f t="shared" si="2"/>
        <v>0.22104820512821277</v>
      </c>
      <c r="F40" s="9">
        <f t="shared" si="3"/>
        <v>-7.9962061538458029E-2</v>
      </c>
      <c r="G40" s="12"/>
    </row>
    <row r="41" spans="1:7" x14ac:dyDescent="0.15">
      <c r="A41" s="6">
        <v>45530</v>
      </c>
      <c r="B41" s="7">
        <v>50.06</v>
      </c>
      <c r="C41" s="9">
        <f t="shared" si="0"/>
        <v>46.828221166666665</v>
      </c>
      <c r="D41" s="9">
        <f t="shared" si="1"/>
        <v>46.60318796153846</v>
      </c>
      <c r="E41" s="9">
        <f t="shared" si="2"/>
        <v>0.22503320512820579</v>
      </c>
      <c r="F41" s="9">
        <f t="shared" si="3"/>
        <v>-7.9165061538459425E-2</v>
      </c>
      <c r="G41" s="12"/>
    </row>
    <row r="42" spans="1:7" x14ac:dyDescent="0.15">
      <c r="A42" s="6">
        <v>45531</v>
      </c>
      <c r="B42" s="7">
        <v>49.98</v>
      </c>
      <c r="C42" s="9">
        <f t="shared" si="0"/>
        <v>46.815917166666665</v>
      </c>
      <c r="D42" s="9">
        <f t="shared" si="1"/>
        <v>46.597259961538462</v>
      </c>
      <c r="E42" s="9">
        <f t="shared" si="2"/>
        <v>0.21865720512820275</v>
      </c>
      <c r="F42" s="9">
        <f t="shared" si="3"/>
        <v>-8.0440261538460026E-2</v>
      </c>
      <c r="G42" s="12"/>
    </row>
    <row r="43" spans="1:7" x14ac:dyDescent="0.15">
      <c r="A43" s="6">
        <v>45532</v>
      </c>
      <c r="B43" s="7">
        <v>49.14</v>
      </c>
      <c r="C43" s="9">
        <f t="shared" si="0"/>
        <v>46.686725166666669</v>
      </c>
      <c r="D43" s="9">
        <f t="shared" si="1"/>
        <v>46.535015961538463</v>
      </c>
      <c r="E43" s="9">
        <f t="shared" si="2"/>
        <v>0.15170920512820629</v>
      </c>
      <c r="F43" s="9">
        <f t="shared" si="3"/>
        <v>-9.3829861538459319E-2</v>
      </c>
      <c r="G43" s="12"/>
    </row>
    <row r="44" spans="1:7" x14ac:dyDescent="0.15">
      <c r="A44" s="6">
        <v>45533</v>
      </c>
      <c r="B44" s="7">
        <v>49.67</v>
      </c>
      <c r="C44" s="9">
        <f t="shared" si="0"/>
        <v>46.768239166666667</v>
      </c>
      <c r="D44" s="9">
        <f t="shared" si="1"/>
        <v>46.574288961538457</v>
      </c>
      <c r="E44" s="9">
        <f t="shared" si="2"/>
        <v>0.19395020512821048</v>
      </c>
      <c r="F44" s="9">
        <f t="shared" si="3"/>
        <v>-8.5381661538458484E-2</v>
      </c>
      <c r="G44" s="12"/>
    </row>
    <row r="45" spans="1:7" x14ac:dyDescent="0.15">
      <c r="A45" s="6">
        <v>45534</v>
      </c>
      <c r="B45" s="7">
        <v>49.82</v>
      </c>
      <c r="C45" s="9">
        <f t="shared" si="0"/>
        <v>46.791309166666665</v>
      </c>
      <c r="D45" s="9">
        <f t="shared" si="1"/>
        <v>46.585403961538461</v>
      </c>
      <c r="E45" s="9">
        <f t="shared" si="2"/>
        <v>0.20590520512820376</v>
      </c>
      <c r="F45" s="9">
        <f t="shared" si="3"/>
        <v>-8.2990661538459826E-2</v>
      </c>
      <c r="G45" s="12"/>
    </row>
    <row r="46" spans="1:7" x14ac:dyDescent="0.15">
      <c r="A46" s="6">
        <v>45538</v>
      </c>
      <c r="B46" s="7">
        <v>49.34</v>
      </c>
      <c r="C46" s="9">
        <f t="shared" ref="C46:C77" si="4">(B46 * 0.1538) + ($I$4 * (1 - 0.1538))</f>
        <v>46.71748516666667</v>
      </c>
      <c r="D46" s="9">
        <f t="shared" si="1"/>
        <v>46.549835961538463</v>
      </c>
      <c r="E46" s="9">
        <f t="shared" si="2"/>
        <v>0.1676492051282068</v>
      </c>
      <c r="F46" s="9">
        <f t="shared" si="3"/>
        <v>-9.0641861538459212E-2</v>
      </c>
      <c r="G46" s="12"/>
    </row>
    <row r="47" spans="1:7" x14ac:dyDescent="0.15">
      <c r="A47" s="6">
        <v>45539</v>
      </c>
      <c r="B47" s="7">
        <v>48.99</v>
      </c>
      <c r="C47" s="9">
        <f t="shared" si="4"/>
        <v>46.663655166666665</v>
      </c>
      <c r="D47" s="9">
        <f t="shared" si="1"/>
        <v>46.523900961538459</v>
      </c>
      <c r="E47" s="9">
        <f t="shared" si="2"/>
        <v>0.13975420512820591</v>
      </c>
      <c r="F47" s="9">
        <f t="shared" si="3"/>
        <v>-9.6220861538459393E-2</v>
      </c>
      <c r="G47" s="12"/>
    </row>
    <row r="48" spans="1:7" x14ac:dyDescent="0.15">
      <c r="A48" s="6">
        <v>45540</v>
      </c>
      <c r="B48" s="7">
        <v>48.43</v>
      </c>
      <c r="C48" s="9">
        <f t="shared" si="4"/>
        <v>46.57752716666667</v>
      </c>
      <c r="D48" s="9">
        <f t="shared" si="1"/>
        <v>46.482404961538457</v>
      </c>
      <c r="E48" s="9">
        <f t="shared" si="2"/>
        <v>9.5122205128213011E-2</v>
      </c>
      <c r="F48" s="9">
        <f t="shared" si="3"/>
        <v>-0.10514726153845798</v>
      </c>
      <c r="G48" s="12"/>
    </row>
    <row r="49" spans="1:7" x14ac:dyDescent="0.15">
      <c r="A49" s="6">
        <v>45541</v>
      </c>
      <c r="B49" s="7">
        <v>47.81</v>
      </c>
      <c r="C49" s="9">
        <f t="shared" si="4"/>
        <v>46.482171166666667</v>
      </c>
      <c r="D49" s="9">
        <f t="shared" si="1"/>
        <v>46.43646296153846</v>
      </c>
      <c r="E49" s="9">
        <f t="shared" si="2"/>
        <v>4.5708205128207169E-2</v>
      </c>
      <c r="F49" s="9">
        <f t="shared" si="3"/>
        <v>-0.11503006153845914</v>
      </c>
      <c r="G49" s="12"/>
    </row>
    <row r="50" spans="1:7" x14ac:dyDescent="0.15">
      <c r="A50" s="6">
        <v>45544</v>
      </c>
      <c r="B50" s="7">
        <v>48</v>
      </c>
      <c r="C50" s="9">
        <f t="shared" si="4"/>
        <v>46.511393166666664</v>
      </c>
      <c r="D50" s="9">
        <f t="shared" si="1"/>
        <v>46.450541961538462</v>
      </c>
      <c r="E50" s="9">
        <f t="shared" si="2"/>
        <v>6.0851205128201968E-2</v>
      </c>
      <c r="F50" s="9">
        <f t="shared" si="3"/>
        <v>-0.11200146153846019</v>
      </c>
      <c r="G50" s="12"/>
    </row>
    <row r="51" spans="1:7" x14ac:dyDescent="0.15">
      <c r="A51" s="6">
        <v>45545</v>
      </c>
      <c r="B51" s="7">
        <v>48.09</v>
      </c>
      <c r="C51" s="9">
        <f t="shared" si="4"/>
        <v>46.525235166666668</v>
      </c>
      <c r="D51" s="9">
        <f t="shared" si="1"/>
        <v>46.457210961538458</v>
      </c>
      <c r="E51" s="9">
        <f t="shared" si="2"/>
        <v>6.8024205128210724E-2</v>
      </c>
      <c r="F51" s="9">
        <f t="shared" si="3"/>
        <v>-0.11056686153845843</v>
      </c>
      <c r="G51" s="12"/>
    </row>
    <row r="52" spans="1:7" x14ac:dyDescent="0.15">
      <c r="A52" s="6">
        <v>45546</v>
      </c>
      <c r="B52" s="7">
        <v>48.41</v>
      </c>
      <c r="C52" s="9">
        <f t="shared" si="4"/>
        <v>46.57445116666667</v>
      </c>
      <c r="D52" s="9">
        <f t="shared" si="1"/>
        <v>46.480922961538461</v>
      </c>
      <c r="E52" s="9">
        <f t="shared" si="2"/>
        <v>9.3528205128208697E-2</v>
      </c>
      <c r="F52" s="9">
        <f t="shared" si="3"/>
        <v>-0.10546606153845883</v>
      </c>
      <c r="G52" s="12"/>
    </row>
    <row r="53" spans="1:7" x14ac:dyDescent="0.15">
      <c r="A53" s="6">
        <v>45547</v>
      </c>
      <c r="B53" s="7">
        <v>48.9</v>
      </c>
      <c r="C53" s="9">
        <f t="shared" si="4"/>
        <v>46.649813166666668</v>
      </c>
      <c r="D53" s="9">
        <f t="shared" si="1"/>
        <v>46.517231961538457</v>
      </c>
      <c r="E53" s="9">
        <f t="shared" si="2"/>
        <v>0.13258120512821137</v>
      </c>
      <c r="F53" s="9">
        <f t="shared" si="3"/>
        <v>-9.7655461538458305E-2</v>
      </c>
      <c r="G53" s="12"/>
    </row>
    <row r="54" spans="1:7" x14ac:dyDescent="0.15">
      <c r="A54" s="6">
        <v>45548</v>
      </c>
      <c r="B54" s="7">
        <v>49.09</v>
      </c>
      <c r="C54" s="9">
        <f t="shared" si="4"/>
        <v>46.679035166666665</v>
      </c>
      <c r="D54" s="9">
        <f t="shared" si="1"/>
        <v>46.531310961538459</v>
      </c>
      <c r="E54" s="9">
        <f t="shared" si="2"/>
        <v>0.14772420512820617</v>
      </c>
      <c r="F54" s="9">
        <f t="shared" si="3"/>
        <v>-9.4626861538459339E-2</v>
      </c>
      <c r="G54" s="12"/>
    </row>
    <row r="55" spans="1:7" x14ac:dyDescent="0.15">
      <c r="A55" s="6">
        <v>45551</v>
      </c>
      <c r="B55" s="7">
        <v>50.3</v>
      </c>
      <c r="C55" s="9">
        <f t="shared" si="4"/>
        <v>46.865133166666666</v>
      </c>
      <c r="D55" s="9">
        <f t="shared" si="1"/>
        <v>46.620971961538459</v>
      </c>
      <c r="E55" s="9">
        <f t="shared" si="2"/>
        <v>0.24416120512820783</v>
      </c>
      <c r="F55" s="9">
        <f t="shared" si="3"/>
        <v>-7.533946153845901E-2</v>
      </c>
      <c r="G55" s="12"/>
    </row>
    <row r="56" spans="1:7" x14ac:dyDescent="0.15">
      <c r="A56" s="6">
        <v>45552</v>
      </c>
      <c r="B56" s="7">
        <v>49.89</v>
      </c>
      <c r="C56" s="9">
        <f t="shared" si="4"/>
        <v>46.802075166666668</v>
      </c>
      <c r="D56" s="9">
        <f t="shared" si="1"/>
        <v>46.59059096153846</v>
      </c>
      <c r="E56" s="9">
        <f t="shared" si="2"/>
        <v>0.2114842051282082</v>
      </c>
      <c r="F56" s="9">
        <f t="shared" si="3"/>
        <v>-8.1874861538458937E-2</v>
      </c>
      <c r="G56" s="12"/>
    </row>
    <row r="57" spans="1:7" x14ac:dyDescent="0.15">
      <c r="A57" s="6">
        <v>45553</v>
      </c>
      <c r="B57" s="7">
        <v>49.85</v>
      </c>
      <c r="C57" s="9">
        <f t="shared" si="4"/>
        <v>46.795923166666668</v>
      </c>
      <c r="D57" s="9">
        <f t="shared" si="1"/>
        <v>46.587626961538462</v>
      </c>
      <c r="E57" s="9">
        <f t="shared" si="2"/>
        <v>0.20829620512820668</v>
      </c>
      <c r="F57" s="9">
        <f t="shared" si="3"/>
        <v>-8.2512461538459245E-2</v>
      </c>
      <c r="G57" s="12"/>
    </row>
    <row r="58" spans="1:7" x14ac:dyDescent="0.15">
      <c r="A58" s="6">
        <v>45554</v>
      </c>
      <c r="B58" s="7">
        <v>50.7</v>
      </c>
      <c r="C58" s="9">
        <f t="shared" si="4"/>
        <v>46.926653166666668</v>
      </c>
      <c r="D58" s="9">
        <f t="shared" si="1"/>
        <v>46.650611961538459</v>
      </c>
      <c r="E58" s="9">
        <f t="shared" si="2"/>
        <v>0.27604120512820884</v>
      </c>
      <c r="F58" s="9">
        <f t="shared" si="3"/>
        <v>-6.8963461538458809E-2</v>
      </c>
      <c r="G58" s="12"/>
    </row>
    <row r="59" spans="1:7" x14ac:dyDescent="0.15">
      <c r="A59" s="6">
        <v>45555</v>
      </c>
      <c r="B59" s="7">
        <v>51.23</v>
      </c>
      <c r="C59" s="9">
        <f t="shared" si="4"/>
        <v>47.008167166666667</v>
      </c>
      <c r="D59" s="9">
        <f t="shared" si="1"/>
        <v>46.689884961538461</v>
      </c>
      <c r="E59" s="9">
        <f t="shared" si="2"/>
        <v>0.31828220512820593</v>
      </c>
      <c r="F59" s="9">
        <f t="shared" si="3"/>
        <v>-6.0515261538459389E-2</v>
      </c>
      <c r="G59" s="12"/>
    </row>
    <row r="60" spans="1:7" x14ac:dyDescent="0.15">
      <c r="A60" s="6">
        <v>45558</v>
      </c>
      <c r="B60" s="7">
        <v>51.44</v>
      </c>
      <c r="C60" s="9">
        <f t="shared" si="4"/>
        <v>47.040465166666664</v>
      </c>
      <c r="D60" s="9">
        <f t="shared" ref="D60:D91" si="5">(B60 * 0.0741) + ($D$27 * (1 - 0.0741))</f>
        <v>46.705445961538459</v>
      </c>
      <c r="E60" s="9">
        <f t="shared" si="2"/>
        <v>0.33501920512820504</v>
      </c>
      <c r="F60" s="9">
        <f t="shared" si="3"/>
        <v>-5.7167861538459569E-2</v>
      </c>
      <c r="G60" s="12"/>
    </row>
    <row r="61" spans="1:7" x14ac:dyDescent="0.15">
      <c r="A61" s="6">
        <v>45559</v>
      </c>
      <c r="B61" s="7">
        <v>51.77</v>
      </c>
      <c r="C61" s="9">
        <f t="shared" si="4"/>
        <v>47.091219166666669</v>
      </c>
      <c r="D61" s="9">
        <f t="shared" si="5"/>
        <v>46.72989896153846</v>
      </c>
      <c r="E61" s="9">
        <f t="shared" si="2"/>
        <v>0.36132020512820873</v>
      </c>
      <c r="F61" s="9">
        <f t="shared" si="3"/>
        <v>-5.1907661538458827E-2</v>
      </c>
      <c r="G61" s="12"/>
    </row>
    <row r="62" spans="1:7" x14ac:dyDescent="0.15">
      <c r="A62" s="6">
        <v>45560</v>
      </c>
      <c r="B62" s="7">
        <v>51.9</v>
      </c>
      <c r="C62" s="9">
        <f t="shared" si="4"/>
        <v>47.111213166666666</v>
      </c>
      <c r="D62" s="9">
        <f t="shared" si="5"/>
        <v>46.739531961538461</v>
      </c>
      <c r="E62" s="9">
        <f t="shared" si="2"/>
        <v>0.37168120512820479</v>
      </c>
      <c r="F62" s="9">
        <f t="shared" si="3"/>
        <v>-4.9835461538459622E-2</v>
      </c>
      <c r="G62" s="12"/>
    </row>
    <row r="63" spans="1:7" x14ac:dyDescent="0.15">
      <c r="A63" s="6">
        <v>45561</v>
      </c>
      <c r="B63" s="7">
        <v>52.09</v>
      </c>
      <c r="C63" s="9">
        <f t="shared" si="4"/>
        <v>47.14043516666667</v>
      </c>
      <c r="D63" s="9">
        <f t="shared" si="5"/>
        <v>46.753610961538463</v>
      </c>
      <c r="E63" s="9">
        <f t="shared" si="2"/>
        <v>0.3868242051282067</v>
      </c>
      <c r="F63" s="9">
        <f t="shared" si="3"/>
        <v>-4.6806861538459241E-2</v>
      </c>
      <c r="G63" s="12"/>
    </row>
    <row r="64" spans="1:7" x14ac:dyDescent="0.15">
      <c r="A64" s="6">
        <v>45562</v>
      </c>
      <c r="B64" s="7">
        <v>52.26</v>
      </c>
      <c r="C64" s="9">
        <f t="shared" si="4"/>
        <v>47.166581166666667</v>
      </c>
      <c r="D64" s="9">
        <f t="shared" si="5"/>
        <v>46.766207961538463</v>
      </c>
      <c r="E64" s="9">
        <f t="shared" si="2"/>
        <v>0.40037320512820429</v>
      </c>
      <c r="F64" s="9">
        <f t="shared" si="3"/>
        <v>-4.4097061538459714E-2</v>
      </c>
      <c r="G64" s="12"/>
    </row>
    <row r="65" spans="1:7" x14ac:dyDescent="0.15">
      <c r="A65" s="6">
        <v>45565</v>
      </c>
      <c r="B65" s="7">
        <v>52.46</v>
      </c>
      <c r="C65" s="9">
        <f t="shared" si="4"/>
        <v>47.197341166666668</v>
      </c>
      <c r="D65" s="9">
        <f t="shared" si="5"/>
        <v>46.781027961538463</v>
      </c>
      <c r="E65" s="9">
        <f t="shared" si="2"/>
        <v>0.4163132051282048</v>
      </c>
      <c r="F65" s="9">
        <f t="shared" si="3"/>
        <v>-4.0909061538459621E-2</v>
      </c>
      <c r="G65" s="12"/>
    </row>
    <row r="66" spans="1:7" x14ac:dyDescent="0.15">
      <c r="A66" s="6">
        <v>45566</v>
      </c>
      <c r="B66" s="7">
        <v>51.99</v>
      </c>
      <c r="C66" s="9">
        <f t="shared" si="4"/>
        <v>47.125055166666669</v>
      </c>
      <c r="D66" s="9">
        <f t="shared" si="5"/>
        <v>46.746200961538463</v>
      </c>
      <c r="E66" s="9">
        <f t="shared" si="2"/>
        <v>0.37885420512820644</v>
      </c>
      <c r="F66" s="9">
        <f t="shared" si="3"/>
        <v>-4.8400861538459281E-2</v>
      </c>
      <c r="G66" s="12"/>
    </row>
    <row r="67" spans="1:7" x14ac:dyDescent="0.15">
      <c r="A67" s="6">
        <v>45567</v>
      </c>
      <c r="B67" s="7">
        <v>52.26</v>
      </c>
      <c r="C67" s="9">
        <f t="shared" si="4"/>
        <v>47.166581166666667</v>
      </c>
      <c r="D67" s="9">
        <f t="shared" si="5"/>
        <v>46.766207961538463</v>
      </c>
      <c r="E67" s="9">
        <f t="shared" si="2"/>
        <v>0.40037320512820429</v>
      </c>
      <c r="F67" s="9">
        <f t="shared" si="3"/>
        <v>-4.4097061538459714E-2</v>
      </c>
      <c r="G67" s="12"/>
    </row>
    <row r="68" spans="1:7" x14ac:dyDescent="0.15">
      <c r="A68" s="6">
        <v>45568</v>
      </c>
      <c r="B68" s="7">
        <v>52.08</v>
      </c>
      <c r="C68" s="9">
        <f t="shared" si="4"/>
        <v>47.138897166666666</v>
      </c>
      <c r="D68" s="9">
        <f t="shared" si="5"/>
        <v>46.752869961538458</v>
      </c>
      <c r="E68" s="9">
        <f t="shared" si="2"/>
        <v>0.3860272051282081</v>
      </c>
      <c r="F68" s="9">
        <f t="shared" si="3"/>
        <v>-4.6966261538458953E-2</v>
      </c>
      <c r="G68" s="12"/>
    </row>
    <row r="69" spans="1:7" x14ac:dyDescent="0.15">
      <c r="A69" s="6">
        <v>45569</v>
      </c>
      <c r="B69" s="7">
        <v>52.39</v>
      </c>
      <c r="C69" s="9">
        <f t="shared" si="4"/>
        <v>47.186575166666671</v>
      </c>
      <c r="D69" s="9">
        <f t="shared" si="5"/>
        <v>46.775840961538464</v>
      </c>
      <c r="E69" s="9">
        <f t="shared" si="2"/>
        <v>0.41073420512820746</v>
      </c>
      <c r="F69" s="9">
        <f t="shared" si="3"/>
        <v>-4.202486153845908E-2</v>
      </c>
      <c r="G69" s="12"/>
    </row>
    <row r="70" spans="1:7" x14ac:dyDescent="0.15">
      <c r="A70" s="6">
        <v>45572</v>
      </c>
      <c r="B70" s="7">
        <v>52.15</v>
      </c>
      <c r="C70" s="9">
        <f t="shared" si="4"/>
        <v>47.14966316666667</v>
      </c>
      <c r="D70" s="9">
        <f t="shared" si="5"/>
        <v>46.758056961538458</v>
      </c>
      <c r="E70" s="9">
        <f t="shared" si="2"/>
        <v>0.39160620512821254</v>
      </c>
      <c r="F70" s="9">
        <f t="shared" si="3"/>
        <v>-4.5850461538458065E-2</v>
      </c>
      <c r="G70" s="12"/>
    </row>
    <row r="71" spans="1:7" x14ac:dyDescent="0.15">
      <c r="A71" s="6">
        <v>45573</v>
      </c>
      <c r="B71" s="7">
        <v>52.37</v>
      </c>
      <c r="C71" s="9">
        <f t="shared" si="4"/>
        <v>47.183499166666664</v>
      </c>
      <c r="D71" s="9">
        <f t="shared" si="5"/>
        <v>46.774358961538461</v>
      </c>
      <c r="E71" s="9">
        <f t="shared" si="2"/>
        <v>0.40914020512820315</v>
      </c>
      <c r="F71" s="9">
        <f t="shared" si="3"/>
        <v>-4.2343661538459948E-2</v>
      </c>
      <c r="G71" s="12"/>
    </row>
    <row r="72" spans="1:7" x14ac:dyDescent="0.15">
      <c r="A72" s="6">
        <v>45574</v>
      </c>
      <c r="B72" s="7">
        <v>53.2</v>
      </c>
      <c r="C72" s="9">
        <f t="shared" si="4"/>
        <v>47.311153166666671</v>
      </c>
      <c r="D72" s="9">
        <f t="shared" si="5"/>
        <v>46.835861961538463</v>
      </c>
      <c r="E72" s="9">
        <f t="shared" si="2"/>
        <v>0.47529120512820811</v>
      </c>
      <c r="F72" s="9">
        <f t="shared" si="3"/>
        <v>-2.9113461538458951E-2</v>
      </c>
      <c r="G72" s="12"/>
    </row>
    <row r="73" spans="1:7" x14ac:dyDescent="0.15">
      <c r="A73" s="6">
        <v>45575</v>
      </c>
      <c r="B73" s="7">
        <v>53.18</v>
      </c>
      <c r="C73" s="9">
        <f t="shared" si="4"/>
        <v>47.308077166666664</v>
      </c>
      <c r="D73" s="9">
        <f t="shared" si="5"/>
        <v>46.83437996153846</v>
      </c>
      <c r="E73" s="9">
        <f t="shared" si="2"/>
        <v>0.47369720512820379</v>
      </c>
      <c r="F73" s="9">
        <f t="shared" si="3"/>
        <v>-2.943226153845982E-2</v>
      </c>
      <c r="G73" s="12"/>
    </row>
    <row r="74" spans="1:7" x14ac:dyDescent="0.15">
      <c r="A74" s="6">
        <v>45576</v>
      </c>
      <c r="B74" s="7">
        <v>53.88</v>
      </c>
      <c r="C74" s="9">
        <f t="shared" si="4"/>
        <v>47.415737166666666</v>
      </c>
      <c r="D74" s="9">
        <f t="shared" si="5"/>
        <v>46.886249961538461</v>
      </c>
      <c r="E74" s="9">
        <f t="shared" si="2"/>
        <v>0.52948720512820557</v>
      </c>
      <c r="F74" s="9">
        <f t="shared" si="3"/>
        <v>-1.8274261538459458E-2</v>
      </c>
      <c r="G74" s="12"/>
    </row>
    <row r="75" spans="1:7" x14ac:dyDescent="0.15">
      <c r="A75" s="6">
        <v>45579</v>
      </c>
      <c r="B75" s="7">
        <v>53.9</v>
      </c>
      <c r="C75" s="9">
        <f t="shared" si="4"/>
        <v>47.418813166666666</v>
      </c>
      <c r="D75" s="9">
        <f t="shared" si="5"/>
        <v>46.887731961538456</v>
      </c>
      <c r="E75" s="9">
        <f t="shared" si="2"/>
        <v>0.53108120512820989</v>
      </c>
      <c r="F75" s="9">
        <f t="shared" si="3"/>
        <v>-1.7955461538458603E-2</v>
      </c>
      <c r="G75" s="12"/>
    </row>
    <row r="76" spans="1:7" x14ac:dyDescent="0.15">
      <c r="A76" s="6">
        <v>45580</v>
      </c>
      <c r="B76" s="7">
        <v>53.71</v>
      </c>
      <c r="C76" s="9">
        <f t="shared" si="4"/>
        <v>47.389591166666669</v>
      </c>
      <c r="D76" s="9">
        <f t="shared" si="5"/>
        <v>46.873652961538461</v>
      </c>
      <c r="E76" s="9">
        <f t="shared" si="2"/>
        <v>0.51593820512820798</v>
      </c>
      <c r="F76" s="9">
        <f t="shared" si="3"/>
        <v>-2.0984061538458984E-2</v>
      </c>
      <c r="G76" s="12"/>
    </row>
    <row r="77" spans="1:7" x14ac:dyDescent="0.15">
      <c r="A77" s="6">
        <v>45581</v>
      </c>
      <c r="B77" s="7">
        <v>56</v>
      </c>
      <c r="C77" s="9">
        <f t="shared" si="4"/>
        <v>47.741793166666668</v>
      </c>
      <c r="D77" s="9">
        <f t="shared" si="5"/>
        <v>47.043341961538459</v>
      </c>
      <c r="E77" s="9">
        <f t="shared" si="2"/>
        <v>0.69845120512820813</v>
      </c>
      <c r="F77" s="9">
        <f t="shared" si="3"/>
        <v>1.551853846154104E-2</v>
      </c>
      <c r="G77" s="12"/>
    </row>
    <row r="78" spans="1:7" x14ac:dyDescent="0.15">
      <c r="A78" s="6">
        <v>45582</v>
      </c>
      <c r="B78" s="7">
        <v>56.02</v>
      </c>
      <c r="C78" s="9">
        <f t="shared" ref="C78:C109" si="6">(B78 * 0.1538) + ($I$4 * (1 - 0.1538))</f>
        <v>47.744869166666668</v>
      </c>
      <c r="D78" s="9">
        <f t="shared" si="5"/>
        <v>47.044823961538462</v>
      </c>
      <c r="E78" s="9">
        <f t="shared" si="2"/>
        <v>0.70004520512820534</v>
      </c>
      <c r="F78" s="9">
        <f t="shared" si="3"/>
        <v>1.5837338461540493E-2</v>
      </c>
      <c r="G78" s="12"/>
    </row>
    <row r="79" spans="1:7" x14ac:dyDescent="0.15">
      <c r="A79" s="6">
        <v>45583</v>
      </c>
      <c r="B79" s="7">
        <v>56.38</v>
      </c>
      <c r="C79" s="9">
        <f t="shared" si="6"/>
        <v>47.800237166666669</v>
      </c>
      <c r="D79" s="9">
        <f t="shared" si="5"/>
        <v>47.071499961538457</v>
      </c>
      <c r="E79" s="9">
        <f t="shared" si="2"/>
        <v>0.72873720512821194</v>
      </c>
      <c r="F79" s="9">
        <f t="shared" si="3"/>
        <v>2.1575738461541802E-2</v>
      </c>
      <c r="G79" s="12"/>
    </row>
    <row r="80" spans="1:7" x14ac:dyDescent="0.15">
      <c r="A80" s="6">
        <v>45586</v>
      </c>
      <c r="B80" s="7">
        <v>56.21</v>
      </c>
      <c r="C80" s="9">
        <f t="shared" si="6"/>
        <v>47.774091166666665</v>
      </c>
      <c r="D80" s="9">
        <f t="shared" si="5"/>
        <v>47.058902961538458</v>
      </c>
      <c r="E80" s="9">
        <f t="shared" si="2"/>
        <v>0.71518820512820724</v>
      </c>
      <c r="F80" s="9">
        <f t="shared" si="3"/>
        <v>1.8865938461540874E-2</v>
      </c>
      <c r="G80" s="12"/>
    </row>
    <row r="81" spans="1:7" x14ac:dyDescent="0.15">
      <c r="A81" s="6">
        <v>45587</v>
      </c>
      <c r="B81" s="7">
        <v>56.22</v>
      </c>
      <c r="C81" s="9">
        <f t="shared" si="6"/>
        <v>47.775629166666668</v>
      </c>
      <c r="D81" s="9">
        <f t="shared" si="5"/>
        <v>47.059643961538463</v>
      </c>
      <c r="E81" s="9">
        <f t="shared" si="2"/>
        <v>0.71598520512820585</v>
      </c>
      <c r="F81" s="9">
        <f t="shared" si="3"/>
        <v>1.90253384615406E-2</v>
      </c>
      <c r="G81" s="12"/>
    </row>
    <row r="82" spans="1:7" x14ac:dyDescent="0.15">
      <c r="A82" s="6">
        <v>45588</v>
      </c>
      <c r="B82" s="7">
        <v>55.9</v>
      </c>
      <c r="C82" s="9">
        <f t="shared" si="6"/>
        <v>47.726413166666667</v>
      </c>
      <c r="D82" s="9">
        <f t="shared" si="5"/>
        <v>47.035931961538459</v>
      </c>
      <c r="E82" s="9">
        <f t="shared" si="2"/>
        <v>0.69048120512820788</v>
      </c>
      <c r="F82" s="9">
        <f t="shared" si="3"/>
        <v>1.3924538461541E-2</v>
      </c>
      <c r="G82" s="12"/>
    </row>
    <row r="83" spans="1:7" x14ac:dyDescent="0.15">
      <c r="A83" s="6">
        <v>45589</v>
      </c>
      <c r="B83" s="7">
        <v>55.58</v>
      </c>
      <c r="C83" s="9">
        <f t="shared" si="6"/>
        <v>47.677197166666666</v>
      </c>
      <c r="D83" s="9">
        <f t="shared" si="5"/>
        <v>47.012219961538463</v>
      </c>
      <c r="E83" s="9">
        <f t="shared" si="2"/>
        <v>0.6649772051282028</v>
      </c>
      <c r="F83" s="9">
        <f t="shared" si="3"/>
        <v>8.8237384615399844E-3</v>
      </c>
      <c r="G83" s="12"/>
    </row>
    <row r="84" spans="1:7" x14ac:dyDescent="0.15">
      <c r="A84" s="6">
        <v>45590</v>
      </c>
      <c r="B84" s="7">
        <v>55.36</v>
      </c>
      <c r="C84" s="9">
        <f t="shared" si="6"/>
        <v>47.643361166666665</v>
      </c>
      <c r="D84" s="9">
        <f t="shared" si="5"/>
        <v>46.99591796153846</v>
      </c>
      <c r="E84" s="9">
        <f t="shared" si="2"/>
        <v>0.64744320512820508</v>
      </c>
      <c r="F84" s="9">
        <f t="shared" si="3"/>
        <v>5.3169384615404519E-3</v>
      </c>
      <c r="G84" s="12"/>
    </row>
    <row r="85" spans="1:7" x14ac:dyDescent="0.15">
      <c r="A85" s="6">
        <v>45593</v>
      </c>
      <c r="B85" s="7">
        <v>54.91</v>
      </c>
      <c r="C85" s="9">
        <f t="shared" si="6"/>
        <v>47.574151166666667</v>
      </c>
      <c r="D85" s="9">
        <f t="shared" si="5"/>
        <v>46.962572961538456</v>
      </c>
      <c r="E85" s="9">
        <f t="shared" si="2"/>
        <v>0.61157820512821104</v>
      </c>
      <c r="F85" s="9">
        <f t="shared" si="3"/>
        <v>-1.8560615384583673E-3</v>
      </c>
      <c r="G85" s="12"/>
    </row>
    <row r="86" spans="1:7" x14ac:dyDescent="0.15">
      <c r="A86" s="6">
        <v>45594</v>
      </c>
      <c r="B86" s="7">
        <v>55.3</v>
      </c>
      <c r="C86" s="9">
        <f t="shared" si="6"/>
        <v>47.634133166666665</v>
      </c>
      <c r="D86" s="9">
        <f t="shared" si="5"/>
        <v>46.991471961538458</v>
      </c>
      <c r="E86" s="9">
        <f t="shared" si="2"/>
        <v>0.64266120512820635</v>
      </c>
      <c r="F86" s="9">
        <f t="shared" si="3"/>
        <v>4.3605384615407056E-3</v>
      </c>
      <c r="G86" s="12"/>
    </row>
    <row r="87" spans="1:7" x14ac:dyDescent="0.15">
      <c r="A87" s="6">
        <v>45595</v>
      </c>
      <c r="B87" s="7">
        <v>55.21</v>
      </c>
      <c r="C87" s="9">
        <f t="shared" si="6"/>
        <v>47.620291166666668</v>
      </c>
      <c r="D87" s="9">
        <f t="shared" si="5"/>
        <v>46.984802961538463</v>
      </c>
      <c r="E87" s="9">
        <f t="shared" si="2"/>
        <v>0.6354882051282047</v>
      </c>
      <c r="F87" s="9">
        <f t="shared" si="3"/>
        <v>2.9259384615403644E-3</v>
      </c>
      <c r="G87" s="12"/>
    </row>
    <row r="88" spans="1:7" x14ac:dyDescent="0.15">
      <c r="A88" s="6">
        <v>45596</v>
      </c>
      <c r="B88" s="7">
        <v>54.4</v>
      </c>
      <c r="C88" s="9">
        <f t="shared" si="6"/>
        <v>47.495713166666668</v>
      </c>
      <c r="D88" s="9">
        <f t="shared" si="5"/>
        <v>46.924781961538457</v>
      </c>
      <c r="E88" s="9">
        <f t="shared" si="2"/>
        <v>0.57093120512821116</v>
      </c>
      <c r="F88" s="9">
        <f t="shared" si="3"/>
        <v>-9.9854615384583484E-3</v>
      </c>
      <c r="G88" s="12"/>
    </row>
    <row r="89" spans="1:7" x14ac:dyDescent="0.15">
      <c r="A89" s="6">
        <v>45597</v>
      </c>
      <c r="B89" s="7">
        <v>55.12</v>
      </c>
      <c r="C89" s="9">
        <f t="shared" si="6"/>
        <v>47.606449166666664</v>
      </c>
      <c r="D89" s="9">
        <f t="shared" si="5"/>
        <v>46.978133961538461</v>
      </c>
      <c r="E89" s="9">
        <f t="shared" si="2"/>
        <v>0.62831520512820305</v>
      </c>
      <c r="F89" s="9">
        <f t="shared" si="3"/>
        <v>1.4913384615400233E-3</v>
      </c>
      <c r="G89" s="12"/>
    </row>
    <row r="90" spans="1:7" x14ac:dyDescent="0.15">
      <c r="A90" s="6">
        <v>45600</v>
      </c>
      <c r="B90" s="7">
        <v>55.45</v>
      </c>
      <c r="C90" s="9">
        <f t="shared" si="6"/>
        <v>47.657203166666669</v>
      </c>
      <c r="D90" s="9">
        <f t="shared" si="5"/>
        <v>47.002586961538462</v>
      </c>
      <c r="E90" s="9">
        <f t="shared" si="2"/>
        <v>0.65461620512820673</v>
      </c>
      <c r="F90" s="9">
        <f t="shared" si="3"/>
        <v>6.7515384615407653E-3</v>
      </c>
      <c r="G90" s="12"/>
    </row>
    <row r="91" spans="1:7" x14ac:dyDescent="0.15">
      <c r="A91" s="6">
        <v>45601</v>
      </c>
      <c r="B91" s="7">
        <v>55.78</v>
      </c>
      <c r="C91" s="9">
        <f t="shared" si="6"/>
        <v>47.707957166666667</v>
      </c>
      <c r="D91" s="9">
        <f t="shared" si="5"/>
        <v>47.027039961538463</v>
      </c>
      <c r="E91" s="9">
        <f t="shared" si="2"/>
        <v>0.68091720512820331</v>
      </c>
      <c r="F91" s="9">
        <f t="shared" si="3"/>
        <v>1.2011738461540092E-2</v>
      </c>
      <c r="G91" s="12"/>
    </row>
    <row r="92" spans="1:7" x14ac:dyDescent="0.15">
      <c r="A92" s="6">
        <v>45602</v>
      </c>
      <c r="B92" s="7">
        <v>57.48</v>
      </c>
      <c r="C92" s="9">
        <f t="shared" si="6"/>
        <v>47.969417166666666</v>
      </c>
      <c r="D92" s="9">
        <f t="shared" ref="D92:D123" si="7">(B92 * 0.0741) + ($D$27 * (1 - 0.0741))</f>
        <v>47.153009961538459</v>
      </c>
      <c r="E92" s="9">
        <f t="shared" ref="E92:E155" si="8">C92-D92</f>
        <v>0.81640720512820764</v>
      </c>
      <c r="F92" s="9">
        <f t="shared" si="3"/>
        <v>3.9109738461540963E-2</v>
      </c>
      <c r="G92" s="12"/>
    </row>
    <row r="93" spans="1:7" x14ac:dyDescent="0.15">
      <c r="A93" s="6">
        <v>45603</v>
      </c>
      <c r="B93" s="7">
        <v>57.69</v>
      </c>
      <c r="C93" s="9">
        <f t="shared" si="6"/>
        <v>48.001715166666671</v>
      </c>
      <c r="D93" s="9">
        <f t="shared" si="7"/>
        <v>47.168570961538457</v>
      </c>
      <c r="E93" s="9">
        <f t="shared" si="8"/>
        <v>0.83314420512821386</v>
      </c>
      <c r="F93" s="9">
        <f t="shared" si="3"/>
        <v>4.2457138461542213E-2</v>
      </c>
      <c r="G93" s="12"/>
    </row>
    <row r="94" spans="1:7" x14ac:dyDescent="0.15">
      <c r="A94" s="6">
        <v>45604</v>
      </c>
      <c r="B94" s="7">
        <v>57.67</v>
      </c>
      <c r="C94" s="9">
        <f t="shared" si="6"/>
        <v>47.998639166666663</v>
      </c>
      <c r="D94" s="9">
        <f t="shared" si="7"/>
        <v>47.167088961538461</v>
      </c>
      <c r="E94" s="9">
        <f t="shared" si="8"/>
        <v>0.83155020512820244</v>
      </c>
      <c r="F94" s="9">
        <f t="shared" si="3"/>
        <v>4.2138338461539929E-2</v>
      </c>
      <c r="G94" s="12"/>
    </row>
    <row r="95" spans="1:7" x14ac:dyDescent="0.15">
      <c r="A95" s="6">
        <v>45607</v>
      </c>
      <c r="B95" s="7">
        <v>58.23</v>
      </c>
      <c r="C95" s="9">
        <f t="shared" si="6"/>
        <v>48.084767166666666</v>
      </c>
      <c r="D95" s="9">
        <f t="shared" si="7"/>
        <v>47.208584961538463</v>
      </c>
      <c r="E95" s="9">
        <f t="shared" si="8"/>
        <v>0.87618220512820244</v>
      </c>
      <c r="F95" s="9">
        <f t="shared" si="3"/>
        <v>5.106473846153993E-2</v>
      </c>
      <c r="G95" s="12"/>
    </row>
    <row r="96" spans="1:7" x14ac:dyDescent="0.15">
      <c r="A96" s="6">
        <v>45608</v>
      </c>
      <c r="B96" s="7">
        <v>58.31</v>
      </c>
      <c r="C96" s="9">
        <f t="shared" si="6"/>
        <v>48.097071166666666</v>
      </c>
      <c r="D96" s="9">
        <f t="shared" si="7"/>
        <v>47.21451296153846</v>
      </c>
      <c r="E96" s="9">
        <f t="shared" si="8"/>
        <v>0.88255820512820549</v>
      </c>
      <c r="F96" s="9">
        <f t="shared" si="3"/>
        <v>5.2339938461540517E-2</v>
      </c>
      <c r="G96" s="12"/>
    </row>
    <row r="97" spans="1:7" x14ac:dyDescent="0.15">
      <c r="A97" s="6">
        <v>45609</v>
      </c>
      <c r="B97" s="7">
        <v>58.78</v>
      </c>
      <c r="C97" s="9">
        <f t="shared" si="6"/>
        <v>48.169357166666671</v>
      </c>
      <c r="D97" s="9">
        <f t="shared" si="7"/>
        <v>47.24933996153846</v>
      </c>
      <c r="E97" s="9">
        <f t="shared" si="8"/>
        <v>0.92001720512821095</v>
      </c>
      <c r="F97" s="9">
        <f t="shared" si="3"/>
        <v>5.983173846154162E-2</v>
      </c>
      <c r="G97" s="12"/>
    </row>
    <row r="98" spans="1:7" x14ac:dyDescent="0.15">
      <c r="A98" s="6">
        <v>45610</v>
      </c>
      <c r="B98" s="7">
        <v>57.53</v>
      </c>
      <c r="C98" s="9">
        <f t="shared" si="6"/>
        <v>47.97710716666667</v>
      </c>
      <c r="D98" s="9">
        <f t="shared" si="7"/>
        <v>47.156714961538462</v>
      </c>
      <c r="E98" s="9">
        <f t="shared" si="8"/>
        <v>0.82039220512820776</v>
      </c>
      <c r="F98" s="9">
        <f t="shared" si="3"/>
        <v>3.9906738461540983E-2</v>
      </c>
      <c r="G98" s="12"/>
    </row>
    <row r="99" spans="1:7" x14ac:dyDescent="0.15">
      <c r="A99" s="6">
        <v>45611</v>
      </c>
      <c r="B99" s="7">
        <v>57.07</v>
      </c>
      <c r="C99" s="9">
        <f t="shared" si="6"/>
        <v>47.906359166666668</v>
      </c>
      <c r="D99" s="9">
        <f t="shared" si="7"/>
        <v>47.12262896153846</v>
      </c>
      <c r="E99" s="9">
        <f t="shared" si="8"/>
        <v>0.78373020512820801</v>
      </c>
      <c r="F99" s="9">
        <f t="shared" si="3"/>
        <v>3.2574338461541022E-2</v>
      </c>
      <c r="G99" s="12"/>
    </row>
    <row r="100" spans="1:7" x14ac:dyDescent="0.15">
      <c r="A100" s="6">
        <v>45614</v>
      </c>
      <c r="B100" s="7">
        <v>56.92</v>
      </c>
      <c r="C100" s="9">
        <f t="shared" si="6"/>
        <v>47.883289166666671</v>
      </c>
      <c r="D100" s="9">
        <f t="shared" si="7"/>
        <v>47.111513961538463</v>
      </c>
      <c r="E100" s="9">
        <f t="shared" si="8"/>
        <v>0.77177520512820763</v>
      </c>
      <c r="F100" s="9">
        <f t="shared" si="3"/>
        <v>3.0183338461540962E-2</v>
      </c>
      <c r="G100" s="12"/>
    </row>
    <row r="101" spans="1:7" x14ac:dyDescent="0.15">
      <c r="A101" s="6">
        <v>45615</v>
      </c>
      <c r="B101" s="7">
        <v>56.62</v>
      </c>
      <c r="C101" s="9">
        <f t="shared" si="6"/>
        <v>47.837149166666663</v>
      </c>
      <c r="D101" s="9">
        <f t="shared" si="7"/>
        <v>47.089283961538456</v>
      </c>
      <c r="E101" s="9">
        <f t="shared" si="8"/>
        <v>0.74786520512820687</v>
      </c>
      <c r="F101" s="9">
        <f t="shared" ref="F101:F164" si="9">(E101 * 0.2) + ($F$35 * (1 - 0.2))</f>
        <v>2.5401338461540787E-2</v>
      </c>
      <c r="G101" s="12"/>
    </row>
    <row r="102" spans="1:7" x14ac:dyDescent="0.15">
      <c r="A102" s="6">
        <v>45616</v>
      </c>
      <c r="B102" s="7">
        <v>57.11</v>
      </c>
      <c r="C102" s="9">
        <f t="shared" si="6"/>
        <v>47.912511166666668</v>
      </c>
      <c r="D102" s="9">
        <f t="shared" si="7"/>
        <v>47.125592961538459</v>
      </c>
      <c r="E102" s="9">
        <f t="shared" si="8"/>
        <v>0.78691820512820954</v>
      </c>
      <c r="F102" s="9">
        <f t="shared" si="9"/>
        <v>3.3211938461541343E-2</v>
      </c>
      <c r="G102" s="12"/>
    </row>
    <row r="103" spans="1:7" x14ac:dyDescent="0.15">
      <c r="A103" s="6">
        <v>45617</v>
      </c>
      <c r="B103" s="7">
        <v>57.17</v>
      </c>
      <c r="C103" s="9">
        <f t="shared" si="6"/>
        <v>47.921739166666669</v>
      </c>
      <c r="D103" s="9">
        <f t="shared" si="7"/>
        <v>47.13003896153846</v>
      </c>
      <c r="E103" s="9">
        <f t="shared" si="8"/>
        <v>0.79170020512820827</v>
      </c>
      <c r="F103" s="9">
        <f t="shared" si="9"/>
        <v>3.416833846154109E-2</v>
      </c>
      <c r="G103" s="12"/>
    </row>
    <row r="104" spans="1:7" x14ac:dyDescent="0.15">
      <c r="A104" s="6">
        <v>45618</v>
      </c>
      <c r="B104" s="7">
        <v>58.15</v>
      </c>
      <c r="C104" s="9">
        <f t="shared" si="6"/>
        <v>48.072463166666665</v>
      </c>
      <c r="D104" s="9">
        <f t="shared" si="7"/>
        <v>47.202656961538459</v>
      </c>
      <c r="E104" s="9">
        <f t="shared" si="8"/>
        <v>0.8698062051282065</v>
      </c>
      <c r="F104" s="9">
        <f t="shared" si="9"/>
        <v>4.978953846154073E-2</v>
      </c>
      <c r="G104" s="12"/>
    </row>
    <row r="105" spans="1:7" x14ac:dyDescent="0.15">
      <c r="A105" s="6">
        <v>45621</v>
      </c>
      <c r="B105" s="7">
        <v>58.34</v>
      </c>
      <c r="C105" s="9">
        <f t="shared" si="6"/>
        <v>48.10168516666667</v>
      </c>
      <c r="D105" s="9">
        <f t="shared" si="7"/>
        <v>47.216735961538461</v>
      </c>
      <c r="E105" s="9">
        <f t="shared" si="8"/>
        <v>0.8849492051282084</v>
      </c>
      <c r="F105" s="9">
        <f t="shared" si="9"/>
        <v>5.2818138461541111E-2</v>
      </c>
      <c r="G105" s="12"/>
    </row>
    <row r="106" spans="1:7" x14ac:dyDescent="0.15">
      <c r="A106" s="6">
        <v>45622</v>
      </c>
      <c r="B106" s="7">
        <v>59.19</v>
      </c>
      <c r="C106" s="9">
        <f t="shared" si="6"/>
        <v>48.232415166666669</v>
      </c>
      <c r="D106" s="9">
        <f t="shared" si="7"/>
        <v>47.279720961538459</v>
      </c>
      <c r="E106" s="9">
        <f t="shared" si="8"/>
        <v>0.95269420512821057</v>
      </c>
      <c r="F106" s="9">
        <f t="shared" si="9"/>
        <v>6.6367138461541533E-2</v>
      </c>
      <c r="G106" s="12"/>
    </row>
    <row r="107" spans="1:7" x14ac:dyDescent="0.15">
      <c r="A107" s="6">
        <v>45623</v>
      </c>
      <c r="B107" s="7">
        <v>58.89</v>
      </c>
      <c r="C107" s="9">
        <f t="shared" si="6"/>
        <v>48.186275166666668</v>
      </c>
      <c r="D107" s="9">
        <f t="shared" si="7"/>
        <v>47.257490961538458</v>
      </c>
      <c r="E107" s="9">
        <f t="shared" si="8"/>
        <v>0.92878420512820981</v>
      </c>
      <c r="F107" s="9">
        <f t="shared" si="9"/>
        <v>6.1585138461541386E-2</v>
      </c>
      <c r="G107" s="12"/>
    </row>
    <row r="108" spans="1:7" x14ac:dyDescent="0.15">
      <c r="A108" s="6">
        <v>45625</v>
      </c>
      <c r="B108" s="7">
        <v>58.81</v>
      </c>
      <c r="C108" s="9">
        <f t="shared" si="6"/>
        <v>48.173971166666668</v>
      </c>
      <c r="D108" s="9">
        <f t="shared" si="7"/>
        <v>47.251562961538461</v>
      </c>
      <c r="E108" s="9">
        <f t="shared" si="8"/>
        <v>0.92240820512820676</v>
      </c>
      <c r="F108" s="9">
        <f t="shared" si="9"/>
        <v>6.0309938461540771E-2</v>
      </c>
      <c r="G108" s="12"/>
    </row>
    <row r="109" spans="1:7" x14ac:dyDescent="0.15">
      <c r="A109" s="6">
        <v>45628</v>
      </c>
      <c r="B109" s="7">
        <v>59.03</v>
      </c>
      <c r="C109" s="9">
        <f t="shared" si="6"/>
        <v>48.207807166666669</v>
      </c>
      <c r="D109" s="9">
        <f t="shared" si="7"/>
        <v>47.267864961538457</v>
      </c>
      <c r="E109" s="9">
        <f t="shared" si="8"/>
        <v>0.93994220512821158</v>
      </c>
      <c r="F109" s="9">
        <f t="shared" si="9"/>
        <v>6.3816738461541747E-2</v>
      </c>
      <c r="G109" s="12"/>
    </row>
    <row r="110" spans="1:7" x14ac:dyDescent="0.15">
      <c r="A110" s="6">
        <v>45629</v>
      </c>
      <c r="B110" s="7">
        <v>59.08</v>
      </c>
      <c r="C110" s="9">
        <f t="shared" ref="C110:C141" si="10">(B110 * 0.1538) + ($I$4 * (1 - 0.1538))</f>
        <v>48.215497166666665</v>
      </c>
      <c r="D110" s="9">
        <f t="shared" si="7"/>
        <v>47.271569961538461</v>
      </c>
      <c r="E110" s="9">
        <f t="shared" si="8"/>
        <v>0.9439272051282046</v>
      </c>
      <c r="F110" s="9">
        <f t="shared" si="9"/>
        <v>6.4613738461540351E-2</v>
      </c>
      <c r="G110" s="12"/>
    </row>
    <row r="111" spans="1:7" x14ac:dyDescent="0.15">
      <c r="A111" s="6">
        <v>45630</v>
      </c>
      <c r="B111" s="7">
        <v>59.22</v>
      </c>
      <c r="C111" s="9">
        <f t="shared" si="10"/>
        <v>48.237029166666666</v>
      </c>
      <c r="D111" s="9">
        <f t="shared" si="7"/>
        <v>47.28194396153846</v>
      </c>
      <c r="E111" s="9">
        <f t="shared" si="8"/>
        <v>0.95508520512820638</v>
      </c>
      <c r="F111" s="9">
        <f t="shared" si="9"/>
        <v>6.6845338461540713E-2</v>
      </c>
      <c r="G111" s="12"/>
    </row>
    <row r="112" spans="1:7" x14ac:dyDescent="0.15">
      <c r="A112" s="6">
        <v>45631</v>
      </c>
      <c r="B112" s="7">
        <v>59.61</v>
      </c>
      <c r="C112" s="9">
        <f t="shared" si="10"/>
        <v>48.297011166666664</v>
      </c>
      <c r="D112" s="9">
        <f t="shared" si="7"/>
        <v>47.310842961538462</v>
      </c>
      <c r="E112" s="9">
        <f t="shared" si="8"/>
        <v>0.98616820512820169</v>
      </c>
      <c r="F112" s="9">
        <f t="shared" si="9"/>
        <v>7.3061938461539758E-2</v>
      </c>
      <c r="G112" s="12"/>
    </row>
    <row r="113" spans="1:7" x14ac:dyDescent="0.15">
      <c r="A113" s="6">
        <v>45632</v>
      </c>
      <c r="B113" s="7">
        <v>59.48</v>
      </c>
      <c r="C113" s="9">
        <f t="shared" si="10"/>
        <v>48.277017166666667</v>
      </c>
      <c r="D113" s="9">
        <f t="shared" si="7"/>
        <v>47.301209961538461</v>
      </c>
      <c r="E113" s="9">
        <f t="shared" si="8"/>
        <v>0.97580720512820562</v>
      </c>
      <c r="F113" s="9">
        <f t="shared" si="9"/>
        <v>7.0989738461540566E-2</v>
      </c>
      <c r="G113" s="12"/>
    </row>
    <row r="114" spans="1:7" x14ac:dyDescent="0.15">
      <c r="A114" s="6">
        <v>45635</v>
      </c>
      <c r="B114" s="7">
        <v>58.55</v>
      </c>
      <c r="C114" s="9">
        <f t="shared" si="10"/>
        <v>48.133983166666667</v>
      </c>
      <c r="D114" s="9">
        <f t="shared" si="7"/>
        <v>47.232296961538459</v>
      </c>
      <c r="E114" s="9">
        <f t="shared" si="8"/>
        <v>0.90168620512820752</v>
      </c>
      <c r="F114" s="9">
        <f t="shared" si="9"/>
        <v>5.6165538461540945E-2</v>
      </c>
      <c r="G114" s="12"/>
    </row>
    <row r="115" spans="1:7" x14ac:dyDescent="0.15">
      <c r="A115" s="6">
        <v>45636</v>
      </c>
      <c r="B115" s="7">
        <v>58.32</v>
      </c>
      <c r="C115" s="9">
        <f t="shared" si="10"/>
        <v>48.09860916666667</v>
      </c>
      <c r="D115" s="9">
        <f t="shared" si="7"/>
        <v>47.215253961538458</v>
      </c>
      <c r="E115" s="9">
        <f t="shared" si="8"/>
        <v>0.8833552051282112</v>
      </c>
      <c r="F115" s="9">
        <f t="shared" si="9"/>
        <v>5.2499338461541659E-2</v>
      </c>
      <c r="G115" s="12"/>
    </row>
    <row r="116" spans="1:7" x14ac:dyDescent="0.15">
      <c r="A116" s="6">
        <v>45637</v>
      </c>
      <c r="B116" s="7">
        <v>58.19</v>
      </c>
      <c r="C116" s="9">
        <f t="shared" si="10"/>
        <v>48.078615166666665</v>
      </c>
      <c r="D116" s="9">
        <f t="shared" si="7"/>
        <v>47.205620961538457</v>
      </c>
      <c r="E116" s="9">
        <f t="shared" si="8"/>
        <v>0.87299420512820802</v>
      </c>
      <c r="F116" s="9">
        <f t="shared" si="9"/>
        <v>5.0427138461541024E-2</v>
      </c>
      <c r="G116" s="12"/>
    </row>
    <row r="117" spans="1:7" x14ac:dyDescent="0.15">
      <c r="A117" s="6">
        <v>45638</v>
      </c>
      <c r="B117" s="7">
        <v>58.45</v>
      </c>
      <c r="C117" s="9">
        <f t="shared" si="10"/>
        <v>48.118603166666666</v>
      </c>
      <c r="D117" s="9">
        <f t="shared" si="7"/>
        <v>47.224886961538459</v>
      </c>
      <c r="E117" s="9">
        <f t="shared" si="8"/>
        <v>0.89371620512820726</v>
      </c>
      <c r="F117" s="9">
        <f t="shared" si="9"/>
        <v>5.4571538461540878E-2</v>
      </c>
      <c r="G117" s="12"/>
    </row>
    <row r="118" spans="1:7" x14ac:dyDescent="0.15">
      <c r="A118" s="6">
        <v>45639</v>
      </c>
      <c r="B118" s="7">
        <v>58.22</v>
      </c>
      <c r="C118" s="9">
        <f t="shared" si="10"/>
        <v>48.083229166666669</v>
      </c>
      <c r="D118" s="9">
        <f t="shared" si="7"/>
        <v>47.207843961538458</v>
      </c>
      <c r="E118" s="9">
        <f t="shared" si="8"/>
        <v>0.87538520512821094</v>
      </c>
      <c r="F118" s="9">
        <f t="shared" si="9"/>
        <v>5.0905338461541619E-2</v>
      </c>
      <c r="G118" s="12"/>
    </row>
    <row r="119" spans="1:7" x14ac:dyDescent="0.15">
      <c r="A119" s="6">
        <v>45642</v>
      </c>
      <c r="B119" s="7">
        <v>57.96</v>
      </c>
      <c r="C119" s="9">
        <f t="shared" si="10"/>
        <v>48.043241166666668</v>
      </c>
      <c r="D119" s="9">
        <f t="shared" si="7"/>
        <v>47.188577961538456</v>
      </c>
      <c r="E119" s="9">
        <f t="shared" si="8"/>
        <v>0.8546632051282117</v>
      </c>
      <c r="F119" s="9">
        <f t="shared" si="9"/>
        <v>4.6760938461541765E-2</v>
      </c>
      <c r="G119" s="12"/>
    </row>
    <row r="120" spans="1:7" x14ac:dyDescent="0.15">
      <c r="A120" s="6">
        <v>45643</v>
      </c>
      <c r="B120" s="7">
        <v>58.12</v>
      </c>
      <c r="C120" s="9">
        <f t="shared" si="10"/>
        <v>48.067849166666669</v>
      </c>
      <c r="D120" s="9">
        <f t="shared" si="7"/>
        <v>47.200433961538458</v>
      </c>
      <c r="E120" s="9">
        <f t="shared" si="8"/>
        <v>0.86741520512821069</v>
      </c>
      <c r="F120" s="9">
        <f t="shared" si="9"/>
        <v>4.9311338461541579E-2</v>
      </c>
      <c r="G120" s="12"/>
    </row>
    <row r="121" spans="1:7" x14ac:dyDescent="0.15">
      <c r="A121" s="6">
        <v>45644</v>
      </c>
      <c r="B121" s="7">
        <v>57.14</v>
      </c>
      <c r="C121" s="9">
        <f t="shared" si="10"/>
        <v>47.917125166666665</v>
      </c>
      <c r="D121" s="9">
        <f t="shared" si="7"/>
        <v>47.12781596153846</v>
      </c>
      <c r="E121" s="9">
        <f t="shared" si="8"/>
        <v>0.78930920512820535</v>
      </c>
      <c r="F121" s="9">
        <f t="shared" si="9"/>
        <v>3.3690138461540495E-2</v>
      </c>
      <c r="G121" s="12"/>
    </row>
    <row r="122" spans="1:7" x14ac:dyDescent="0.15">
      <c r="A122" s="6">
        <v>45645</v>
      </c>
      <c r="B122" s="7">
        <v>57.24</v>
      </c>
      <c r="C122" s="9">
        <f t="shared" si="10"/>
        <v>47.932505166666665</v>
      </c>
      <c r="D122" s="9">
        <f t="shared" si="7"/>
        <v>47.13522596153846</v>
      </c>
      <c r="E122" s="9">
        <f t="shared" si="8"/>
        <v>0.7972792051282056</v>
      </c>
      <c r="F122" s="9">
        <f t="shared" si="9"/>
        <v>3.5284138461540562E-2</v>
      </c>
      <c r="G122" s="12"/>
    </row>
    <row r="123" spans="1:7" x14ac:dyDescent="0.15">
      <c r="A123" s="6">
        <v>45646</v>
      </c>
      <c r="B123" s="7">
        <v>58.12</v>
      </c>
      <c r="C123" s="9">
        <f t="shared" si="10"/>
        <v>48.067849166666669</v>
      </c>
      <c r="D123" s="9">
        <f t="shared" si="7"/>
        <v>47.200433961538458</v>
      </c>
      <c r="E123" s="9">
        <f t="shared" si="8"/>
        <v>0.86741520512821069</v>
      </c>
      <c r="F123" s="9">
        <f t="shared" si="9"/>
        <v>4.9311338461541579E-2</v>
      </c>
      <c r="G123" s="12"/>
    </row>
    <row r="124" spans="1:7" x14ac:dyDescent="0.15">
      <c r="A124" s="6">
        <v>45649</v>
      </c>
      <c r="B124" s="7">
        <v>58.58</v>
      </c>
      <c r="C124" s="9">
        <f t="shared" si="10"/>
        <v>48.138597166666671</v>
      </c>
      <c r="D124" s="9">
        <f t="shared" ref="D124:D155" si="11">(B124 * 0.0741) + ($D$27 * (1 - 0.0741))</f>
        <v>47.23451996153846</v>
      </c>
      <c r="E124" s="9">
        <f t="shared" si="8"/>
        <v>0.90407720512821044</v>
      </c>
      <c r="F124" s="9">
        <f t="shared" si="9"/>
        <v>5.6643738461541512E-2</v>
      </c>
      <c r="G124" s="12"/>
    </row>
    <row r="125" spans="1:7" x14ac:dyDescent="0.15">
      <c r="A125" s="6">
        <v>45650</v>
      </c>
      <c r="B125" s="7">
        <v>59.44</v>
      </c>
      <c r="C125" s="9">
        <f t="shared" si="10"/>
        <v>48.270865166666667</v>
      </c>
      <c r="D125" s="9">
        <f t="shared" si="11"/>
        <v>47.298245961538463</v>
      </c>
      <c r="E125" s="9">
        <f t="shared" si="8"/>
        <v>0.9726192051282041</v>
      </c>
      <c r="F125" s="9">
        <f t="shared" si="9"/>
        <v>7.0352138461540245E-2</v>
      </c>
      <c r="G125" s="12"/>
    </row>
    <row r="126" spans="1:7" x14ac:dyDescent="0.15">
      <c r="A126" s="6">
        <v>45652</v>
      </c>
      <c r="B126" s="7">
        <v>59.57</v>
      </c>
      <c r="C126" s="9">
        <f t="shared" si="10"/>
        <v>48.290859166666664</v>
      </c>
      <c r="D126" s="9">
        <f t="shared" si="11"/>
        <v>47.307878961538464</v>
      </c>
      <c r="E126" s="9">
        <f t="shared" si="8"/>
        <v>0.98298020512820017</v>
      </c>
      <c r="F126" s="9">
        <f t="shared" si="9"/>
        <v>7.2424338461539464E-2</v>
      </c>
      <c r="G126" s="12"/>
    </row>
    <row r="127" spans="1:7" x14ac:dyDescent="0.15">
      <c r="A127" s="6">
        <v>45653</v>
      </c>
      <c r="B127" s="7">
        <v>59.21</v>
      </c>
      <c r="C127" s="9">
        <f t="shared" si="10"/>
        <v>48.235491166666669</v>
      </c>
      <c r="D127" s="9">
        <f t="shared" si="11"/>
        <v>47.281202961538462</v>
      </c>
      <c r="E127" s="9">
        <f t="shared" si="8"/>
        <v>0.95428820512820778</v>
      </c>
      <c r="F127" s="9">
        <f t="shared" si="9"/>
        <v>6.6685938461540986E-2</v>
      </c>
      <c r="G127" s="12"/>
    </row>
    <row r="128" spans="1:7" x14ac:dyDescent="0.15">
      <c r="A128" s="6">
        <v>45656</v>
      </c>
      <c r="B128" s="7">
        <v>58.79</v>
      </c>
      <c r="C128" s="9">
        <f t="shared" si="10"/>
        <v>48.170895166666668</v>
      </c>
      <c r="D128" s="9">
        <f t="shared" si="11"/>
        <v>47.250080961538458</v>
      </c>
      <c r="E128" s="9">
        <f t="shared" si="8"/>
        <v>0.92081420512820955</v>
      </c>
      <c r="F128" s="9">
        <f t="shared" si="9"/>
        <v>5.9991138461541346E-2</v>
      </c>
      <c r="G128" s="12"/>
    </row>
    <row r="129" spans="1:7" x14ac:dyDescent="0.15">
      <c r="A129" s="6">
        <v>45657</v>
      </c>
      <c r="B129" s="7">
        <v>58.8</v>
      </c>
      <c r="C129" s="9">
        <f t="shared" si="10"/>
        <v>48.172433166666664</v>
      </c>
      <c r="D129" s="9">
        <f t="shared" si="11"/>
        <v>47.250821961538463</v>
      </c>
      <c r="E129" s="9">
        <f t="shared" si="8"/>
        <v>0.92161120512820105</v>
      </c>
      <c r="F129" s="9">
        <f t="shared" si="9"/>
        <v>6.0150538461539629E-2</v>
      </c>
      <c r="G129" s="12"/>
    </row>
    <row r="130" spans="1:7" x14ac:dyDescent="0.15">
      <c r="A130" s="6">
        <v>45659</v>
      </c>
      <c r="B130" s="7">
        <v>58.7</v>
      </c>
      <c r="C130" s="9">
        <f t="shared" si="10"/>
        <v>48.157053166666671</v>
      </c>
      <c r="D130" s="9">
        <f t="shared" si="11"/>
        <v>47.243411961538463</v>
      </c>
      <c r="E130" s="9">
        <f t="shared" si="8"/>
        <v>0.9136412051282079</v>
      </c>
      <c r="F130" s="9">
        <f t="shared" si="9"/>
        <v>5.8556538461541005E-2</v>
      </c>
      <c r="G130" s="12"/>
    </row>
    <row r="131" spans="1:7" x14ac:dyDescent="0.15">
      <c r="A131" s="6">
        <v>45660</v>
      </c>
      <c r="B131" s="7">
        <v>58.86</v>
      </c>
      <c r="C131" s="9">
        <f t="shared" si="10"/>
        <v>48.181661166666665</v>
      </c>
      <c r="D131" s="9">
        <f t="shared" si="11"/>
        <v>47.255267961538458</v>
      </c>
      <c r="E131" s="9">
        <f t="shared" si="8"/>
        <v>0.92639320512820689</v>
      </c>
      <c r="F131" s="9">
        <f t="shared" si="9"/>
        <v>6.1106938461540819E-2</v>
      </c>
      <c r="G131" s="12"/>
    </row>
    <row r="132" spans="1:7" x14ac:dyDescent="0.15">
      <c r="A132" s="6">
        <v>45663</v>
      </c>
      <c r="B132" s="7">
        <v>58.77</v>
      </c>
      <c r="C132" s="9">
        <f t="shared" si="10"/>
        <v>48.167819166666668</v>
      </c>
      <c r="D132" s="9">
        <f t="shared" si="11"/>
        <v>47.248598961538463</v>
      </c>
      <c r="E132" s="9">
        <f t="shared" si="8"/>
        <v>0.91922020512820524</v>
      </c>
      <c r="F132" s="9">
        <f t="shared" si="9"/>
        <v>5.9672338461540478E-2</v>
      </c>
      <c r="G132" s="12"/>
    </row>
    <row r="133" spans="1:7" x14ac:dyDescent="0.15">
      <c r="A133" s="6">
        <v>45664</v>
      </c>
      <c r="B133" s="7">
        <v>58.93</v>
      </c>
      <c r="C133" s="9">
        <f t="shared" si="10"/>
        <v>48.192427166666668</v>
      </c>
      <c r="D133" s="9">
        <f t="shared" si="11"/>
        <v>47.260454961538457</v>
      </c>
      <c r="E133" s="9">
        <f t="shared" si="8"/>
        <v>0.93197220512821133</v>
      </c>
      <c r="F133" s="9">
        <f t="shared" si="9"/>
        <v>6.2222738461541707E-2</v>
      </c>
      <c r="G133" s="12"/>
    </row>
    <row r="134" spans="1:7" x14ac:dyDescent="0.15">
      <c r="A134" s="6">
        <v>45665</v>
      </c>
      <c r="B134" s="7">
        <v>59.2</v>
      </c>
      <c r="C134" s="9">
        <f t="shared" si="10"/>
        <v>48.233953166666666</v>
      </c>
      <c r="D134" s="9">
        <f t="shared" si="11"/>
        <v>47.280461961538464</v>
      </c>
      <c r="E134" s="9">
        <f t="shared" si="8"/>
        <v>0.95349120512820207</v>
      </c>
      <c r="F134" s="9">
        <f t="shared" si="9"/>
        <v>6.6526538461539844E-2</v>
      </c>
      <c r="G134" s="12"/>
    </row>
    <row r="135" spans="1:7" x14ac:dyDescent="0.15">
      <c r="A135" s="6">
        <v>45667</v>
      </c>
      <c r="B135" s="7">
        <v>58.74</v>
      </c>
      <c r="C135" s="9">
        <f t="shared" si="10"/>
        <v>48.163205166666671</v>
      </c>
      <c r="D135" s="9">
        <f t="shared" si="11"/>
        <v>47.246375961538462</v>
      </c>
      <c r="E135" s="9">
        <f t="shared" si="8"/>
        <v>0.91682920512820942</v>
      </c>
      <c r="F135" s="9">
        <f t="shared" si="9"/>
        <v>5.9194138461541326E-2</v>
      </c>
      <c r="G135" s="12"/>
    </row>
    <row r="136" spans="1:7" x14ac:dyDescent="0.15">
      <c r="A136" s="6">
        <v>45670</v>
      </c>
      <c r="B136" s="7">
        <v>58.76</v>
      </c>
      <c r="C136" s="9">
        <f t="shared" si="10"/>
        <v>48.166281166666664</v>
      </c>
      <c r="D136" s="9">
        <f t="shared" si="11"/>
        <v>47.247857961538458</v>
      </c>
      <c r="E136" s="9">
        <f t="shared" si="8"/>
        <v>0.91842320512820663</v>
      </c>
      <c r="F136" s="9">
        <f t="shared" si="9"/>
        <v>5.9512938461540751E-2</v>
      </c>
      <c r="G136" s="12"/>
    </row>
    <row r="137" spans="1:7" x14ac:dyDescent="0.15">
      <c r="A137" s="6">
        <v>45671</v>
      </c>
      <c r="B137" s="7">
        <v>59.33</v>
      </c>
      <c r="C137" s="9">
        <f t="shared" si="10"/>
        <v>48.253947166666663</v>
      </c>
      <c r="D137" s="9">
        <f t="shared" si="11"/>
        <v>47.290094961538458</v>
      </c>
      <c r="E137" s="9">
        <f t="shared" si="8"/>
        <v>0.96385220512820524</v>
      </c>
      <c r="F137" s="9">
        <f t="shared" si="9"/>
        <v>6.8598738461540479E-2</v>
      </c>
      <c r="G137" s="12"/>
    </row>
    <row r="138" spans="1:7" x14ac:dyDescent="0.15">
      <c r="A138" s="6">
        <v>45672</v>
      </c>
      <c r="B138" s="7">
        <v>59.98</v>
      </c>
      <c r="C138" s="9">
        <f t="shared" si="10"/>
        <v>48.353917166666669</v>
      </c>
      <c r="D138" s="9">
        <f t="shared" si="11"/>
        <v>47.338259961538462</v>
      </c>
      <c r="E138" s="9">
        <f t="shared" si="8"/>
        <v>1.0156572051282069</v>
      </c>
      <c r="F138" s="9">
        <f t="shared" si="9"/>
        <v>7.8959738461540821E-2</v>
      </c>
      <c r="G138" s="12"/>
    </row>
    <row r="139" spans="1:7" x14ac:dyDescent="0.15">
      <c r="A139" s="6">
        <v>45673</v>
      </c>
      <c r="B139" s="7">
        <v>59.82</v>
      </c>
      <c r="C139" s="9">
        <f t="shared" si="10"/>
        <v>48.329309166666668</v>
      </c>
      <c r="D139" s="9">
        <f t="shared" si="11"/>
        <v>47.32640396153846</v>
      </c>
      <c r="E139" s="9">
        <f t="shared" si="8"/>
        <v>1.0029052051282079</v>
      </c>
      <c r="F139" s="9">
        <f t="shared" si="9"/>
        <v>7.6409338461541007E-2</v>
      </c>
      <c r="G139" s="12"/>
    </row>
    <row r="140" spans="1:7" x14ac:dyDescent="0.15">
      <c r="A140" s="6">
        <v>45674</v>
      </c>
      <c r="B140" s="7">
        <v>60.23</v>
      </c>
      <c r="C140" s="9">
        <f t="shared" si="10"/>
        <v>48.392367166666666</v>
      </c>
      <c r="D140" s="9">
        <f t="shared" si="11"/>
        <v>47.356784961538459</v>
      </c>
      <c r="E140" s="9">
        <f t="shared" si="8"/>
        <v>1.0355822051282075</v>
      </c>
      <c r="F140" s="9">
        <f t="shared" si="9"/>
        <v>8.2944738461540948E-2</v>
      </c>
      <c r="G140" s="12"/>
    </row>
    <row r="141" spans="1:7" x14ac:dyDescent="0.15">
      <c r="A141" s="6">
        <v>45678</v>
      </c>
      <c r="B141" s="7">
        <v>61.03</v>
      </c>
      <c r="C141" s="9">
        <f t="shared" si="10"/>
        <v>48.51540716666667</v>
      </c>
      <c r="D141" s="9">
        <f t="shared" si="11"/>
        <v>47.41606496153846</v>
      </c>
      <c r="E141" s="9">
        <f t="shared" si="8"/>
        <v>1.0993422051282096</v>
      </c>
      <c r="F141" s="9">
        <f t="shared" si="9"/>
        <v>9.569673846154135E-2</v>
      </c>
      <c r="G141" s="12"/>
    </row>
    <row r="142" spans="1:7" x14ac:dyDescent="0.15">
      <c r="A142" s="6">
        <v>45679</v>
      </c>
      <c r="B142" s="7">
        <v>61.63</v>
      </c>
      <c r="C142" s="9">
        <f t="shared" ref="C142:C173" si="12">(B142 * 0.1538) + ($I$4 * (1 - 0.1538))</f>
        <v>48.607687166666665</v>
      </c>
      <c r="D142" s="9">
        <f t="shared" si="11"/>
        <v>47.460524961538461</v>
      </c>
      <c r="E142" s="9">
        <f t="shared" si="8"/>
        <v>1.147162205128204</v>
      </c>
      <c r="F142" s="9">
        <f t="shared" si="9"/>
        <v>0.10526073846154023</v>
      </c>
      <c r="G142" s="12"/>
    </row>
    <row r="143" spans="1:7" x14ac:dyDescent="0.15">
      <c r="A143" s="6">
        <v>45680</v>
      </c>
      <c r="B143" s="7">
        <v>62.23</v>
      </c>
      <c r="C143" s="9">
        <f t="shared" si="12"/>
        <v>48.699967166666667</v>
      </c>
      <c r="D143" s="9">
        <f t="shared" si="11"/>
        <v>47.504984961538462</v>
      </c>
      <c r="E143" s="9">
        <f t="shared" si="8"/>
        <v>1.1949822051282055</v>
      </c>
      <c r="F143" s="9">
        <f t="shared" si="9"/>
        <v>0.11482473846154052</v>
      </c>
      <c r="G143" s="12"/>
    </row>
    <row r="144" spans="1:7" x14ac:dyDescent="0.15">
      <c r="A144" s="6">
        <v>45681</v>
      </c>
      <c r="B144" s="7">
        <v>62.23</v>
      </c>
      <c r="C144" s="9">
        <f t="shared" si="12"/>
        <v>48.699967166666667</v>
      </c>
      <c r="D144" s="9">
        <f t="shared" si="11"/>
        <v>47.504984961538462</v>
      </c>
      <c r="E144" s="9">
        <f t="shared" si="8"/>
        <v>1.1949822051282055</v>
      </c>
      <c r="F144" s="9">
        <f t="shared" si="9"/>
        <v>0.11482473846154052</v>
      </c>
      <c r="G144" s="12"/>
    </row>
    <row r="145" spans="1:7" x14ac:dyDescent="0.15">
      <c r="A145" s="6">
        <v>45684</v>
      </c>
      <c r="B145" s="7">
        <v>59.08</v>
      </c>
      <c r="C145" s="9">
        <f t="shared" si="12"/>
        <v>48.215497166666665</v>
      </c>
      <c r="D145" s="9">
        <f t="shared" si="11"/>
        <v>47.271569961538461</v>
      </c>
      <c r="E145" s="9">
        <f t="shared" si="8"/>
        <v>0.9439272051282046</v>
      </c>
      <c r="F145" s="9">
        <f t="shared" si="9"/>
        <v>6.4613738461540351E-2</v>
      </c>
      <c r="G145" s="12"/>
    </row>
    <row r="146" spans="1:7" x14ac:dyDescent="0.15">
      <c r="A146" s="6">
        <v>45685</v>
      </c>
      <c r="B146" s="7">
        <v>59.43</v>
      </c>
      <c r="C146" s="9">
        <f t="shared" si="12"/>
        <v>48.26932716666667</v>
      </c>
      <c r="D146" s="9">
        <f t="shared" si="11"/>
        <v>47.297504961538458</v>
      </c>
      <c r="E146" s="9">
        <f t="shared" si="8"/>
        <v>0.9718222051282126</v>
      </c>
      <c r="F146" s="9">
        <f t="shared" si="9"/>
        <v>7.0192738461541962E-2</v>
      </c>
      <c r="G146" s="12"/>
    </row>
    <row r="147" spans="1:7" x14ac:dyDescent="0.15">
      <c r="A147" s="6">
        <v>45686</v>
      </c>
      <c r="B147" s="7">
        <v>59.55</v>
      </c>
      <c r="C147" s="9">
        <f t="shared" si="12"/>
        <v>48.287783166666671</v>
      </c>
      <c r="D147" s="9">
        <f t="shared" si="11"/>
        <v>47.306396961538461</v>
      </c>
      <c r="E147" s="9">
        <f t="shared" si="8"/>
        <v>0.98138620512821007</v>
      </c>
      <c r="F147" s="9">
        <f t="shared" si="9"/>
        <v>7.2105538461541455E-2</v>
      </c>
      <c r="G147" s="12"/>
    </row>
    <row r="148" spans="1:7" x14ac:dyDescent="0.15">
      <c r="A148" s="6">
        <v>45687</v>
      </c>
      <c r="B148" s="7">
        <v>60.47</v>
      </c>
      <c r="C148" s="9">
        <f t="shared" si="12"/>
        <v>48.429279166666667</v>
      </c>
      <c r="D148" s="9">
        <f t="shared" si="11"/>
        <v>47.374568961538458</v>
      </c>
      <c r="E148" s="9">
        <f t="shared" si="8"/>
        <v>1.0547102051282096</v>
      </c>
      <c r="F148" s="9">
        <f t="shared" si="9"/>
        <v>8.6770338461541349E-2</v>
      </c>
      <c r="G148" s="12"/>
    </row>
    <row r="149" spans="1:7" x14ac:dyDescent="0.15">
      <c r="A149" s="6">
        <v>45688</v>
      </c>
      <c r="B149" s="7">
        <v>60.6</v>
      </c>
      <c r="C149" s="9">
        <f t="shared" si="12"/>
        <v>48.449273166666671</v>
      </c>
      <c r="D149" s="9">
        <f t="shared" si="11"/>
        <v>47.384201961538459</v>
      </c>
      <c r="E149" s="9">
        <f t="shared" si="8"/>
        <v>1.0650712051282127</v>
      </c>
      <c r="F149" s="9">
        <f t="shared" si="9"/>
        <v>8.8842538461541984E-2</v>
      </c>
      <c r="G149" s="12"/>
    </row>
    <row r="150" spans="1:7" x14ac:dyDescent="0.15">
      <c r="A150" s="6">
        <v>45691</v>
      </c>
      <c r="B150" s="7">
        <v>61.04</v>
      </c>
      <c r="C150" s="9">
        <f t="shared" si="12"/>
        <v>48.516945166666666</v>
      </c>
      <c r="D150" s="9">
        <f t="shared" si="11"/>
        <v>47.416805961538458</v>
      </c>
      <c r="E150" s="9">
        <f t="shared" si="8"/>
        <v>1.1001392051282082</v>
      </c>
      <c r="F150" s="9">
        <f t="shared" si="9"/>
        <v>9.5856138461541077E-2</v>
      </c>
      <c r="G150" s="12"/>
    </row>
    <row r="151" spans="1:7" x14ac:dyDescent="0.15">
      <c r="A151" s="6">
        <v>45692</v>
      </c>
      <c r="B151" s="7">
        <v>61.34</v>
      </c>
      <c r="C151" s="9">
        <f t="shared" si="12"/>
        <v>48.563085166666667</v>
      </c>
      <c r="D151" s="9">
        <f t="shared" si="11"/>
        <v>47.439035961538458</v>
      </c>
      <c r="E151" s="9">
        <f t="shared" si="8"/>
        <v>1.1240492051282089</v>
      </c>
      <c r="F151" s="9">
        <f t="shared" si="9"/>
        <v>0.10063813846154122</v>
      </c>
      <c r="G151" s="12"/>
    </row>
    <row r="152" spans="1:7" x14ac:dyDescent="0.15">
      <c r="A152" s="6">
        <v>45693</v>
      </c>
      <c r="B152" s="7">
        <v>62.57</v>
      </c>
      <c r="C152" s="9">
        <f t="shared" si="12"/>
        <v>48.752259166666668</v>
      </c>
      <c r="D152" s="9">
        <f t="shared" si="11"/>
        <v>47.530178961538461</v>
      </c>
      <c r="E152" s="9">
        <f t="shared" si="8"/>
        <v>1.2220802051282078</v>
      </c>
      <c r="F152" s="9">
        <f t="shared" si="9"/>
        <v>0.12024433846154099</v>
      </c>
      <c r="G152" s="12"/>
    </row>
    <row r="153" spans="1:7" x14ac:dyDescent="0.15">
      <c r="A153" s="6">
        <v>45694</v>
      </c>
      <c r="B153" s="7">
        <v>62.27</v>
      </c>
      <c r="C153" s="9">
        <f t="shared" si="12"/>
        <v>48.706119166666667</v>
      </c>
      <c r="D153" s="9">
        <f t="shared" si="11"/>
        <v>47.50794896153846</v>
      </c>
      <c r="E153" s="9">
        <f t="shared" si="8"/>
        <v>1.198170205128207</v>
      </c>
      <c r="F153" s="9">
        <f t="shared" si="9"/>
        <v>0.11546233846154084</v>
      </c>
      <c r="G153" s="12"/>
    </row>
    <row r="154" spans="1:7" x14ac:dyDescent="0.15">
      <c r="A154" s="6">
        <v>45695</v>
      </c>
      <c r="B154" s="7">
        <v>62.27</v>
      </c>
      <c r="C154" s="9">
        <f t="shared" si="12"/>
        <v>48.706119166666667</v>
      </c>
      <c r="D154" s="9">
        <f t="shared" si="11"/>
        <v>47.50794896153846</v>
      </c>
      <c r="E154" s="9">
        <f t="shared" si="8"/>
        <v>1.198170205128207</v>
      </c>
      <c r="F154" s="9">
        <f t="shared" si="9"/>
        <v>0.11546233846154084</v>
      </c>
      <c r="G154" s="12"/>
    </row>
    <row r="155" spans="1:7" x14ac:dyDescent="0.15">
      <c r="A155" s="6">
        <v>45698</v>
      </c>
      <c r="B155" s="7">
        <v>62.81</v>
      </c>
      <c r="C155" s="9">
        <f t="shared" si="12"/>
        <v>48.789171166666669</v>
      </c>
      <c r="D155" s="9">
        <f t="shared" si="11"/>
        <v>47.54796296153846</v>
      </c>
      <c r="E155" s="9">
        <f t="shared" si="8"/>
        <v>1.2412082051282098</v>
      </c>
      <c r="F155" s="9">
        <f t="shared" si="9"/>
        <v>0.12406993846154139</v>
      </c>
      <c r="G155" s="12"/>
    </row>
    <row r="156" spans="1:7" x14ac:dyDescent="0.15">
      <c r="A156" s="6">
        <v>45699</v>
      </c>
      <c r="B156" s="7">
        <v>62.43</v>
      </c>
      <c r="C156" s="9">
        <f t="shared" si="12"/>
        <v>48.730727166666668</v>
      </c>
      <c r="D156" s="9">
        <f t="shared" ref="D156:D189" si="13">(B156 * 0.0741) + ($D$27 * (1 - 0.0741))</f>
        <v>47.519804961538462</v>
      </c>
      <c r="E156" s="9">
        <f t="shared" ref="E156:E189" si="14">C156-D156</f>
        <v>1.210922205128206</v>
      </c>
      <c r="F156" s="9">
        <f t="shared" si="9"/>
        <v>0.11801273846154063</v>
      </c>
      <c r="G156" s="12"/>
    </row>
    <row r="157" spans="1:7" x14ac:dyDescent="0.15">
      <c r="A157" s="6">
        <v>45700</v>
      </c>
      <c r="B157" s="7">
        <v>62.53</v>
      </c>
      <c r="C157" s="9">
        <f t="shared" si="12"/>
        <v>48.746107166666668</v>
      </c>
      <c r="D157" s="9">
        <f t="shared" si="13"/>
        <v>47.527214961538462</v>
      </c>
      <c r="E157" s="9">
        <f t="shared" si="14"/>
        <v>1.2188922051282063</v>
      </c>
      <c r="F157" s="9">
        <f t="shared" si="9"/>
        <v>0.1196067384615407</v>
      </c>
      <c r="G157" s="12"/>
    </row>
    <row r="158" spans="1:7" x14ac:dyDescent="0.15">
      <c r="A158" s="6">
        <v>45701</v>
      </c>
      <c r="B158" s="7">
        <v>63.84</v>
      </c>
      <c r="C158" s="9">
        <f t="shared" si="12"/>
        <v>48.94758516666667</v>
      </c>
      <c r="D158" s="9">
        <f t="shared" si="13"/>
        <v>47.624285961538462</v>
      </c>
      <c r="E158" s="9">
        <f t="shared" si="14"/>
        <v>1.3232992051282082</v>
      </c>
      <c r="F158" s="9">
        <f t="shared" si="9"/>
        <v>0.14048813846154107</v>
      </c>
      <c r="G158" s="12"/>
    </row>
    <row r="159" spans="1:7" x14ac:dyDescent="0.15">
      <c r="A159" s="6">
        <v>45702</v>
      </c>
      <c r="B159" s="7">
        <v>64.87</v>
      </c>
      <c r="C159" s="9">
        <f t="shared" si="12"/>
        <v>49.105999166666663</v>
      </c>
      <c r="D159" s="9">
        <f t="shared" si="13"/>
        <v>47.700608961538464</v>
      </c>
      <c r="E159" s="9">
        <f t="shared" si="14"/>
        <v>1.4053902051281995</v>
      </c>
      <c r="F159" s="9">
        <f t="shared" si="9"/>
        <v>0.15690633846153929</v>
      </c>
      <c r="G159" s="12"/>
    </row>
    <row r="160" spans="1:7" x14ac:dyDescent="0.15">
      <c r="A160" s="6">
        <v>45706</v>
      </c>
      <c r="B160" s="7">
        <v>64.59</v>
      </c>
      <c r="C160" s="9">
        <f t="shared" si="12"/>
        <v>49.062935166666669</v>
      </c>
      <c r="D160" s="9">
        <f t="shared" si="13"/>
        <v>47.679860961538459</v>
      </c>
      <c r="E160" s="9">
        <f t="shared" si="14"/>
        <v>1.3830742051282101</v>
      </c>
      <c r="F160" s="9">
        <f t="shared" si="9"/>
        <v>0.15244313846154145</v>
      </c>
      <c r="G160" s="12"/>
    </row>
    <row r="161" spans="1:7" x14ac:dyDescent="0.15">
      <c r="A161" s="6">
        <v>45707</v>
      </c>
      <c r="B161" s="7">
        <v>64.84</v>
      </c>
      <c r="C161" s="9">
        <f t="shared" si="12"/>
        <v>49.101385166666667</v>
      </c>
      <c r="D161" s="9">
        <f t="shared" si="13"/>
        <v>47.698385961538463</v>
      </c>
      <c r="E161" s="9">
        <f t="shared" si="14"/>
        <v>1.4029992051282036</v>
      </c>
      <c r="F161" s="9">
        <f t="shared" si="9"/>
        <v>0.15642813846154013</v>
      </c>
      <c r="G161" s="12"/>
    </row>
    <row r="162" spans="1:7" x14ac:dyDescent="0.15">
      <c r="A162" s="6">
        <v>45708</v>
      </c>
      <c r="B162" s="7">
        <v>64.67</v>
      </c>
      <c r="C162" s="9">
        <f t="shared" si="12"/>
        <v>49.07523916666667</v>
      </c>
      <c r="D162" s="9">
        <f t="shared" si="13"/>
        <v>47.685788961538464</v>
      </c>
      <c r="E162" s="9">
        <f t="shared" si="14"/>
        <v>1.3894502051282061</v>
      </c>
      <c r="F162" s="9">
        <f t="shared" si="9"/>
        <v>0.15371833846154065</v>
      </c>
      <c r="G162" s="12"/>
    </row>
    <row r="163" spans="1:7" x14ac:dyDescent="0.15">
      <c r="A163" s="6">
        <v>45709</v>
      </c>
      <c r="B163" s="7">
        <v>63.98</v>
      </c>
      <c r="C163" s="9">
        <f t="shared" si="12"/>
        <v>48.969117166666663</v>
      </c>
      <c r="D163" s="9">
        <f t="shared" si="13"/>
        <v>47.63465996153846</v>
      </c>
      <c r="E163" s="9">
        <f t="shared" si="14"/>
        <v>1.3344572051282029</v>
      </c>
      <c r="F163" s="9">
        <f t="shared" si="9"/>
        <v>0.14271973846154001</v>
      </c>
      <c r="G163" s="12"/>
    </row>
    <row r="164" spans="1:7" x14ac:dyDescent="0.15">
      <c r="A164" s="6">
        <v>45712</v>
      </c>
      <c r="B164" s="7">
        <v>63.24</v>
      </c>
      <c r="C164" s="9">
        <f t="shared" si="12"/>
        <v>48.855305166666668</v>
      </c>
      <c r="D164" s="9">
        <f t="shared" si="13"/>
        <v>47.579825961538461</v>
      </c>
      <c r="E164" s="9">
        <f t="shared" si="14"/>
        <v>1.2754792051282067</v>
      </c>
      <c r="F164" s="9">
        <f t="shared" si="9"/>
        <v>0.13092413846154077</v>
      </c>
      <c r="G164" s="12"/>
    </row>
    <row r="165" spans="1:7" x14ac:dyDescent="0.15">
      <c r="A165" s="6">
        <v>45713</v>
      </c>
      <c r="B165" s="7">
        <v>64.27</v>
      </c>
      <c r="C165" s="9">
        <f t="shared" si="12"/>
        <v>49.013719166666668</v>
      </c>
      <c r="D165" s="9">
        <f t="shared" si="13"/>
        <v>47.656148961538463</v>
      </c>
      <c r="E165" s="9">
        <f t="shared" si="14"/>
        <v>1.357570205128205</v>
      </c>
      <c r="F165" s="9">
        <f t="shared" ref="F165:F189" si="15">(E165 * 0.2) + ($F$35 * (1 - 0.2))</f>
        <v>0.14734233846154043</v>
      </c>
      <c r="G165" s="12"/>
    </row>
    <row r="166" spans="1:7" x14ac:dyDescent="0.15">
      <c r="A166" s="6">
        <v>45714</v>
      </c>
      <c r="B166" s="7">
        <v>64.08</v>
      </c>
      <c r="C166" s="9">
        <f t="shared" si="12"/>
        <v>48.984497166666671</v>
      </c>
      <c r="D166" s="9">
        <f t="shared" si="13"/>
        <v>47.642069961538461</v>
      </c>
      <c r="E166" s="9">
        <f t="shared" si="14"/>
        <v>1.3424272051282102</v>
      </c>
      <c r="F166" s="9">
        <f t="shared" si="15"/>
        <v>0.14431373846154144</v>
      </c>
      <c r="G166" s="12"/>
    </row>
    <row r="167" spans="1:7" x14ac:dyDescent="0.15">
      <c r="A167" s="6">
        <v>45715</v>
      </c>
      <c r="B167" s="7">
        <v>63.81</v>
      </c>
      <c r="C167" s="9">
        <f t="shared" si="12"/>
        <v>48.942971166666666</v>
      </c>
      <c r="D167" s="9">
        <f t="shared" si="13"/>
        <v>47.622062961538461</v>
      </c>
      <c r="E167" s="9">
        <f t="shared" si="14"/>
        <v>1.3209082051282053</v>
      </c>
      <c r="F167" s="9">
        <f t="shared" si="15"/>
        <v>0.14000993846154047</v>
      </c>
      <c r="G167" s="12"/>
    </row>
    <row r="168" spans="1:7" x14ac:dyDescent="0.15">
      <c r="A168" s="6">
        <v>45716</v>
      </c>
      <c r="B168" s="7">
        <v>64.11</v>
      </c>
      <c r="C168" s="9">
        <f t="shared" si="12"/>
        <v>48.989111166666667</v>
      </c>
      <c r="D168" s="9">
        <f t="shared" si="13"/>
        <v>47.644292961538461</v>
      </c>
      <c r="E168" s="9">
        <f t="shared" si="14"/>
        <v>1.344818205128206</v>
      </c>
      <c r="F168" s="9">
        <f t="shared" si="15"/>
        <v>0.14479193846154065</v>
      </c>
      <c r="G168" s="12"/>
    </row>
    <row r="169" spans="1:7" x14ac:dyDescent="0.15">
      <c r="A169" s="6">
        <v>45719</v>
      </c>
      <c r="B169" s="7">
        <v>63.48</v>
      </c>
      <c r="C169" s="9">
        <f t="shared" si="12"/>
        <v>48.892217166666669</v>
      </c>
      <c r="D169" s="9">
        <f t="shared" si="13"/>
        <v>47.59760996153846</v>
      </c>
      <c r="E169" s="9">
        <f t="shared" si="14"/>
        <v>1.2946072051282087</v>
      </c>
      <c r="F169" s="9">
        <f t="shared" si="15"/>
        <v>0.13474973846154115</v>
      </c>
      <c r="G169" s="12"/>
    </row>
    <row r="170" spans="1:7" x14ac:dyDescent="0.15">
      <c r="A170" s="6">
        <v>45720</v>
      </c>
      <c r="B170" s="7">
        <v>63.26</v>
      </c>
      <c r="C170" s="9">
        <f t="shared" si="12"/>
        <v>48.858381166666668</v>
      </c>
      <c r="D170" s="9">
        <f t="shared" si="13"/>
        <v>47.581307961538457</v>
      </c>
      <c r="E170" s="9">
        <f t="shared" si="14"/>
        <v>1.277073205128211</v>
      </c>
      <c r="F170" s="9">
        <f t="shared" si="15"/>
        <v>0.13124293846154161</v>
      </c>
      <c r="G170" s="12"/>
    </row>
    <row r="171" spans="1:7" x14ac:dyDescent="0.15">
      <c r="A171" s="6">
        <v>45721</v>
      </c>
      <c r="B171" s="7">
        <v>63.96</v>
      </c>
      <c r="C171" s="9">
        <f t="shared" si="12"/>
        <v>48.96604116666667</v>
      </c>
      <c r="D171" s="9">
        <f t="shared" si="13"/>
        <v>47.633177961538458</v>
      </c>
      <c r="E171" s="9">
        <f t="shared" si="14"/>
        <v>1.3328632051282128</v>
      </c>
      <c r="F171" s="9">
        <f t="shared" si="15"/>
        <v>0.14240093846154195</v>
      </c>
      <c r="G171" s="12"/>
    </row>
    <row r="172" spans="1:7" x14ac:dyDescent="0.15">
      <c r="A172" s="6">
        <v>45722</v>
      </c>
      <c r="B172" s="7">
        <v>63.41</v>
      </c>
      <c r="C172" s="9">
        <f t="shared" si="12"/>
        <v>48.881451166666665</v>
      </c>
      <c r="D172" s="9">
        <f t="shared" si="13"/>
        <v>47.59242296153846</v>
      </c>
      <c r="E172" s="9">
        <f t="shared" si="14"/>
        <v>1.2890282051282043</v>
      </c>
      <c r="F172" s="9">
        <f t="shared" si="15"/>
        <v>0.13363393846154026</v>
      </c>
      <c r="G172" s="12"/>
    </row>
    <row r="173" spans="1:7" x14ac:dyDescent="0.15">
      <c r="A173" s="6">
        <v>45723</v>
      </c>
      <c r="B173" s="7">
        <v>63.94</v>
      </c>
      <c r="C173" s="9">
        <f t="shared" si="12"/>
        <v>48.962965166666663</v>
      </c>
      <c r="D173" s="9">
        <f t="shared" si="13"/>
        <v>47.631695961538462</v>
      </c>
      <c r="E173" s="9">
        <f t="shared" si="14"/>
        <v>1.3312692051282013</v>
      </c>
      <c r="F173" s="9">
        <f t="shared" si="15"/>
        <v>0.14208213846153966</v>
      </c>
      <c r="G173" s="12"/>
    </row>
    <row r="174" spans="1:7" x14ac:dyDescent="0.15">
      <c r="A174" s="6">
        <v>45726</v>
      </c>
      <c r="B174" s="7">
        <v>62.06</v>
      </c>
      <c r="C174" s="9">
        <f t="shared" ref="C174:C189" si="16">(B174 * 0.1538) + ($I$4 * (1 - 0.1538))</f>
        <v>48.67382116666667</v>
      </c>
      <c r="D174" s="9">
        <f t="shared" si="13"/>
        <v>47.492387961538462</v>
      </c>
      <c r="E174" s="9">
        <f t="shared" si="14"/>
        <v>1.1814332051282079</v>
      </c>
      <c r="F174" s="9">
        <f t="shared" si="15"/>
        <v>0.11211493846154101</v>
      </c>
      <c r="G174" s="12"/>
    </row>
    <row r="175" spans="1:7" x14ac:dyDescent="0.15">
      <c r="A175" s="6">
        <v>45727</v>
      </c>
      <c r="B175" s="7">
        <v>60.67</v>
      </c>
      <c r="C175" s="9">
        <f t="shared" si="16"/>
        <v>48.460039166666668</v>
      </c>
      <c r="D175" s="9">
        <f t="shared" si="13"/>
        <v>47.389388961538458</v>
      </c>
      <c r="E175" s="9">
        <f t="shared" si="14"/>
        <v>1.0706502051282101</v>
      </c>
      <c r="F175" s="9">
        <f t="shared" si="15"/>
        <v>8.9958338461541457E-2</v>
      </c>
      <c r="G175" s="12"/>
    </row>
    <row r="176" spans="1:7" x14ac:dyDescent="0.15">
      <c r="A176" s="6">
        <v>45728</v>
      </c>
      <c r="B176" s="7">
        <v>60.46</v>
      </c>
      <c r="C176" s="9">
        <f t="shared" si="16"/>
        <v>48.427741166666664</v>
      </c>
      <c r="D176" s="9">
        <f t="shared" si="13"/>
        <v>47.37382796153846</v>
      </c>
      <c r="E176" s="9">
        <f t="shared" si="14"/>
        <v>1.0539132051282039</v>
      </c>
      <c r="F176" s="9">
        <f t="shared" si="15"/>
        <v>8.6610938461540207E-2</v>
      </c>
      <c r="G176" s="12"/>
    </row>
    <row r="177" spans="1:7" x14ac:dyDescent="0.15">
      <c r="A177" s="6">
        <v>45729</v>
      </c>
      <c r="B177" s="7">
        <v>59.67</v>
      </c>
      <c r="C177" s="9">
        <f t="shared" si="16"/>
        <v>48.306239166666671</v>
      </c>
      <c r="D177" s="9">
        <f t="shared" si="13"/>
        <v>47.315288961538457</v>
      </c>
      <c r="E177" s="9">
        <f t="shared" si="14"/>
        <v>0.99095020512821463</v>
      </c>
      <c r="F177" s="9">
        <f t="shared" si="15"/>
        <v>7.4018338461542363E-2</v>
      </c>
      <c r="G177" s="12"/>
    </row>
    <row r="178" spans="1:7" x14ac:dyDescent="0.15">
      <c r="A178" s="6">
        <v>45730</v>
      </c>
      <c r="B178" s="7">
        <v>60.5</v>
      </c>
      <c r="C178" s="9">
        <f t="shared" si="16"/>
        <v>48.433893166666664</v>
      </c>
      <c r="D178" s="9">
        <f t="shared" si="13"/>
        <v>47.376791961538459</v>
      </c>
      <c r="E178" s="9">
        <f t="shared" si="14"/>
        <v>1.0571012051282054</v>
      </c>
      <c r="F178" s="9">
        <f t="shared" si="15"/>
        <v>8.7248538461540501E-2</v>
      </c>
      <c r="G178" s="12"/>
    </row>
    <row r="179" spans="1:7" x14ac:dyDescent="0.15">
      <c r="A179" s="6">
        <v>45733</v>
      </c>
      <c r="B179" s="7">
        <v>60.89</v>
      </c>
      <c r="C179" s="9">
        <f t="shared" si="16"/>
        <v>48.493875166666669</v>
      </c>
      <c r="D179" s="9">
        <f t="shared" si="13"/>
        <v>47.405690961538461</v>
      </c>
      <c r="E179" s="9">
        <f t="shared" si="14"/>
        <v>1.0881842051282078</v>
      </c>
      <c r="F179" s="9">
        <f t="shared" si="15"/>
        <v>9.3465138461540989E-2</v>
      </c>
      <c r="G179" s="12"/>
    </row>
    <row r="180" spans="1:7" x14ac:dyDescent="0.15">
      <c r="A180" s="6">
        <v>45734</v>
      </c>
      <c r="B180" s="7">
        <v>60.3</v>
      </c>
      <c r="C180" s="9">
        <f t="shared" si="16"/>
        <v>48.403133166666663</v>
      </c>
      <c r="D180" s="9">
        <f t="shared" si="13"/>
        <v>47.361971961538458</v>
      </c>
      <c r="E180" s="9">
        <f t="shared" si="14"/>
        <v>1.0411612051282049</v>
      </c>
      <c r="F180" s="9">
        <f t="shared" si="15"/>
        <v>8.4060538461540393E-2</v>
      </c>
      <c r="G180" s="12"/>
    </row>
    <row r="181" spans="1:7" x14ac:dyDescent="0.15">
      <c r="A181" s="6">
        <v>45735</v>
      </c>
      <c r="B181" s="7">
        <v>61.12</v>
      </c>
      <c r="C181" s="9">
        <f t="shared" si="16"/>
        <v>48.529249166666666</v>
      </c>
      <c r="D181" s="9">
        <f t="shared" si="13"/>
        <v>47.422733961538462</v>
      </c>
      <c r="E181" s="9">
        <f t="shared" si="14"/>
        <v>1.1065152051282041</v>
      </c>
      <c r="F181" s="9">
        <f t="shared" si="15"/>
        <v>9.7131338461540248E-2</v>
      </c>
      <c r="G181" s="12"/>
    </row>
    <row r="182" spans="1:7" x14ac:dyDescent="0.15">
      <c r="A182" s="6">
        <v>45736</v>
      </c>
      <c r="B182" s="7">
        <v>60.62</v>
      </c>
      <c r="C182" s="9">
        <f t="shared" si="16"/>
        <v>48.452349166666664</v>
      </c>
      <c r="D182" s="9">
        <f t="shared" si="13"/>
        <v>47.385683961538462</v>
      </c>
      <c r="E182" s="9">
        <f t="shared" si="14"/>
        <v>1.0666652051282028</v>
      </c>
      <c r="F182" s="9">
        <f t="shared" si="15"/>
        <v>8.9161338461539993E-2</v>
      </c>
      <c r="G182" s="12"/>
    </row>
    <row r="183" spans="1:7" x14ac:dyDescent="0.15">
      <c r="A183" s="6">
        <v>45737</v>
      </c>
      <c r="B183" s="7">
        <v>60.3</v>
      </c>
      <c r="C183" s="9">
        <f t="shared" si="16"/>
        <v>48.403133166666663</v>
      </c>
      <c r="D183" s="9">
        <f t="shared" si="13"/>
        <v>47.361971961538458</v>
      </c>
      <c r="E183" s="9">
        <f t="shared" si="14"/>
        <v>1.0411612051282049</v>
      </c>
      <c r="F183" s="9">
        <f t="shared" si="15"/>
        <v>8.4060538461540393E-2</v>
      </c>
      <c r="G183" s="12"/>
    </row>
    <row r="184" spans="1:7" x14ac:dyDescent="0.15">
      <c r="A184" s="6">
        <v>45740</v>
      </c>
      <c r="B184" s="7">
        <v>60.97</v>
      </c>
      <c r="C184" s="9">
        <f t="shared" si="16"/>
        <v>48.506179166666669</v>
      </c>
      <c r="D184" s="9">
        <f t="shared" si="13"/>
        <v>47.411618961538458</v>
      </c>
      <c r="E184" s="9">
        <f t="shared" si="14"/>
        <v>1.0945602051282108</v>
      </c>
      <c r="F184" s="9">
        <f t="shared" si="15"/>
        <v>9.4740338461541604E-2</v>
      </c>
      <c r="G184" s="12"/>
    </row>
    <row r="185" spans="1:7" x14ac:dyDescent="0.15">
      <c r="A185" s="6">
        <v>45741</v>
      </c>
      <c r="B185" s="7">
        <v>60.99</v>
      </c>
      <c r="C185" s="9">
        <f t="shared" si="16"/>
        <v>48.509255166666669</v>
      </c>
      <c r="D185" s="9">
        <f t="shared" si="13"/>
        <v>47.413100961538461</v>
      </c>
      <c r="E185" s="9">
        <f t="shared" si="14"/>
        <v>1.096154205128208</v>
      </c>
      <c r="F185" s="9">
        <f t="shared" si="15"/>
        <v>9.5059138461541029E-2</v>
      </c>
      <c r="G185" s="12"/>
    </row>
    <row r="186" spans="1:7" x14ac:dyDescent="0.15">
      <c r="A186" s="6">
        <v>45742</v>
      </c>
      <c r="B186" s="7">
        <v>61.8</v>
      </c>
      <c r="C186" s="9">
        <f t="shared" si="16"/>
        <v>48.633833166666669</v>
      </c>
      <c r="D186" s="9">
        <f t="shared" si="13"/>
        <v>47.47312196153846</v>
      </c>
      <c r="E186" s="9">
        <f t="shared" si="14"/>
        <v>1.1607112051282087</v>
      </c>
      <c r="F186" s="9">
        <f t="shared" si="15"/>
        <v>0.10797053846154116</v>
      </c>
      <c r="G186" s="12"/>
    </row>
    <row r="187" spans="1:7" x14ac:dyDescent="0.15">
      <c r="A187" s="6">
        <v>45743</v>
      </c>
      <c r="B187" s="7">
        <v>61.4</v>
      </c>
      <c r="C187" s="9">
        <f t="shared" si="16"/>
        <v>48.572313166666667</v>
      </c>
      <c r="D187" s="9">
        <f t="shared" si="13"/>
        <v>47.44348196153846</v>
      </c>
      <c r="E187" s="9">
        <f t="shared" si="14"/>
        <v>1.1288312051282077</v>
      </c>
      <c r="F187" s="9">
        <f t="shared" si="15"/>
        <v>0.10159453846154097</v>
      </c>
      <c r="G187" s="12"/>
    </row>
    <row r="188" spans="1:7" x14ac:dyDescent="0.15">
      <c r="A188" s="6">
        <v>45744</v>
      </c>
      <c r="B188" s="7">
        <v>60.86</v>
      </c>
      <c r="C188" s="9">
        <f t="shared" si="16"/>
        <v>48.489261166666665</v>
      </c>
      <c r="D188" s="9">
        <f t="shared" si="13"/>
        <v>47.40346796153846</v>
      </c>
      <c r="E188" s="9">
        <f t="shared" si="14"/>
        <v>1.0857932051282049</v>
      </c>
      <c r="F188" s="9">
        <f t="shared" si="15"/>
        <v>9.2986938461540394E-2</v>
      </c>
      <c r="G188" s="12"/>
    </row>
    <row r="189" spans="1:7" x14ac:dyDescent="0.15">
      <c r="A189" s="6">
        <v>45747</v>
      </c>
      <c r="B189" s="7">
        <v>61.71</v>
      </c>
      <c r="C189" s="9">
        <f t="shared" si="16"/>
        <v>48.619991166666665</v>
      </c>
      <c r="D189" s="9">
        <f t="shared" si="13"/>
        <v>47.466452961538458</v>
      </c>
      <c r="E189" s="9">
        <f t="shared" si="14"/>
        <v>1.153538205128207</v>
      </c>
      <c r="F189" s="9">
        <f t="shared" si="15"/>
        <v>0.10653593846154084</v>
      </c>
    </row>
    <row r="190" spans="1:7" x14ac:dyDescent="0.15">
      <c r="A190" s="17"/>
    </row>
    <row r="191" spans="1:7" x14ac:dyDescent="0.15">
      <c r="A191" s="17"/>
    </row>
    <row r="192" spans="1:7" x14ac:dyDescent="0.15">
      <c r="A192" s="17"/>
    </row>
    <row r="193" spans="1:1" x14ac:dyDescent="0.15">
      <c r="A193" s="17"/>
    </row>
    <row r="194" spans="1:1" x14ac:dyDescent="0.15">
      <c r="A194" s="17"/>
    </row>
    <row r="195" spans="1:1" x14ac:dyDescent="0.15">
      <c r="A195" s="17"/>
    </row>
    <row r="196" spans="1:1" x14ac:dyDescent="0.15">
      <c r="A196" s="17"/>
    </row>
    <row r="197" spans="1:1" x14ac:dyDescent="0.15">
      <c r="A197" s="17"/>
    </row>
    <row r="198" spans="1:1" x14ac:dyDescent="0.15">
      <c r="A198" s="17"/>
    </row>
    <row r="199" spans="1:1" x14ac:dyDescent="0.15">
      <c r="A199" s="17"/>
    </row>
    <row r="200" spans="1:1" x14ac:dyDescent="0.15">
      <c r="A200" s="17"/>
    </row>
    <row r="201" spans="1:1" x14ac:dyDescent="0.15">
      <c r="A201" s="17"/>
    </row>
    <row r="202" spans="1:1" x14ac:dyDescent="0.15">
      <c r="A202" s="17"/>
    </row>
    <row r="203" spans="1:1" x14ac:dyDescent="0.15">
      <c r="A203" s="17"/>
    </row>
    <row r="204" spans="1:1" x14ac:dyDescent="0.15">
      <c r="A204" s="17"/>
    </row>
    <row r="205" spans="1:1" x14ac:dyDescent="0.15">
      <c r="A205" s="17"/>
    </row>
    <row r="206" spans="1:1" x14ac:dyDescent="0.15">
      <c r="A206" s="17"/>
    </row>
    <row r="207" spans="1:1" x14ac:dyDescent="0.15">
      <c r="A207" s="17"/>
    </row>
    <row r="208" spans="1:1" x14ac:dyDescent="0.15">
      <c r="A208" s="17"/>
    </row>
    <row r="209" spans="1:1" x14ac:dyDescent="0.15">
      <c r="A209" s="17"/>
    </row>
    <row r="210" spans="1:1" x14ac:dyDescent="0.15">
      <c r="A210" s="17"/>
    </row>
    <row r="211" spans="1:1" x14ac:dyDescent="0.15">
      <c r="A211" s="17"/>
    </row>
    <row r="212" spans="1:1" x14ac:dyDescent="0.15">
      <c r="A212" s="17"/>
    </row>
    <row r="213" spans="1:1" x14ac:dyDescent="0.15">
      <c r="A213" s="17"/>
    </row>
    <row r="214" spans="1:1" x14ac:dyDescent="0.15">
      <c r="A214" s="17"/>
    </row>
    <row r="215" spans="1:1" x14ac:dyDescent="0.15">
      <c r="A215" s="17"/>
    </row>
    <row r="216" spans="1:1" x14ac:dyDescent="0.15">
      <c r="A216" s="17"/>
    </row>
    <row r="217" spans="1:1" x14ac:dyDescent="0.15">
      <c r="A217" s="17"/>
    </row>
    <row r="218" spans="1:1" x14ac:dyDescent="0.15">
      <c r="A218" s="17"/>
    </row>
    <row r="219" spans="1:1" x14ac:dyDescent="0.15">
      <c r="A219" s="17"/>
    </row>
    <row r="220" spans="1:1" x14ac:dyDescent="0.15">
      <c r="A220" s="17"/>
    </row>
    <row r="221" spans="1:1" x14ac:dyDescent="0.15">
      <c r="A221" s="17"/>
    </row>
    <row r="222" spans="1:1" x14ac:dyDescent="0.15">
      <c r="A222" s="17"/>
    </row>
    <row r="223" spans="1:1" x14ac:dyDescent="0.15">
      <c r="A223" s="17"/>
    </row>
    <row r="224" spans="1:1" x14ac:dyDescent="0.15">
      <c r="A224" s="17"/>
    </row>
    <row r="225" spans="1:1" x14ac:dyDescent="0.15">
      <c r="A225" s="17"/>
    </row>
    <row r="226" spans="1:1" x14ac:dyDescent="0.15">
      <c r="A226" s="17"/>
    </row>
    <row r="227" spans="1:1" x14ac:dyDescent="0.15">
      <c r="A227" s="17"/>
    </row>
    <row r="228" spans="1:1" x14ac:dyDescent="0.15">
      <c r="A228" s="17"/>
    </row>
    <row r="229" spans="1:1" x14ac:dyDescent="0.15">
      <c r="A229" s="17"/>
    </row>
    <row r="230" spans="1:1" x14ac:dyDescent="0.15">
      <c r="A230" s="17"/>
    </row>
    <row r="231" spans="1:1" x14ac:dyDescent="0.15">
      <c r="A231" s="17"/>
    </row>
    <row r="232" spans="1:1" x14ac:dyDescent="0.15">
      <c r="A232" s="17"/>
    </row>
    <row r="233" spans="1:1" x14ac:dyDescent="0.15">
      <c r="A233" s="17"/>
    </row>
  </sheetData>
  <pageMargins left="0.7" right="0.7" top="0.75" bottom="0.75" header="0.3" footer="0.3"/>
  <ignoredErrors>
    <ignoredError sqref="C13 D27 I4 I6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3"/>
  <sheetViews>
    <sheetView workbookViewId="0">
      <selection activeCell="I5" sqref="I5"/>
    </sheetView>
  </sheetViews>
  <sheetFormatPr baseColWidth="10" defaultColWidth="8.83203125" defaultRowHeight="14" x14ac:dyDescent="0.15"/>
  <cols>
    <col min="1" max="1" width="9.6640625" style="1" bestFit="1" customWidth="1"/>
    <col min="2" max="2" width="11.1640625" style="1" bestFit="1" customWidth="1"/>
    <col min="3" max="3" width="11.5" style="1" bestFit="1" customWidth="1"/>
    <col min="4" max="5" width="10.5" style="1" customWidth="1"/>
    <col min="6" max="6" width="11.83203125" style="1" bestFit="1" customWidth="1"/>
    <col min="7" max="9" width="11.83203125" style="1" customWidth="1"/>
    <col min="10" max="10" width="23.6640625" style="1" bestFit="1" customWidth="1"/>
    <col min="11" max="11" width="9" style="1" bestFit="1" customWidth="1"/>
    <col min="12" max="16384" width="8.83203125" style="1"/>
  </cols>
  <sheetData>
    <row r="1" spans="1:11" x14ac:dyDescent="0.15">
      <c r="A1" s="2" t="s">
        <v>0</v>
      </c>
      <c r="B1" s="3" t="s">
        <v>1</v>
      </c>
      <c r="C1" s="3" t="s">
        <v>25</v>
      </c>
      <c r="D1" s="3" t="s">
        <v>26</v>
      </c>
      <c r="E1" s="3" t="s">
        <v>27</v>
      </c>
      <c r="F1" s="3" t="s">
        <v>30</v>
      </c>
      <c r="G1" s="3" t="s">
        <v>45</v>
      </c>
      <c r="H1" s="3" t="s">
        <v>32</v>
      </c>
      <c r="I1" s="3" t="s">
        <v>33</v>
      </c>
    </row>
    <row r="2" spans="1:11" x14ac:dyDescent="0.15">
      <c r="A2" s="6">
        <v>45474</v>
      </c>
      <c r="B2" s="7">
        <v>46.44</v>
      </c>
      <c r="C2" s="10"/>
      <c r="D2" s="10"/>
      <c r="E2" s="10"/>
      <c r="F2" s="10"/>
      <c r="G2" s="10"/>
      <c r="H2" s="10"/>
      <c r="I2" s="10"/>
      <c r="J2" s="2" t="s">
        <v>14</v>
      </c>
    </row>
    <row r="3" spans="1:11" x14ac:dyDescent="0.15">
      <c r="A3" s="6">
        <v>45475</v>
      </c>
      <c r="B3" s="7">
        <v>46.21</v>
      </c>
      <c r="C3" s="20">
        <f>B3-B2</f>
        <v>-0.22999999999999687</v>
      </c>
      <c r="D3" s="20">
        <f>IF(C3&gt;0,C3,0)</f>
        <v>0</v>
      </c>
      <c r="E3" s="20">
        <f>IF(C3&lt;0,ABS(C3),0)</f>
        <v>0.22999999999999687</v>
      </c>
      <c r="F3" s="9"/>
      <c r="G3" s="9"/>
      <c r="H3" s="9"/>
      <c r="I3" s="9"/>
      <c r="J3" s="5" t="s">
        <v>28</v>
      </c>
    </row>
    <row r="4" spans="1:11" x14ac:dyDescent="0.15">
      <c r="A4" s="6">
        <v>45476</v>
      </c>
      <c r="B4" s="7">
        <v>46.02</v>
      </c>
      <c r="C4" s="20">
        <f>B4-B3</f>
        <v>-0.18999999999999773</v>
      </c>
      <c r="D4" s="20">
        <f t="shared" ref="D4:D67" si="0">IF(C4&gt;0,C4,0)</f>
        <v>0</v>
      </c>
      <c r="E4" s="20">
        <f t="shared" ref="E4:E67" si="1">IF(C4&lt;0,ABS(C4),0)</f>
        <v>0.18999999999999773</v>
      </c>
      <c r="F4" s="9"/>
      <c r="G4" s="9"/>
      <c r="H4" s="9"/>
      <c r="I4" s="9"/>
      <c r="J4" s="19" t="s">
        <v>30</v>
      </c>
      <c r="K4" s="9">
        <f>AVERAGE(D3:D16)</f>
        <v>0.19142857142857142</v>
      </c>
    </row>
    <row r="5" spans="1:11" x14ac:dyDescent="0.15">
      <c r="A5" s="6">
        <v>45478</v>
      </c>
      <c r="B5" s="7">
        <v>45.98</v>
      </c>
      <c r="C5" s="20">
        <f>B5-B4</f>
        <v>-4.0000000000006253E-2</v>
      </c>
      <c r="D5" s="20">
        <f t="shared" si="0"/>
        <v>0</v>
      </c>
      <c r="E5" s="20">
        <f t="shared" si="1"/>
        <v>4.0000000000006253E-2</v>
      </c>
      <c r="F5" s="9"/>
      <c r="G5" s="9"/>
      <c r="H5" s="9"/>
      <c r="I5" s="9"/>
      <c r="J5" s="19" t="s">
        <v>31</v>
      </c>
      <c r="K5" s="9">
        <f>AVERAGE(E3:E16)</f>
        <v>0.21214285714285705</v>
      </c>
    </row>
    <row r="6" spans="1:11" x14ac:dyDescent="0.15">
      <c r="A6" s="6">
        <v>45481</v>
      </c>
      <c r="B6" s="7">
        <v>45.4</v>
      </c>
      <c r="C6" s="20">
        <f>B6-B5</f>
        <v>-0.57999999999999829</v>
      </c>
      <c r="D6" s="20">
        <f t="shared" si="0"/>
        <v>0</v>
      </c>
      <c r="E6" s="20">
        <f t="shared" si="1"/>
        <v>0.57999999999999829</v>
      </c>
      <c r="F6" s="9"/>
      <c r="G6" s="9"/>
      <c r="H6" s="9"/>
      <c r="I6" s="9"/>
      <c r="J6" s="19" t="s">
        <v>32</v>
      </c>
      <c r="K6" s="10">
        <f>K4/K5</f>
        <v>0.90235690235690269</v>
      </c>
    </row>
    <row r="7" spans="1:11" x14ac:dyDescent="0.15">
      <c r="A7" s="6">
        <v>45482</v>
      </c>
      <c r="B7" s="7">
        <v>45.15</v>
      </c>
      <c r="C7" s="20">
        <f t="shared" ref="C7:C70" si="2">B7-B6</f>
        <v>-0.25</v>
      </c>
      <c r="D7" s="20">
        <f t="shared" si="0"/>
        <v>0</v>
      </c>
      <c r="E7" s="20">
        <f t="shared" si="1"/>
        <v>0.25</v>
      </c>
      <c r="F7" s="9"/>
      <c r="G7" s="9"/>
      <c r="H7" s="9"/>
      <c r="I7" s="9"/>
      <c r="J7" s="13" t="s">
        <v>33</v>
      </c>
      <c r="K7" s="10">
        <f>100 - (100 / (1 + K6))</f>
        <v>47.433628318584077</v>
      </c>
    </row>
    <row r="8" spans="1:11" x14ac:dyDescent="0.15">
      <c r="A8" s="6">
        <v>45483</v>
      </c>
      <c r="B8" s="7">
        <v>45.61</v>
      </c>
      <c r="C8" s="20">
        <f t="shared" si="2"/>
        <v>0.46000000000000085</v>
      </c>
      <c r="D8" s="20">
        <f t="shared" si="0"/>
        <v>0.46000000000000085</v>
      </c>
      <c r="E8" s="20">
        <f t="shared" si="1"/>
        <v>0</v>
      </c>
      <c r="F8" s="9"/>
      <c r="G8" s="9"/>
      <c r="H8" s="9"/>
      <c r="I8" s="9"/>
    </row>
    <row r="9" spans="1:11" x14ac:dyDescent="0.15">
      <c r="A9" s="6">
        <v>45484</v>
      </c>
      <c r="B9" s="7">
        <v>46.09</v>
      </c>
      <c r="C9" s="20">
        <f t="shared" si="2"/>
        <v>0.48000000000000398</v>
      </c>
      <c r="D9" s="20">
        <f t="shared" si="0"/>
        <v>0.48000000000000398</v>
      </c>
      <c r="E9" s="20">
        <f t="shared" si="1"/>
        <v>0</v>
      </c>
      <c r="F9" s="9"/>
      <c r="G9" s="9"/>
      <c r="H9" s="9"/>
      <c r="I9" s="9"/>
    </row>
    <row r="10" spans="1:11" x14ac:dyDescent="0.15">
      <c r="A10" s="6">
        <v>45485</v>
      </c>
      <c r="B10" s="7">
        <v>46.7</v>
      </c>
      <c r="C10" s="20">
        <f t="shared" si="2"/>
        <v>0.60999999999999943</v>
      </c>
      <c r="D10" s="20">
        <f t="shared" si="0"/>
        <v>0.60999999999999943</v>
      </c>
      <c r="E10" s="20">
        <f t="shared" si="1"/>
        <v>0</v>
      </c>
      <c r="F10" s="9"/>
      <c r="G10" s="9"/>
      <c r="H10" s="9"/>
      <c r="I10" s="9"/>
      <c r="J10" s="12"/>
    </row>
    <row r="11" spans="1:11" x14ac:dyDescent="0.15">
      <c r="A11" s="6">
        <v>45488</v>
      </c>
      <c r="B11" s="7">
        <v>46.72</v>
      </c>
      <c r="C11" s="20">
        <f t="shared" si="2"/>
        <v>1.9999999999996021E-2</v>
      </c>
      <c r="D11" s="20">
        <f t="shared" si="0"/>
        <v>1.9999999999996021E-2</v>
      </c>
      <c r="E11" s="20">
        <f t="shared" si="1"/>
        <v>0</v>
      </c>
      <c r="F11" s="9"/>
      <c r="G11" s="9"/>
      <c r="H11" s="9"/>
      <c r="I11" s="9"/>
    </row>
    <row r="12" spans="1:11" x14ac:dyDescent="0.15">
      <c r="A12" s="6">
        <v>45489</v>
      </c>
      <c r="B12" s="7">
        <v>46.74</v>
      </c>
      <c r="C12" s="20">
        <f t="shared" si="2"/>
        <v>2.0000000000003126E-2</v>
      </c>
      <c r="D12" s="20">
        <f t="shared" si="0"/>
        <v>2.0000000000003126E-2</v>
      </c>
      <c r="E12" s="20">
        <f t="shared" si="1"/>
        <v>0</v>
      </c>
      <c r="F12" s="9"/>
      <c r="G12" s="9"/>
      <c r="H12" s="9"/>
      <c r="I12" s="9"/>
    </row>
    <row r="13" spans="1:11" x14ac:dyDescent="0.15">
      <c r="A13" s="6">
        <v>45490</v>
      </c>
      <c r="B13" s="7">
        <v>47.83</v>
      </c>
      <c r="C13" s="20">
        <f t="shared" si="2"/>
        <v>1.0899999999999963</v>
      </c>
      <c r="D13" s="20">
        <f t="shared" si="0"/>
        <v>1.0899999999999963</v>
      </c>
      <c r="E13" s="20">
        <f t="shared" si="1"/>
        <v>0</v>
      </c>
      <c r="F13" s="9"/>
      <c r="G13" s="9"/>
      <c r="H13" s="9"/>
      <c r="I13" s="9"/>
    </row>
    <row r="14" spans="1:11" x14ac:dyDescent="0.15">
      <c r="A14" s="6">
        <v>45491</v>
      </c>
      <c r="B14" s="7">
        <v>47.35</v>
      </c>
      <c r="C14" s="20">
        <f t="shared" si="2"/>
        <v>-0.47999999999999687</v>
      </c>
      <c r="D14" s="20">
        <f t="shared" si="0"/>
        <v>0</v>
      </c>
      <c r="E14" s="20">
        <f t="shared" si="1"/>
        <v>0.47999999999999687</v>
      </c>
      <c r="F14" s="9"/>
      <c r="G14" s="9"/>
      <c r="H14" s="9"/>
      <c r="I14" s="9"/>
    </row>
    <row r="15" spans="1:11" x14ac:dyDescent="0.15">
      <c r="A15" s="6">
        <v>45492</v>
      </c>
      <c r="B15" s="7">
        <v>46.64</v>
      </c>
      <c r="C15" s="20">
        <f t="shared" si="2"/>
        <v>-0.71000000000000085</v>
      </c>
      <c r="D15" s="20">
        <f t="shared" si="0"/>
        <v>0</v>
      </c>
      <c r="E15" s="20">
        <f t="shared" si="1"/>
        <v>0.71000000000000085</v>
      </c>
      <c r="F15" s="9"/>
      <c r="G15" s="9"/>
      <c r="H15" s="9"/>
      <c r="I15" s="9"/>
    </row>
    <row r="16" spans="1:11" x14ac:dyDescent="0.15">
      <c r="A16" s="6">
        <v>45495</v>
      </c>
      <c r="B16" s="7">
        <v>46.15</v>
      </c>
      <c r="C16" s="20">
        <f t="shared" si="2"/>
        <v>-0.49000000000000199</v>
      </c>
      <c r="D16" s="20">
        <f t="shared" si="0"/>
        <v>0</v>
      </c>
      <c r="E16" s="20">
        <f t="shared" si="1"/>
        <v>0.49000000000000199</v>
      </c>
      <c r="F16" s="9">
        <f>AVERAGE(D3:D16)</f>
        <v>0.19142857142857142</v>
      </c>
      <c r="G16" s="9">
        <f>AVERAGE(E3:E16)</f>
        <v>0.21214285714285705</v>
      </c>
      <c r="H16" s="9">
        <f>F16 / G16</f>
        <v>0.90235690235690269</v>
      </c>
      <c r="I16" s="9">
        <f>100 - (100 / (1 + H16))</f>
        <v>47.433628318584077</v>
      </c>
    </row>
    <row r="17" spans="1:9" x14ac:dyDescent="0.15">
      <c r="A17" s="6">
        <v>45496</v>
      </c>
      <c r="B17" s="7">
        <v>45.7</v>
      </c>
      <c r="C17" s="20">
        <f t="shared" si="2"/>
        <v>-0.44999999999999574</v>
      </c>
      <c r="D17" s="20">
        <f t="shared" si="0"/>
        <v>0</v>
      </c>
      <c r="E17" s="20">
        <f t="shared" si="1"/>
        <v>0.44999999999999574</v>
      </c>
      <c r="F17" s="9">
        <f xml:space="preserve"> ((D17 * (1/14)) + (F16 * (13/14)))</f>
        <v>0.17775510204081632</v>
      </c>
      <c r="G17" s="9">
        <f xml:space="preserve"> ((E17 * (1/14)) + (G16 * (13/14)))</f>
        <v>0.2291326530612241</v>
      </c>
      <c r="H17" s="9">
        <f t="shared" ref="H17:H80" si="3">F17 / G17</f>
        <v>0.77577376976174706</v>
      </c>
      <c r="I17" s="9">
        <f t="shared" ref="I17:I80" si="4">100 - (100 / (1 + H17))</f>
        <v>43.686520376175594</v>
      </c>
    </row>
    <row r="18" spans="1:9" x14ac:dyDescent="0.15">
      <c r="A18" s="6">
        <v>45497</v>
      </c>
      <c r="B18" s="7">
        <v>46.18</v>
      </c>
      <c r="C18" s="20">
        <f t="shared" si="2"/>
        <v>0.47999999999999687</v>
      </c>
      <c r="D18" s="20">
        <f t="shared" si="0"/>
        <v>0.47999999999999687</v>
      </c>
      <c r="E18" s="20">
        <f t="shared" si="1"/>
        <v>0</v>
      </c>
      <c r="F18" s="9">
        <f t="shared" ref="F18:F81" si="5" xml:space="preserve"> ((D18 * (1/14)) + (F17 * (13/14)))</f>
        <v>0.19934402332361492</v>
      </c>
      <c r="G18" s="9">
        <f t="shared" ref="G18:G81" si="6" xml:space="preserve"> ((E18 * (1/14)) + (G17 * (13/14)))</f>
        <v>0.21276603498542238</v>
      </c>
      <c r="H18" s="9">
        <f t="shared" si="3"/>
        <v>0.93691656817909374</v>
      </c>
      <c r="I18" s="9">
        <f t="shared" si="4"/>
        <v>48.371550100368765</v>
      </c>
    </row>
    <row r="19" spans="1:9" x14ac:dyDescent="0.15">
      <c r="A19" s="6">
        <v>45498</v>
      </c>
      <c r="B19" s="7">
        <v>46.56</v>
      </c>
      <c r="C19" s="20">
        <f t="shared" si="2"/>
        <v>0.38000000000000256</v>
      </c>
      <c r="D19" s="20">
        <f t="shared" si="0"/>
        <v>0.38000000000000256</v>
      </c>
      <c r="E19" s="20">
        <f t="shared" si="1"/>
        <v>0</v>
      </c>
      <c r="F19" s="9">
        <f t="shared" si="5"/>
        <v>0.21224802165764262</v>
      </c>
      <c r="G19" s="9">
        <f t="shared" si="6"/>
        <v>0.19756846105789222</v>
      </c>
      <c r="H19" s="9">
        <f t="shared" si="3"/>
        <v>1.0743011334964487</v>
      </c>
      <c r="I19" s="9">
        <f t="shared" si="4"/>
        <v>51.79099197065969</v>
      </c>
    </row>
    <row r="20" spans="1:9" x14ac:dyDescent="0.15">
      <c r="A20" s="6">
        <v>45499</v>
      </c>
      <c r="B20" s="7">
        <v>47.2</v>
      </c>
      <c r="C20" s="20">
        <f t="shared" si="2"/>
        <v>0.64000000000000057</v>
      </c>
      <c r="D20" s="20">
        <f t="shared" si="0"/>
        <v>0.64000000000000057</v>
      </c>
      <c r="E20" s="20">
        <f t="shared" si="1"/>
        <v>0</v>
      </c>
      <c r="F20" s="9">
        <f t="shared" si="5"/>
        <v>0.24280173439638247</v>
      </c>
      <c r="G20" s="9">
        <f t="shared" si="6"/>
        <v>0.18345642812518564</v>
      </c>
      <c r="H20" s="9">
        <f t="shared" si="3"/>
        <v>1.3234844746388565</v>
      </c>
      <c r="I20" s="9">
        <f t="shared" si="4"/>
        <v>56.961192944685727</v>
      </c>
    </row>
    <row r="21" spans="1:9" x14ac:dyDescent="0.15">
      <c r="A21" s="6">
        <v>45502</v>
      </c>
      <c r="B21" s="7">
        <v>47.3</v>
      </c>
      <c r="C21" s="20">
        <f t="shared" si="2"/>
        <v>9.9999999999994316E-2</v>
      </c>
      <c r="D21" s="20">
        <f t="shared" si="0"/>
        <v>9.9999999999994316E-2</v>
      </c>
      <c r="E21" s="20">
        <f t="shared" si="1"/>
        <v>0</v>
      </c>
      <c r="F21" s="9">
        <f t="shared" si="5"/>
        <v>0.23260161051092618</v>
      </c>
      <c r="G21" s="9">
        <f t="shared" si="6"/>
        <v>0.17035239754481524</v>
      </c>
      <c r="H21" s="9">
        <f t="shared" si="3"/>
        <v>1.365414363773394</v>
      </c>
      <c r="I21" s="9">
        <f t="shared" si="4"/>
        <v>57.724108920825017</v>
      </c>
    </row>
    <row r="22" spans="1:9" x14ac:dyDescent="0.15">
      <c r="A22" s="6">
        <v>45503</v>
      </c>
      <c r="B22" s="7">
        <v>47.45</v>
      </c>
      <c r="C22" s="20">
        <f t="shared" si="2"/>
        <v>0.15000000000000568</v>
      </c>
      <c r="D22" s="20">
        <f t="shared" si="0"/>
        <v>0.15000000000000568</v>
      </c>
      <c r="E22" s="20">
        <f t="shared" si="1"/>
        <v>0</v>
      </c>
      <c r="F22" s="9">
        <f t="shared" si="5"/>
        <v>0.22670149547443186</v>
      </c>
      <c r="G22" s="9">
        <f t="shared" si="6"/>
        <v>0.158184369148757</v>
      </c>
      <c r="H22" s="9">
        <f t="shared" si="3"/>
        <v>1.4331472616061147</v>
      </c>
      <c r="I22" s="9">
        <f t="shared" si="4"/>
        <v>58.900966835032314</v>
      </c>
    </row>
    <row r="23" spans="1:9" x14ac:dyDescent="0.15">
      <c r="A23" s="6">
        <v>45504</v>
      </c>
      <c r="B23" s="7">
        <v>47.76</v>
      </c>
      <c r="C23" s="20">
        <f t="shared" si="2"/>
        <v>0.30999999999999517</v>
      </c>
      <c r="D23" s="20">
        <f t="shared" si="0"/>
        <v>0.30999999999999517</v>
      </c>
      <c r="E23" s="20">
        <f t="shared" si="1"/>
        <v>0</v>
      </c>
      <c r="F23" s="9">
        <f t="shared" si="5"/>
        <v>0.23265138865482923</v>
      </c>
      <c r="G23" s="9">
        <f t="shared" si="6"/>
        <v>0.1468854856381315</v>
      </c>
      <c r="H23" s="9">
        <f t="shared" si="3"/>
        <v>1.5838963778081616</v>
      </c>
      <c r="I23" s="9">
        <f t="shared" si="4"/>
        <v>61.298757620912468</v>
      </c>
    </row>
    <row r="24" spans="1:9" x14ac:dyDescent="0.15">
      <c r="A24" s="6">
        <v>45505</v>
      </c>
      <c r="B24" s="7">
        <v>46.71</v>
      </c>
      <c r="C24" s="20">
        <f t="shared" si="2"/>
        <v>-1.0499999999999972</v>
      </c>
      <c r="D24" s="20">
        <f t="shared" si="0"/>
        <v>0</v>
      </c>
      <c r="E24" s="20">
        <f t="shared" si="1"/>
        <v>1.0499999999999972</v>
      </c>
      <c r="F24" s="9">
        <f t="shared" si="5"/>
        <v>0.21603343232234143</v>
      </c>
      <c r="G24" s="9">
        <f t="shared" si="6"/>
        <v>0.21139366523540762</v>
      </c>
      <c r="H24" s="9">
        <f t="shared" si="3"/>
        <v>1.0219484679532236</v>
      </c>
      <c r="I24" s="9">
        <f t="shared" si="4"/>
        <v>50.542755374360304</v>
      </c>
    </row>
    <row r="25" spans="1:9" x14ac:dyDescent="0.15">
      <c r="A25" s="6">
        <v>45506</v>
      </c>
      <c r="B25" s="7">
        <v>45.99</v>
      </c>
      <c r="C25" s="20">
        <f t="shared" si="2"/>
        <v>-0.71999999999999886</v>
      </c>
      <c r="D25" s="20">
        <f t="shared" si="0"/>
        <v>0</v>
      </c>
      <c r="E25" s="20">
        <f t="shared" si="1"/>
        <v>0.71999999999999886</v>
      </c>
      <c r="F25" s="9">
        <f t="shared" si="5"/>
        <v>0.20060247287074562</v>
      </c>
      <c r="G25" s="9">
        <f t="shared" si="6"/>
        <v>0.24772268914716414</v>
      </c>
      <c r="H25" s="9">
        <f t="shared" si="3"/>
        <v>0.80978643321433552</v>
      </c>
      <c r="I25" s="9">
        <f t="shared" si="4"/>
        <v>44.744861512531372</v>
      </c>
    </row>
    <row r="26" spans="1:9" x14ac:dyDescent="0.15">
      <c r="A26" s="6">
        <v>45509</v>
      </c>
      <c r="B26" s="7">
        <v>44.1</v>
      </c>
      <c r="C26" s="20">
        <f t="shared" si="2"/>
        <v>-1.8900000000000006</v>
      </c>
      <c r="D26" s="20">
        <f t="shared" si="0"/>
        <v>0</v>
      </c>
      <c r="E26" s="20">
        <f t="shared" si="1"/>
        <v>1.8900000000000006</v>
      </c>
      <c r="F26" s="9">
        <f t="shared" si="5"/>
        <v>0.18627372480854951</v>
      </c>
      <c r="G26" s="9">
        <f t="shared" si="6"/>
        <v>0.36502821135093816</v>
      </c>
      <c r="H26" s="9">
        <f t="shared" si="3"/>
        <v>0.51029953032716679</v>
      </c>
      <c r="I26" s="9">
        <f t="shared" si="4"/>
        <v>33.787968550624115</v>
      </c>
    </row>
    <row r="27" spans="1:9" x14ac:dyDescent="0.15">
      <c r="A27" s="6">
        <v>45510</v>
      </c>
      <c r="B27" s="7">
        <v>44.51</v>
      </c>
      <c r="C27" s="20">
        <f t="shared" si="2"/>
        <v>0.40999999999999659</v>
      </c>
      <c r="D27" s="20">
        <f t="shared" si="0"/>
        <v>0.40999999999999659</v>
      </c>
      <c r="E27" s="20">
        <f t="shared" si="1"/>
        <v>0</v>
      </c>
      <c r="F27" s="9">
        <f t="shared" si="5"/>
        <v>0.20225417303651</v>
      </c>
      <c r="G27" s="9">
        <f t="shared" si="6"/>
        <v>0.33895476768301402</v>
      </c>
      <c r="H27" s="9">
        <f t="shared" si="3"/>
        <v>0.59669959628848002</v>
      </c>
      <c r="I27" s="9">
        <f t="shared" si="4"/>
        <v>37.370811496132717</v>
      </c>
    </row>
    <row r="28" spans="1:9" x14ac:dyDescent="0.15">
      <c r="A28" s="6">
        <v>45511</v>
      </c>
      <c r="B28" s="7">
        <v>44.47</v>
      </c>
      <c r="C28" s="20">
        <f t="shared" si="2"/>
        <v>-3.9999999999999147E-2</v>
      </c>
      <c r="D28" s="20">
        <f t="shared" si="0"/>
        <v>0</v>
      </c>
      <c r="E28" s="20">
        <f t="shared" si="1"/>
        <v>3.9999999999999147E-2</v>
      </c>
      <c r="F28" s="9">
        <f t="shared" si="5"/>
        <v>0.18780744639104502</v>
      </c>
      <c r="G28" s="9">
        <f t="shared" si="6"/>
        <v>0.31760085570565583</v>
      </c>
      <c r="H28" s="9">
        <f t="shared" si="3"/>
        <v>0.59133167627577188</v>
      </c>
      <c r="I28" s="9">
        <f t="shared" si="4"/>
        <v>37.159549143122589</v>
      </c>
    </row>
    <row r="29" spans="1:9" x14ac:dyDescent="0.15">
      <c r="A29" s="6">
        <v>45512</v>
      </c>
      <c r="B29" s="7">
        <v>45.17</v>
      </c>
      <c r="C29" s="20">
        <f t="shared" si="2"/>
        <v>0.70000000000000284</v>
      </c>
      <c r="D29" s="20">
        <f t="shared" si="0"/>
        <v>0.70000000000000284</v>
      </c>
      <c r="E29" s="20">
        <f t="shared" si="1"/>
        <v>0</v>
      </c>
      <c r="F29" s="9">
        <f t="shared" si="5"/>
        <v>0.22439262879168487</v>
      </c>
      <c r="G29" s="9">
        <f t="shared" si="6"/>
        <v>0.29491508029810898</v>
      </c>
      <c r="H29" s="9">
        <f t="shared" si="3"/>
        <v>0.76087200615466011</v>
      </c>
      <c r="I29" s="9">
        <f t="shared" si="4"/>
        <v>43.209955266210962</v>
      </c>
    </row>
    <row r="30" spans="1:9" x14ac:dyDescent="0.15">
      <c r="A30" s="6">
        <v>45513</v>
      </c>
      <c r="B30" s="7">
        <v>44.82</v>
      </c>
      <c r="C30" s="20">
        <f t="shared" si="2"/>
        <v>-0.35000000000000142</v>
      </c>
      <c r="D30" s="20">
        <f t="shared" si="0"/>
        <v>0</v>
      </c>
      <c r="E30" s="20">
        <f t="shared" si="1"/>
        <v>0.35000000000000142</v>
      </c>
      <c r="F30" s="9">
        <f t="shared" si="5"/>
        <v>0.20836458387799309</v>
      </c>
      <c r="G30" s="9">
        <f t="shared" si="6"/>
        <v>0.2988497174196727</v>
      </c>
      <c r="H30" s="9">
        <f t="shared" si="3"/>
        <v>0.69722195382031449</v>
      </c>
      <c r="I30" s="9">
        <f t="shared" si="4"/>
        <v>41.080187081655538</v>
      </c>
    </row>
    <row r="31" spans="1:9" x14ac:dyDescent="0.15">
      <c r="A31" s="6">
        <v>45516</v>
      </c>
      <c r="B31" s="7">
        <v>44.22</v>
      </c>
      <c r="C31" s="20">
        <f t="shared" si="2"/>
        <v>-0.60000000000000142</v>
      </c>
      <c r="D31" s="20">
        <f t="shared" si="0"/>
        <v>0</v>
      </c>
      <c r="E31" s="20">
        <f t="shared" si="1"/>
        <v>0.60000000000000142</v>
      </c>
      <c r="F31" s="9">
        <f t="shared" si="5"/>
        <v>0.1934813993152793</v>
      </c>
      <c r="G31" s="9">
        <f t="shared" si="6"/>
        <v>0.3203604518896962</v>
      </c>
      <c r="H31" s="9">
        <f t="shared" si="3"/>
        <v>0.60394907727841884</v>
      </c>
      <c r="I31" s="9">
        <f t="shared" si="4"/>
        <v>37.653881026148269</v>
      </c>
    </row>
    <row r="32" spans="1:9" x14ac:dyDescent="0.15">
      <c r="A32" s="6">
        <v>45517</v>
      </c>
      <c r="B32" s="7">
        <v>44.72</v>
      </c>
      <c r="C32" s="20">
        <f t="shared" si="2"/>
        <v>0.5</v>
      </c>
      <c r="D32" s="20">
        <f t="shared" si="0"/>
        <v>0.5</v>
      </c>
      <c r="E32" s="20">
        <f t="shared" si="1"/>
        <v>0</v>
      </c>
      <c r="F32" s="9">
        <f t="shared" si="5"/>
        <v>0.21537558507847365</v>
      </c>
      <c r="G32" s="9">
        <f t="shared" si="6"/>
        <v>0.29747756246900364</v>
      </c>
      <c r="H32" s="9">
        <f t="shared" si="3"/>
        <v>0.72400615122330514</v>
      </c>
      <c r="I32" s="9">
        <f t="shared" si="4"/>
        <v>41.995566588296171</v>
      </c>
    </row>
    <row r="33" spans="1:9" x14ac:dyDescent="0.15">
      <c r="A33" s="6">
        <v>45518</v>
      </c>
      <c r="B33" s="7">
        <v>44.79</v>
      </c>
      <c r="C33" s="20">
        <f t="shared" si="2"/>
        <v>7.0000000000000284E-2</v>
      </c>
      <c r="D33" s="20">
        <f t="shared" si="0"/>
        <v>7.0000000000000284E-2</v>
      </c>
      <c r="E33" s="20">
        <f t="shared" si="1"/>
        <v>0</v>
      </c>
      <c r="F33" s="9">
        <f t="shared" si="5"/>
        <v>0.20499161471572558</v>
      </c>
      <c r="G33" s="9">
        <f t="shared" si="6"/>
        <v>0.27622916514978912</v>
      </c>
      <c r="H33" s="9">
        <f t="shared" si="3"/>
        <v>0.74210706391038039</v>
      </c>
      <c r="I33" s="9">
        <f t="shared" si="4"/>
        <v>42.598246645336879</v>
      </c>
    </row>
    <row r="34" spans="1:9" x14ac:dyDescent="0.15">
      <c r="A34" s="6">
        <v>45519</v>
      </c>
      <c r="B34" s="7">
        <v>47.84</v>
      </c>
      <c r="C34" s="20">
        <f t="shared" si="2"/>
        <v>3.0500000000000043</v>
      </c>
      <c r="D34" s="20">
        <f t="shared" si="0"/>
        <v>3.0500000000000043</v>
      </c>
      <c r="E34" s="20">
        <f t="shared" si="1"/>
        <v>0</v>
      </c>
      <c r="F34" s="9">
        <f t="shared" si="5"/>
        <v>0.40820649937888831</v>
      </c>
      <c r="G34" s="9">
        <f t="shared" si="6"/>
        <v>0.25649851049623279</v>
      </c>
      <c r="H34" s="9">
        <f t="shared" si="3"/>
        <v>1.5914575823039083</v>
      </c>
      <c r="I34" s="9">
        <f t="shared" si="4"/>
        <v>61.41167785926249</v>
      </c>
    </row>
    <row r="35" spans="1:9" x14ac:dyDescent="0.15">
      <c r="A35" s="6">
        <v>45520</v>
      </c>
      <c r="B35" s="7">
        <v>48.75</v>
      </c>
      <c r="C35" s="20">
        <f t="shared" si="2"/>
        <v>0.90999999999999659</v>
      </c>
      <c r="D35" s="20">
        <f t="shared" si="0"/>
        <v>0.90999999999999659</v>
      </c>
      <c r="E35" s="20">
        <f t="shared" si="1"/>
        <v>0</v>
      </c>
      <c r="F35" s="9">
        <f t="shared" si="5"/>
        <v>0.44404889228039601</v>
      </c>
      <c r="G35" s="9">
        <f t="shared" si="6"/>
        <v>0.23817718831793044</v>
      </c>
      <c r="H35" s="9">
        <f t="shared" si="3"/>
        <v>1.8643636505090406</v>
      </c>
      <c r="I35" s="9">
        <f t="shared" si="4"/>
        <v>65.08823173264733</v>
      </c>
    </row>
    <row r="36" spans="1:9" x14ac:dyDescent="0.15">
      <c r="A36" s="6">
        <v>45523</v>
      </c>
      <c r="B36" s="7">
        <v>49.27</v>
      </c>
      <c r="C36" s="20">
        <f t="shared" si="2"/>
        <v>0.52000000000000313</v>
      </c>
      <c r="D36" s="20">
        <f t="shared" si="0"/>
        <v>0.52000000000000313</v>
      </c>
      <c r="E36" s="20">
        <f t="shared" si="1"/>
        <v>0</v>
      </c>
      <c r="F36" s="9">
        <f t="shared" si="5"/>
        <v>0.44947397140322509</v>
      </c>
      <c r="G36" s="9">
        <f t="shared" si="6"/>
        <v>0.22116453200950684</v>
      </c>
      <c r="H36" s="9">
        <f t="shared" si="3"/>
        <v>2.0323058463275854</v>
      </c>
      <c r="I36" s="9">
        <f t="shared" si="4"/>
        <v>67.021796260720322</v>
      </c>
    </row>
    <row r="37" spans="1:9" x14ac:dyDescent="0.15">
      <c r="A37" s="6">
        <v>45524</v>
      </c>
      <c r="B37" s="7">
        <v>49.52</v>
      </c>
      <c r="C37" s="20">
        <f t="shared" si="2"/>
        <v>0.25</v>
      </c>
      <c r="D37" s="20">
        <f t="shared" si="0"/>
        <v>0.25</v>
      </c>
      <c r="E37" s="20">
        <f t="shared" si="1"/>
        <v>0</v>
      </c>
      <c r="F37" s="9">
        <f t="shared" si="5"/>
        <v>0.43522583058870901</v>
      </c>
      <c r="G37" s="9">
        <f t="shared" si="6"/>
        <v>0.20536706543739922</v>
      </c>
      <c r="H37" s="9">
        <f t="shared" si="3"/>
        <v>2.1192581666478367</v>
      </c>
      <c r="I37" s="9">
        <f t="shared" si="4"/>
        <v>67.941095395939385</v>
      </c>
    </row>
    <row r="38" spans="1:9" x14ac:dyDescent="0.15">
      <c r="A38" s="6">
        <v>45525</v>
      </c>
      <c r="B38" s="7">
        <v>49.73</v>
      </c>
      <c r="C38" s="20">
        <f t="shared" si="2"/>
        <v>0.20999999999999375</v>
      </c>
      <c r="D38" s="20">
        <f t="shared" si="0"/>
        <v>0.20999999999999375</v>
      </c>
      <c r="E38" s="20">
        <f t="shared" si="1"/>
        <v>0</v>
      </c>
      <c r="F38" s="9">
        <f t="shared" si="5"/>
        <v>0.41913827126094366</v>
      </c>
      <c r="G38" s="9">
        <f t="shared" si="6"/>
        <v>0.19069798933472784</v>
      </c>
      <c r="H38" s="9">
        <f t="shared" si="3"/>
        <v>2.1979165733375394</v>
      </c>
      <c r="I38" s="9">
        <f t="shared" si="4"/>
        <v>68.729640781205887</v>
      </c>
    </row>
    <row r="39" spans="1:9" x14ac:dyDescent="0.15">
      <c r="A39" s="6">
        <v>45526</v>
      </c>
      <c r="B39" s="7">
        <v>49.5</v>
      </c>
      <c r="C39" s="20">
        <f t="shared" si="2"/>
        <v>-0.22999999999999687</v>
      </c>
      <c r="D39" s="20">
        <f t="shared" si="0"/>
        <v>0</v>
      </c>
      <c r="E39" s="20">
        <f t="shared" si="1"/>
        <v>0.22999999999999687</v>
      </c>
      <c r="F39" s="9">
        <f t="shared" si="5"/>
        <v>0.38919982331373343</v>
      </c>
      <c r="G39" s="9">
        <f t="shared" si="6"/>
        <v>0.1935052758108185</v>
      </c>
      <c r="H39" s="9">
        <f t="shared" si="3"/>
        <v>2.0113137571206936</v>
      </c>
      <c r="I39" s="9">
        <f t="shared" si="4"/>
        <v>66.791902782121156</v>
      </c>
    </row>
    <row r="40" spans="1:9" x14ac:dyDescent="0.15">
      <c r="A40" s="6">
        <v>45527</v>
      </c>
      <c r="B40" s="7">
        <v>50.01</v>
      </c>
      <c r="C40" s="20">
        <f t="shared" si="2"/>
        <v>0.50999999999999801</v>
      </c>
      <c r="D40" s="20">
        <f t="shared" si="0"/>
        <v>0.50999999999999801</v>
      </c>
      <c r="E40" s="20">
        <f t="shared" si="1"/>
        <v>0</v>
      </c>
      <c r="F40" s="9">
        <f t="shared" si="5"/>
        <v>0.39782840736275238</v>
      </c>
      <c r="G40" s="9">
        <f t="shared" si="6"/>
        <v>0.17968347039576005</v>
      </c>
      <c r="H40" s="9">
        <f t="shared" si="3"/>
        <v>2.2140512228894473</v>
      </c>
      <c r="I40" s="9">
        <f t="shared" si="4"/>
        <v>68.886619078180246</v>
      </c>
    </row>
    <row r="41" spans="1:9" x14ac:dyDescent="0.15">
      <c r="A41" s="6">
        <v>45530</v>
      </c>
      <c r="B41" s="7">
        <v>50.06</v>
      </c>
      <c r="C41" s="20">
        <f t="shared" si="2"/>
        <v>5.0000000000004263E-2</v>
      </c>
      <c r="D41" s="20">
        <f t="shared" si="0"/>
        <v>5.0000000000004263E-2</v>
      </c>
      <c r="E41" s="20">
        <f t="shared" si="1"/>
        <v>0</v>
      </c>
      <c r="F41" s="9">
        <f t="shared" si="5"/>
        <v>0.37298352112255612</v>
      </c>
      <c r="G41" s="9">
        <f t="shared" si="6"/>
        <v>0.16684893679606291</v>
      </c>
      <c r="H41" s="9">
        <f t="shared" si="3"/>
        <v>2.2354563851878098</v>
      </c>
      <c r="I41" s="9">
        <f t="shared" si="4"/>
        <v>69.092459271647613</v>
      </c>
    </row>
    <row r="42" spans="1:9" x14ac:dyDescent="0.15">
      <c r="A42" s="6">
        <v>45531</v>
      </c>
      <c r="B42" s="7">
        <v>49.98</v>
      </c>
      <c r="C42" s="20">
        <f t="shared" si="2"/>
        <v>-8.00000000000054E-2</v>
      </c>
      <c r="D42" s="20">
        <f t="shared" si="0"/>
        <v>0</v>
      </c>
      <c r="E42" s="20">
        <f t="shared" si="1"/>
        <v>8.00000000000054E-2</v>
      </c>
      <c r="F42" s="9">
        <f t="shared" si="5"/>
        <v>0.34634184104237353</v>
      </c>
      <c r="G42" s="9">
        <f t="shared" si="6"/>
        <v>0.16064544131063022</v>
      </c>
      <c r="H42" s="9">
        <f t="shared" si="3"/>
        <v>2.1559394291972072</v>
      </c>
      <c r="I42" s="9">
        <f t="shared" si="4"/>
        <v>68.313713794742398</v>
      </c>
    </row>
    <row r="43" spans="1:9" x14ac:dyDescent="0.15">
      <c r="A43" s="6">
        <v>45532</v>
      </c>
      <c r="B43" s="7">
        <v>49.14</v>
      </c>
      <c r="C43" s="20">
        <f t="shared" si="2"/>
        <v>-0.83999999999999631</v>
      </c>
      <c r="D43" s="20">
        <f t="shared" si="0"/>
        <v>0</v>
      </c>
      <c r="E43" s="20">
        <f t="shared" si="1"/>
        <v>0.83999999999999631</v>
      </c>
      <c r="F43" s="9">
        <f t="shared" si="5"/>
        <v>0.32160313811077545</v>
      </c>
      <c r="G43" s="9">
        <f t="shared" si="6"/>
        <v>0.20917076693129921</v>
      </c>
      <c r="H43" s="9">
        <f t="shared" si="3"/>
        <v>1.5375147437137042</v>
      </c>
      <c r="I43" s="9">
        <f t="shared" si="4"/>
        <v>60.591361982138487</v>
      </c>
    </row>
    <row r="44" spans="1:9" x14ac:dyDescent="0.15">
      <c r="A44" s="6">
        <v>45533</v>
      </c>
      <c r="B44" s="7">
        <v>49.67</v>
      </c>
      <c r="C44" s="20">
        <f t="shared" si="2"/>
        <v>0.53000000000000114</v>
      </c>
      <c r="D44" s="20">
        <f t="shared" si="0"/>
        <v>0.53000000000000114</v>
      </c>
      <c r="E44" s="20">
        <f t="shared" si="1"/>
        <v>0</v>
      </c>
      <c r="F44" s="9">
        <f t="shared" si="5"/>
        <v>0.33648862824572012</v>
      </c>
      <c r="G44" s="9">
        <f t="shared" si="6"/>
        <v>0.19422999786477785</v>
      </c>
      <c r="H44" s="9">
        <f t="shared" si="3"/>
        <v>1.7324235800073589</v>
      </c>
      <c r="I44" s="9">
        <f t="shared" si="4"/>
        <v>63.402453143911643</v>
      </c>
    </row>
    <row r="45" spans="1:9" x14ac:dyDescent="0.15">
      <c r="A45" s="6">
        <v>45534</v>
      </c>
      <c r="B45" s="7">
        <v>49.82</v>
      </c>
      <c r="C45" s="20">
        <f t="shared" si="2"/>
        <v>0.14999999999999858</v>
      </c>
      <c r="D45" s="20">
        <f t="shared" si="0"/>
        <v>0.14999999999999858</v>
      </c>
      <c r="E45" s="20">
        <f t="shared" si="1"/>
        <v>0</v>
      </c>
      <c r="F45" s="9">
        <f t="shared" si="5"/>
        <v>0.32316801194245431</v>
      </c>
      <c r="G45" s="9">
        <f t="shared" si="6"/>
        <v>0.18035642658872231</v>
      </c>
      <c r="H45" s="9">
        <f t="shared" si="3"/>
        <v>1.7918297565264691</v>
      </c>
      <c r="I45" s="9">
        <f t="shared" si="4"/>
        <v>64.181197020975333</v>
      </c>
    </row>
    <row r="46" spans="1:9" x14ac:dyDescent="0.15">
      <c r="A46" s="6">
        <v>45538</v>
      </c>
      <c r="B46" s="7">
        <v>49.34</v>
      </c>
      <c r="C46" s="20">
        <f t="shared" si="2"/>
        <v>-0.47999999999999687</v>
      </c>
      <c r="D46" s="20">
        <f t="shared" si="0"/>
        <v>0</v>
      </c>
      <c r="E46" s="20">
        <f t="shared" si="1"/>
        <v>0.47999999999999687</v>
      </c>
      <c r="F46" s="9">
        <f t="shared" si="5"/>
        <v>0.3000845825179933</v>
      </c>
      <c r="G46" s="9">
        <f t="shared" si="6"/>
        <v>0.20175953897524193</v>
      </c>
      <c r="H46" s="9">
        <f t="shared" si="3"/>
        <v>1.4873377687228801</v>
      </c>
      <c r="I46" s="9">
        <f t="shared" si="4"/>
        <v>59.796372950447797</v>
      </c>
    </row>
    <row r="47" spans="1:9" x14ac:dyDescent="0.15">
      <c r="A47" s="6">
        <v>45539</v>
      </c>
      <c r="B47" s="7">
        <v>48.99</v>
      </c>
      <c r="C47" s="20">
        <f t="shared" si="2"/>
        <v>-0.35000000000000142</v>
      </c>
      <c r="D47" s="20">
        <f t="shared" si="0"/>
        <v>0</v>
      </c>
      <c r="E47" s="20">
        <f t="shared" si="1"/>
        <v>0.35000000000000142</v>
      </c>
      <c r="F47" s="9">
        <f t="shared" si="5"/>
        <v>0.2786499694809938</v>
      </c>
      <c r="G47" s="9">
        <f t="shared" si="6"/>
        <v>0.21234814333415333</v>
      </c>
      <c r="H47" s="9">
        <f t="shared" si="3"/>
        <v>1.3122317205406746</v>
      </c>
      <c r="I47" s="9">
        <f t="shared" si="4"/>
        <v>56.751739407581191</v>
      </c>
    </row>
    <row r="48" spans="1:9" x14ac:dyDescent="0.15">
      <c r="A48" s="6">
        <v>45540</v>
      </c>
      <c r="B48" s="7">
        <v>48.43</v>
      </c>
      <c r="C48" s="20">
        <f t="shared" si="2"/>
        <v>-0.56000000000000227</v>
      </c>
      <c r="D48" s="20">
        <f t="shared" si="0"/>
        <v>0</v>
      </c>
      <c r="E48" s="20">
        <f t="shared" si="1"/>
        <v>0.56000000000000227</v>
      </c>
      <c r="F48" s="9">
        <f t="shared" si="5"/>
        <v>0.2587464002323514</v>
      </c>
      <c r="G48" s="9">
        <f t="shared" si="6"/>
        <v>0.2371804188102854</v>
      </c>
      <c r="H48" s="9">
        <f t="shared" si="3"/>
        <v>1.0909264834350263</v>
      </c>
      <c r="I48" s="9">
        <f t="shared" si="4"/>
        <v>52.174310865431529</v>
      </c>
    </row>
    <row r="49" spans="1:9" x14ac:dyDescent="0.15">
      <c r="A49" s="6">
        <v>45541</v>
      </c>
      <c r="B49" s="7">
        <v>47.81</v>
      </c>
      <c r="C49" s="20">
        <f t="shared" si="2"/>
        <v>-0.61999999999999744</v>
      </c>
      <c r="D49" s="20">
        <f t="shared" si="0"/>
        <v>0</v>
      </c>
      <c r="E49" s="20">
        <f t="shared" si="1"/>
        <v>0.61999999999999744</v>
      </c>
      <c r="F49" s="9">
        <f t="shared" si="5"/>
        <v>0.24026451450146916</v>
      </c>
      <c r="G49" s="9">
        <f t="shared" si="6"/>
        <v>0.26452467460955054</v>
      </c>
      <c r="H49" s="9">
        <f t="shared" si="3"/>
        <v>0.90828772346515352</v>
      </c>
      <c r="I49" s="9">
        <f t="shared" si="4"/>
        <v>47.597000824165256</v>
      </c>
    </row>
    <row r="50" spans="1:9" x14ac:dyDescent="0.15">
      <c r="A50" s="6">
        <v>45544</v>
      </c>
      <c r="B50" s="7">
        <v>48</v>
      </c>
      <c r="C50" s="20">
        <f t="shared" si="2"/>
        <v>0.18999999999999773</v>
      </c>
      <c r="D50" s="20">
        <f t="shared" si="0"/>
        <v>0.18999999999999773</v>
      </c>
      <c r="E50" s="20">
        <f t="shared" si="1"/>
        <v>0</v>
      </c>
      <c r="F50" s="9">
        <f t="shared" si="5"/>
        <v>0.23667419203707835</v>
      </c>
      <c r="G50" s="9">
        <f t="shared" si="6"/>
        <v>0.24563005499458265</v>
      </c>
      <c r="H50" s="9">
        <f t="shared" si="3"/>
        <v>0.96353922178740781</v>
      </c>
      <c r="I50" s="9">
        <f t="shared" si="4"/>
        <v>49.071554624220802</v>
      </c>
    </row>
    <row r="51" spans="1:9" x14ac:dyDescent="0.15">
      <c r="A51" s="6">
        <v>45545</v>
      </c>
      <c r="B51" s="7">
        <v>48.09</v>
      </c>
      <c r="C51" s="20">
        <f t="shared" si="2"/>
        <v>9.0000000000003411E-2</v>
      </c>
      <c r="D51" s="20">
        <f t="shared" si="0"/>
        <v>9.0000000000003411E-2</v>
      </c>
      <c r="E51" s="20">
        <f t="shared" si="1"/>
        <v>0</v>
      </c>
      <c r="F51" s="9">
        <f t="shared" si="5"/>
        <v>0.22619746403443014</v>
      </c>
      <c r="G51" s="9">
        <f t="shared" si="6"/>
        <v>0.22808505106639818</v>
      </c>
      <c r="H51" s="9">
        <f t="shared" si="3"/>
        <v>0.99172419664005718</v>
      </c>
      <c r="I51" s="9">
        <f t="shared" si="4"/>
        <v>49.79224524726105</v>
      </c>
    </row>
    <row r="52" spans="1:9" x14ac:dyDescent="0.15">
      <c r="A52" s="6">
        <v>45546</v>
      </c>
      <c r="B52" s="7">
        <v>48.41</v>
      </c>
      <c r="C52" s="20">
        <f t="shared" si="2"/>
        <v>0.31999999999999318</v>
      </c>
      <c r="D52" s="20">
        <f t="shared" si="0"/>
        <v>0.31999999999999318</v>
      </c>
      <c r="E52" s="20">
        <f t="shared" si="1"/>
        <v>0</v>
      </c>
      <c r="F52" s="9">
        <f t="shared" si="5"/>
        <v>0.23289764517482753</v>
      </c>
      <c r="G52" s="9">
        <f t="shared" si="6"/>
        <v>0.2117932617045126</v>
      </c>
      <c r="H52" s="9">
        <f t="shared" si="3"/>
        <v>1.099646151631392</v>
      </c>
      <c r="I52" s="9">
        <f t="shared" si="4"/>
        <v>52.372927256194295</v>
      </c>
    </row>
    <row r="53" spans="1:9" x14ac:dyDescent="0.15">
      <c r="A53" s="6">
        <v>45547</v>
      </c>
      <c r="B53" s="7">
        <v>48.9</v>
      </c>
      <c r="C53" s="20">
        <f t="shared" si="2"/>
        <v>0.49000000000000199</v>
      </c>
      <c r="D53" s="20">
        <f t="shared" si="0"/>
        <v>0.49000000000000199</v>
      </c>
      <c r="E53" s="20">
        <f t="shared" si="1"/>
        <v>0</v>
      </c>
      <c r="F53" s="9">
        <f t="shared" si="5"/>
        <v>0.25126209909091146</v>
      </c>
      <c r="G53" s="9">
        <f t="shared" si="6"/>
        <v>0.1966651715827617</v>
      </c>
      <c r="H53" s="9">
        <f t="shared" si="3"/>
        <v>1.2776136062565302</v>
      </c>
      <c r="I53" s="9">
        <f t="shared" si="4"/>
        <v>56.094396465975059</v>
      </c>
    </row>
    <row r="54" spans="1:9" x14ac:dyDescent="0.15">
      <c r="A54" s="6">
        <v>45548</v>
      </c>
      <c r="B54" s="7">
        <v>49.09</v>
      </c>
      <c r="C54" s="20">
        <f t="shared" si="2"/>
        <v>0.19000000000000483</v>
      </c>
      <c r="D54" s="20">
        <f t="shared" si="0"/>
        <v>0.19000000000000483</v>
      </c>
      <c r="E54" s="20">
        <f t="shared" si="1"/>
        <v>0</v>
      </c>
      <c r="F54" s="9">
        <f t="shared" si="5"/>
        <v>0.24688623487013245</v>
      </c>
      <c r="G54" s="9">
        <f t="shared" si="6"/>
        <v>0.18261765932685015</v>
      </c>
      <c r="H54" s="9">
        <f t="shared" si="3"/>
        <v>1.3519296862098864</v>
      </c>
      <c r="I54" s="9">
        <f t="shared" si="4"/>
        <v>57.481722099800905</v>
      </c>
    </row>
    <row r="55" spans="1:9" x14ac:dyDescent="0.15">
      <c r="A55" s="6">
        <v>45551</v>
      </c>
      <c r="B55" s="7">
        <v>50.3</v>
      </c>
      <c r="C55" s="20">
        <f t="shared" si="2"/>
        <v>1.2099999999999937</v>
      </c>
      <c r="D55" s="20">
        <f t="shared" si="0"/>
        <v>1.2099999999999937</v>
      </c>
      <c r="E55" s="20">
        <f t="shared" si="1"/>
        <v>0</v>
      </c>
      <c r="F55" s="9">
        <f t="shared" si="5"/>
        <v>0.31568007523655112</v>
      </c>
      <c r="G55" s="9">
        <f t="shared" si="6"/>
        <v>0.1695735408035037</v>
      </c>
      <c r="H55" s="9">
        <f t="shared" si="3"/>
        <v>1.8616116272664902</v>
      </c>
      <c r="I55" s="9">
        <f t="shared" si="4"/>
        <v>65.054656946748764</v>
      </c>
    </row>
    <row r="56" spans="1:9" x14ac:dyDescent="0.15">
      <c r="A56" s="6">
        <v>45552</v>
      </c>
      <c r="B56" s="7">
        <v>49.89</v>
      </c>
      <c r="C56" s="20">
        <f t="shared" si="2"/>
        <v>-0.40999999999999659</v>
      </c>
      <c r="D56" s="20">
        <f t="shared" si="0"/>
        <v>0</v>
      </c>
      <c r="E56" s="20">
        <f t="shared" si="1"/>
        <v>0.40999999999999659</v>
      </c>
      <c r="F56" s="9">
        <f t="shared" si="5"/>
        <v>0.29313149843394032</v>
      </c>
      <c r="G56" s="9">
        <f t="shared" si="6"/>
        <v>0.18674685931753893</v>
      </c>
      <c r="H56" s="9">
        <f t="shared" si="3"/>
        <v>1.5696729760552923</v>
      </c>
      <c r="I56" s="9">
        <f t="shared" si="4"/>
        <v>61.084542300977887</v>
      </c>
    </row>
    <row r="57" spans="1:9" x14ac:dyDescent="0.15">
      <c r="A57" s="6">
        <v>45553</v>
      </c>
      <c r="B57" s="7">
        <v>49.85</v>
      </c>
      <c r="C57" s="20">
        <f t="shared" si="2"/>
        <v>-3.9999999999999147E-2</v>
      </c>
      <c r="D57" s="20">
        <f t="shared" si="0"/>
        <v>0</v>
      </c>
      <c r="E57" s="20">
        <f t="shared" si="1"/>
        <v>3.9999999999999147E-2</v>
      </c>
      <c r="F57" s="9">
        <f t="shared" si="5"/>
        <v>0.27219353426008747</v>
      </c>
      <c r="G57" s="9">
        <f t="shared" si="6"/>
        <v>0.17626494079485752</v>
      </c>
      <c r="H57" s="9">
        <f t="shared" si="3"/>
        <v>1.5442295730089317</v>
      </c>
      <c r="I57" s="9">
        <f t="shared" si="4"/>
        <v>60.69537078694708</v>
      </c>
    </row>
    <row r="58" spans="1:9" x14ac:dyDescent="0.15">
      <c r="A58" s="6">
        <v>45554</v>
      </c>
      <c r="B58" s="7">
        <v>50.7</v>
      </c>
      <c r="C58" s="20">
        <f t="shared" si="2"/>
        <v>0.85000000000000142</v>
      </c>
      <c r="D58" s="20">
        <f t="shared" si="0"/>
        <v>0.85000000000000142</v>
      </c>
      <c r="E58" s="20">
        <f t="shared" si="1"/>
        <v>0</v>
      </c>
      <c r="F58" s="9">
        <f t="shared" si="5"/>
        <v>0.31346542467008137</v>
      </c>
      <c r="G58" s="9">
        <f t="shared" si="6"/>
        <v>0.16367458788093914</v>
      </c>
      <c r="H58" s="9">
        <f t="shared" si="3"/>
        <v>1.9151746690091178</v>
      </c>
      <c r="I58" s="9">
        <f t="shared" si="4"/>
        <v>65.696738153261151</v>
      </c>
    </row>
    <row r="59" spans="1:9" x14ac:dyDescent="0.15">
      <c r="A59" s="6">
        <v>45555</v>
      </c>
      <c r="B59" s="7">
        <v>51.23</v>
      </c>
      <c r="C59" s="20">
        <f t="shared" si="2"/>
        <v>0.52999999999999403</v>
      </c>
      <c r="D59" s="20">
        <f t="shared" si="0"/>
        <v>0.52999999999999403</v>
      </c>
      <c r="E59" s="20">
        <f t="shared" si="1"/>
        <v>0</v>
      </c>
      <c r="F59" s="9">
        <f t="shared" si="5"/>
        <v>0.32893218005078945</v>
      </c>
      <c r="G59" s="9">
        <f t="shared" si="6"/>
        <v>0.15198354588944349</v>
      </c>
      <c r="H59" s="9">
        <f t="shared" si="3"/>
        <v>2.1642617832463436</v>
      </c>
      <c r="I59" s="9">
        <f t="shared" si="4"/>
        <v>68.397052187823107</v>
      </c>
    </row>
    <row r="60" spans="1:9" x14ac:dyDescent="0.15">
      <c r="A60" s="6">
        <v>45558</v>
      </c>
      <c r="B60" s="7">
        <v>51.44</v>
      </c>
      <c r="C60" s="20">
        <f t="shared" si="2"/>
        <v>0.21000000000000085</v>
      </c>
      <c r="D60" s="20">
        <f t="shared" si="0"/>
        <v>0.21000000000000085</v>
      </c>
      <c r="E60" s="20">
        <f t="shared" si="1"/>
        <v>0</v>
      </c>
      <c r="F60" s="9">
        <f t="shared" si="5"/>
        <v>0.32043702433287602</v>
      </c>
      <c r="G60" s="9">
        <f t="shared" si="6"/>
        <v>0.14112757832591183</v>
      </c>
      <c r="H60" s="9">
        <f t="shared" si="3"/>
        <v>2.270548592514479</v>
      </c>
      <c r="I60" s="9">
        <f t="shared" si="4"/>
        <v>69.424089821237757</v>
      </c>
    </row>
    <row r="61" spans="1:9" x14ac:dyDescent="0.15">
      <c r="A61" s="6">
        <v>45559</v>
      </c>
      <c r="B61" s="7">
        <v>51.77</v>
      </c>
      <c r="C61" s="20">
        <f t="shared" si="2"/>
        <v>0.3300000000000054</v>
      </c>
      <c r="D61" s="20">
        <f t="shared" si="0"/>
        <v>0.3300000000000054</v>
      </c>
      <c r="E61" s="20">
        <f t="shared" si="1"/>
        <v>0</v>
      </c>
      <c r="F61" s="9">
        <f t="shared" si="5"/>
        <v>0.32112009402338526</v>
      </c>
      <c r="G61" s="9">
        <f t="shared" si="6"/>
        <v>0.13104703701691814</v>
      </c>
      <c r="H61" s="9">
        <f t="shared" si="3"/>
        <v>2.4504185774297875</v>
      </c>
      <c r="I61" s="9">
        <f t="shared" si="4"/>
        <v>71.018009045589508</v>
      </c>
    </row>
    <row r="62" spans="1:9" x14ac:dyDescent="0.15">
      <c r="A62" s="6">
        <v>45560</v>
      </c>
      <c r="B62" s="7">
        <v>51.9</v>
      </c>
      <c r="C62" s="20">
        <f t="shared" si="2"/>
        <v>0.12999999999999545</v>
      </c>
      <c r="D62" s="20">
        <f t="shared" si="0"/>
        <v>0.12999999999999545</v>
      </c>
      <c r="E62" s="20">
        <f t="shared" si="1"/>
        <v>0</v>
      </c>
      <c r="F62" s="9">
        <f t="shared" si="5"/>
        <v>0.30746865873600027</v>
      </c>
      <c r="G62" s="9">
        <f t="shared" si="6"/>
        <v>0.12168653437285257</v>
      </c>
      <c r="H62" s="9">
        <f t="shared" si="3"/>
        <v>2.5267270558787023</v>
      </c>
      <c r="I62" s="9">
        <f t="shared" si="4"/>
        <v>71.645098014231081</v>
      </c>
    </row>
    <row r="63" spans="1:9" x14ac:dyDescent="0.15">
      <c r="A63" s="6">
        <v>45561</v>
      </c>
      <c r="B63" s="7">
        <v>52.09</v>
      </c>
      <c r="C63" s="20">
        <f t="shared" si="2"/>
        <v>0.19000000000000483</v>
      </c>
      <c r="D63" s="20">
        <f t="shared" si="0"/>
        <v>0.19000000000000483</v>
      </c>
      <c r="E63" s="20">
        <f t="shared" si="1"/>
        <v>0</v>
      </c>
      <c r="F63" s="9">
        <f t="shared" si="5"/>
        <v>0.29907804025485774</v>
      </c>
      <c r="G63" s="9">
        <f t="shared" si="6"/>
        <v>0.11299463906050596</v>
      </c>
      <c r="H63" s="9">
        <f t="shared" si="3"/>
        <v>2.6468338917805516</v>
      </c>
      <c r="I63" s="9">
        <f t="shared" si="4"/>
        <v>72.578953972818482</v>
      </c>
    </row>
    <row r="64" spans="1:9" x14ac:dyDescent="0.15">
      <c r="A64" s="6">
        <v>45562</v>
      </c>
      <c r="B64" s="7">
        <v>52.26</v>
      </c>
      <c r="C64" s="20">
        <f t="shared" si="2"/>
        <v>0.1699999999999946</v>
      </c>
      <c r="D64" s="20">
        <f t="shared" si="0"/>
        <v>0.1699999999999946</v>
      </c>
      <c r="E64" s="20">
        <f t="shared" si="1"/>
        <v>0</v>
      </c>
      <c r="F64" s="9">
        <f t="shared" si="5"/>
        <v>0.28985818023665322</v>
      </c>
      <c r="G64" s="9">
        <f t="shared" si="6"/>
        <v>0.10492359341332697</v>
      </c>
      <c r="H64" s="9">
        <f t="shared" si="3"/>
        <v>2.7625643652406269</v>
      </c>
      <c r="I64" s="9">
        <f t="shared" si="4"/>
        <v>73.422381574699074</v>
      </c>
    </row>
    <row r="65" spans="1:9" x14ac:dyDescent="0.15">
      <c r="A65" s="6">
        <v>45565</v>
      </c>
      <c r="B65" s="7">
        <v>52.46</v>
      </c>
      <c r="C65" s="20">
        <f t="shared" si="2"/>
        <v>0.20000000000000284</v>
      </c>
      <c r="D65" s="20">
        <f t="shared" si="0"/>
        <v>0.20000000000000284</v>
      </c>
      <c r="E65" s="20">
        <f t="shared" si="1"/>
        <v>0</v>
      </c>
      <c r="F65" s="9">
        <f t="shared" si="5"/>
        <v>0.28343973879117823</v>
      </c>
      <c r="G65" s="9">
        <f t="shared" si="6"/>
        <v>9.742905102666076E-2</v>
      </c>
      <c r="H65" s="9">
        <f t="shared" si="3"/>
        <v>2.9091912094434438</v>
      </c>
      <c r="I65" s="9">
        <f t="shared" si="4"/>
        <v>74.419261007640216</v>
      </c>
    </row>
    <row r="66" spans="1:9" x14ac:dyDescent="0.15">
      <c r="A66" s="6">
        <v>45566</v>
      </c>
      <c r="B66" s="7">
        <v>51.99</v>
      </c>
      <c r="C66" s="20">
        <f t="shared" si="2"/>
        <v>-0.46999999999999886</v>
      </c>
      <c r="D66" s="20">
        <f t="shared" si="0"/>
        <v>0</v>
      </c>
      <c r="E66" s="20">
        <f t="shared" si="1"/>
        <v>0.46999999999999886</v>
      </c>
      <c r="F66" s="9">
        <f t="shared" si="5"/>
        <v>0.26319404316323691</v>
      </c>
      <c r="G66" s="9">
        <f t="shared" si="6"/>
        <v>0.12404126166761348</v>
      </c>
      <c r="H66" s="9">
        <f t="shared" si="3"/>
        <v>2.1218265569444421</v>
      </c>
      <c r="I66" s="9">
        <f t="shared" si="4"/>
        <v>67.967470909762113</v>
      </c>
    </row>
    <row r="67" spans="1:9" x14ac:dyDescent="0.15">
      <c r="A67" s="6">
        <v>45567</v>
      </c>
      <c r="B67" s="7">
        <v>52.26</v>
      </c>
      <c r="C67" s="20">
        <f t="shared" si="2"/>
        <v>0.26999999999999602</v>
      </c>
      <c r="D67" s="20">
        <f t="shared" si="0"/>
        <v>0.26999999999999602</v>
      </c>
      <c r="E67" s="20">
        <f t="shared" si="1"/>
        <v>0</v>
      </c>
      <c r="F67" s="9">
        <f t="shared" si="5"/>
        <v>0.26368018293729112</v>
      </c>
      <c r="G67" s="9">
        <f t="shared" si="6"/>
        <v>0.11518117154849823</v>
      </c>
      <c r="H67" s="9">
        <f t="shared" si="3"/>
        <v>2.2892646375476899</v>
      </c>
      <c r="I67" s="9">
        <f t="shared" si="4"/>
        <v>69.598067951578699</v>
      </c>
    </row>
    <row r="68" spans="1:9" x14ac:dyDescent="0.15">
      <c r="A68" s="6">
        <v>45568</v>
      </c>
      <c r="B68" s="7">
        <v>52.08</v>
      </c>
      <c r="C68" s="20">
        <f t="shared" si="2"/>
        <v>-0.17999999999999972</v>
      </c>
      <c r="D68" s="20">
        <f t="shared" ref="D68:D131" si="7">IF(C68&gt;0,C68,0)</f>
        <v>0</v>
      </c>
      <c r="E68" s="20">
        <f t="shared" ref="E68:E131" si="8">IF(C68&lt;0,ABS(C68),0)</f>
        <v>0.17999999999999972</v>
      </c>
      <c r="F68" s="9">
        <f t="shared" si="5"/>
        <v>0.24484588415605604</v>
      </c>
      <c r="G68" s="9">
        <f t="shared" si="6"/>
        <v>0.11981108786646262</v>
      </c>
      <c r="H68" s="9">
        <f t="shared" si="3"/>
        <v>2.0435995408784953</v>
      </c>
      <c r="I68" s="9">
        <f t="shared" si="4"/>
        <v>67.144166419759586</v>
      </c>
    </row>
    <row r="69" spans="1:9" x14ac:dyDescent="0.15">
      <c r="A69" s="6">
        <v>45569</v>
      </c>
      <c r="B69" s="7">
        <v>52.39</v>
      </c>
      <c r="C69" s="20">
        <f t="shared" si="2"/>
        <v>0.31000000000000227</v>
      </c>
      <c r="D69" s="20">
        <f t="shared" si="7"/>
        <v>0.31000000000000227</v>
      </c>
      <c r="E69" s="20">
        <f t="shared" si="8"/>
        <v>0</v>
      </c>
      <c r="F69" s="9">
        <f t="shared" si="5"/>
        <v>0.24949974957348078</v>
      </c>
      <c r="G69" s="9">
        <f t="shared" si="6"/>
        <v>0.11125315301885814</v>
      </c>
      <c r="H69" s="9">
        <f t="shared" si="3"/>
        <v>2.2426308181233203</v>
      </c>
      <c r="I69" s="9">
        <f t="shared" si="4"/>
        <v>69.160843275437927</v>
      </c>
    </row>
    <row r="70" spans="1:9" x14ac:dyDescent="0.15">
      <c r="A70" s="6">
        <v>45572</v>
      </c>
      <c r="B70" s="7">
        <v>52.15</v>
      </c>
      <c r="C70" s="20">
        <f t="shared" si="2"/>
        <v>-0.24000000000000199</v>
      </c>
      <c r="D70" s="20">
        <f t="shared" si="7"/>
        <v>0</v>
      </c>
      <c r="E70" s="20">
        <f t="shared" si="8"/>
        <v>0.24000000000000199</v>
      </c>
      <c r="F70" s="9">
        <f t="shared" si="5"/>
        <v>0.23167833888966075</v>
      </c>
      <c r="G70" s="9">
        <f t="shared" si="6"/>
        <v>0.12044935637465413</v>
      </c>
      <c r="H70" s="9">
        <f t="shared" si="3"/>
        <v>1.9234502023326068</v>
      </c>
      <c r="I70" s="9">
        <f t="shared" si="4"/>
        <v>65.793841837904239</v>
      </c>
    </row>
    <row r="71" spans="1:9" x14ac:dyDescent="0.15">
      <c r="A71" s="6">
        <v>45573</v>
      </c>
      <c r="B71" s="7">
        <v>52.37</v>
      </c>
      <c r="C71" s="20">
        <f t="shared" ref="C71:C134" si="9">B71-B70</f>
        <v>0.21999999999999886</v>
      </c>
      <c r="D71" s="20">
        <f t="shared" si="7"/>
        <v>0.21999999999999886</v>
      </c>
      <c r="E71" s="20">
        <f t="shared" si="8"/>
        <v>0</v>
      </c>
      <c r="F71" s="9">
        <f t="shared" si="5"/>
        <v>0.23084417182611347</v>
      </c>
      <c r="G71" s="9">
        <f t="shared" si="6"/>
        <v>0.1118458309193217</v>
      </c>
      <c r="H71" s="9">
        <f t="shared" si="3"/>
        <v>2.0639497237284545</v>
      </c>
      <c r="I71" s="9">
        <f t="shared" si="4"/>
        <v>67.362388741055412</v>
      </c>
    </row>
    <row r="72" spans="1:9" x14ac:dyDescent="0.15">
      <c r="A72" s="6">
        <v>45574</v>
      </c>
      <c r="B72" s="7">
        <v>53.2</v>
      </c>
      <c r="C72" s="20">
        <f t="shared" si="9"/>
        <v>0.8300000000000054</v>
      </c>
      <c r="D72" s="20">
        <f t="shared" si="7"/>
        <v>0.8300000000000054</v>
      </c>
      <c r="E72" s="20">
        <f t="shared" si="8"/>
        <v>0</v>
      </c>
      <c r="F72" s="9">
        <f t="shared" si="5"/>
        <v>0.2736410166956772</v>
      </c>
      <c r="G72" s="9">
        <f t="shared" si="6"/>
        <v>0.103856842996513</v>
      </c>
      <c r="H72" s="9">
        <f t="shared" si="3"/>
        <v>2.6347904365325712</v>
      </c>
      <c r="I72" s="9">
        <f t="shared" si="4"/>
        <v>72.48809752691119</v>
      </c>
    </row>
    <row r="73" spans="1:9" x14ac:dyDescent="0.15">
      <c r="A73" s="6">
        <v>45575</v>
      </c>
      <c r="B73" s="7">
        <v>53.18</v>
      </c>
      <c r="C73" s="20">
        <f t="shared" si="9"/>
        <v>-2.0000000000003126E-2</v>
      </c>
      <c r="D73" s="20">
        <f t="shared" si="7"/>
        <v>0</v>
      </c>
      <c r="E73" s="20">
        <f t="shared" si="8"/>
        <v>2.0000000000003126E-2</v>
      </c>
      <c r="F73" s="9">
        <f t="shared" si="5"/>
        <v>0.25409522978884314</v>
      </c>
      <c r="G73" s="9">
        <f t="shared" si="6"/>
        <v>9.7867068496762299E-2</v>
      </c>
      <c r="H73" s="9">
        <f t="shared" si="3"/>
        <v>2.5963302435818774</v>
      </c>
      <c r="I73" s="9">
        <f t="shared" si="4"/>
        <v>72.193877306328275</v>
      </c>
    </row>
    <row r="74" spans="1:9" x14ac:dyDescent="0.15">
      <c r="A74" s="6">
        <v>45576</v>
      </c>
      <c r="B74" s="7">
        <v>53.88</v>
      </c>
      <c r="C74" s="20">
        <f t="shared" si="9"/>
        <v>0.70000000000000284</v>
      </c>
      <c r="D74" s="20">
        <f t="shared" si="7"/>
        <v>0.70000000000000284</v>
      </c>
      <c r="E74" s="20">
        <f t="shared" si="8"/>
        <v>0</v>
      </c>
      <c r="F74" s="9">
        <f t="shared" si="5"/>
        <v>0.28594557051821168</v>
      </c>
      <c r="G74" s="9">
        <f t="shared" si="6"/>
        <v>9.0876563604136429E-2</v>
      </c>
      <c r="H74" s="9">
        <f t="shared" si="3"/>
        <v>3.1465271042136576</v>
      </c>
      <c r="I74" s="9">
        <f t="shared" si="4"/>
        <v>75.883432692775344</v>
      </c>
    </row>
    <row r="75" spans="1:9" x14ac:dyDescent="0.15">
      <c r="A75" s="6">
        <v>45579</v>
      </c>
      <c r="B75" s="7">
        <v>53.9</v>
      </c>
      <c r="C75" s="20">
        <f t="shared" si="9"/>
        <v>1.9999999999996021E-2</v>
      </c>
      <c r="D75" s="20">
        <f t="shared" si="7"/>
        <v>1.9999999999996021E-2</v>
      </c>
      <c r="E75" s="20">
        <f t="shared" si="8"/>
        <v>0</v>
      </c>
      <c r="F75" s="9">
        <f t="shared" si="5"/>
        <v>0.26694945833833916</v>
      </c>
      <c r="G75" s="9">
        <f t="shared" si="6"/>
        <v>8.4385380489555253E-2</v>
      </c>
      <c r="H75" s="9">
        <f t="shared" si="3"/>
        <v>3.1634562383869405</v>
      </c>
      <c r="I75" s="9">
        <f t="shared" si="4"/>
        <v>75.98149367393296</v>
      </c>
    </row>
    <row r="76" spans="1:9" x14ac:dyDescent="0.15">
      <c r="A76" s="6">
        <v>45580</v>
      </c>
      <c r="B76" s="7">
        <v>53.71</v>
      </c>
      <c r="C76" s="20">
        <f t="shared" si="9"/>
        <v>-0.18999999999999773</v>
      </c>
      <c r="D76" s="20">
        <f t="shared" si="7"/>
        <v>0</v>
      </c>
      <c r="E76" s="20">
        <f t="shared" si="8"/>
        <v>0.18999999999999773</v>
      </c>
      <c r="F76" s="9">
        <f t="shared" si="5"/>
        <v>0.24788163988560066</v>
      </c>
      <c r="G76" s="9">
        <f t="shared" si="6"/>
        <v>9.1929281883158298E-2</v>
      </c>
      <c r="H76" s="9">
        <f t="shared" si="3"/>
        <v>2.6964383361621067</v>
      </c>
      <c r="I76" s="9">
        <f t="shared" si="4"/>
        <v>72.94693136858146</v>
      </c>
    </row>
    <row r="77" spans="1:9" x14ac:dyDescent="0.15">
      <c r="A77" s="6">
        <v>45581</v>
      </c>
      <c r="B77" s="7">
        <v>56</v>
      </c>
      <c r="C77" s="20">
        <f t="shared" si="9"/>
        <v>2.2899999999999991</v>
      </c>
      <c r="D77" s="20">
        <f t="shared" si="7"/>
        <v>2.2899999999999991</v>
      </c>
      <c r="E77" s="20">
        <f t="shared" si="8"/>
        <v>0</v>
      </c>
      <c r="F77" s="9">
        <f t="shared" si="5"/>
        <v>0.39374723703662912</v>
      </c>
      <c r="G77" s="9">
        <f t="shared" si="6"/>
        <v>8.5362904605789852E-2</v>
      </c>
      <c r="H77" s="9">
        <f t="shared" si="3"/>
        <v>4.6126269818836825</v>
      </c>
      <c r="I77" s="9">
        <f t="shared" si="4"/>
        <v>82.183031168332064</v>
      </c>
    </row>
    <row r="78" spans="1:9" x14ac:dyDescent="0.15">
      <c r="A78" s="6">
        <v>45582</v>
      </c>
      <c r="B78" s="7">
        <v>56.02</v>
      </c>
      <c r="C78" s="20">
        <f t="shared" si="9"/>
        <v>2.0000000000003126E-2</v>
      </c>
      <c r="D78" s="20">
        <f t="shared" si="7"/>
        <v>2.0000000000003126E-2</v>
      </c>
      <c r="E78" s="20">
        <f t="shared" si="8"/>
        <v>0</v>
      </c>
      <c r="F78" s="9">
        <f t="shared" si="5"/>
        <v>0.36705100581972727</v>
      </c>
      <c r="G78" s="9">
        <f t="shared" si="6"/>
        <v>7.9265554276804859E-2</v>
      </c>
      <c r="H78" s="9">
        <f t="shared" si="3"/>
        <v>4.6306495825152618</v>
      </c>
      <c r="I78" s="9">
        <f t="shared" si="4"/>
        <v>82.240059777378463</v>
      </c>
    </row>
    <row r="79" spans="1:9" x14ac:dyDescent="0.15">
      <c r="A79" s="6">
        <v>45583</v>
      </c>
      <c r="B79" s="7">
        <v>56.38</v>
      </c>
      <c r="C79" s="20">
        <f t="shared" si="9"/>
        <v>0.35999999999999943</v>
      </c>
      <c r="D79" s="20">
        <f t="shared" si="7"/>
        <v>0.35999999999999943</v>
      </c>
      <c r="E79" s="20">
        <f t="shared" si="8"/>
        <v>0</v>
      </c>
      <c r="F79" s="9">
        <f t="shared" si="5"/>
        <v>0.36654736254688958</v>
      </c>
      <c r="G79" s="9">
        <f t="shared" si="6"/>
        <v>7.3603728971318796E-2</v>
      </c>
      <c r="H79" s="9">
        <f t="shared" si="3"/>
        <v>4.9800107639889042</v>
      </c>
      <c r="I79" s="9">
        <f t="shared" si="4"/>
        <v>83.27762207349339</v>
      </c>
    </row>
    <row r="80" spans="1:9" x14ac:dyDescent="0.15">
      <c r="A80" s="6">
        <v>45586</v>
      </c>
      <c r="B80" s="7">
        <v>56.21</v>
      </c>
      <c r="C80" s="20">
        <f t="shared" si="9"/>
        <v>-0.17000000000000171</v>
      </c>
      <c r="D80" s="20">
        <f t="shared" si="7"/>
        <v>0</v>
      </c>
      <c r="E80" s="20">
        <f t="shared" si="8"/>
        <v>0.17000000000000171</v>
      </c>
      <c r="F80" s="9">
        <f t="shared" si="5"/>
        <v>0.34036540807925464</v>
      </c>
      <c r="G80" s="9">
        <f t="shared" si="6"/>
        <v>8.0489176901939005E-2</v>
      </c>
      <c r="H80" s="9">
        <f t="shared" si="3"/>
        <v>4.2287102586963483</v>
      </c>
      <c r="I80" s="9">
        <f t="shared" si="4"/>
        <v>80.874824755554044</v>
      </c>
    </row>
    <row r="81" spans="1:9" x14ac:dyDescent="0.15">
      <c r="A81" s="6">
        <v>45587</v>
      </c>
      <c r="B81" s="7">
        <v>56.22</v>
      </c>
      <c r="C81" s="20">
        <f t="shared" si="9"/>
        <v>9.9999999999980105E-3</v>
      </c>
      <c r="D81" s="20">
        <f t="shared" si="7"/>
        <v>9.9999999999980105E-3</v>
      </c>
      <c r="E81" s="20">
        <f t="shared" si="8"/>
        <v>0</v>
      </c>
      <c r="F81" s="9">
        <f t="shared" si="5"/>
        <v>0.31676787893073632</v>
      </c>
      <c r="G81" s="9">
        <f t="shared" si="6"/>
        <v>7.4739949980371936E-2</v>
      </c>
      <c r="H81" s="9">
        <f t="shared" ref="H81:H144" si="10">F81 / G81</f>
        <v>4.2382672053423276</v>
      </c>
      <c r="I81" s="9">
        <f t="shared" ref="I81:I144" si="11">100 - (100 / (1 + H81))</f>
        <v>80.909717645175974</v>
      </c>
    </row>
    <row r="82" spans="1:9" x14ac:dyDescent="0.15">
      <c r="A82" s="6">
        <v>45588</v>
      </c>
      <c r="B82" s="7">
        <v>55.9</v>
      </c>
      <c r="C82" s="20">
        <f t="shared" si="9"/>
        <v>-0.32000000000000028</v>
      </c>
      <c r="D82" s="20">
        <f t="shared" si="7"/>
        <v>0</v>
      </c>
      <c r="E82" s="20">
        <f t="shared" si="8"/>
        <v>0.32000000000000028</v>
      </c>
      <c r="F82" s="9">
        <f t="shared" ref="F82:F145" si="12" xml:space="preserve"> ((D82 * (1/14)) + (F81 * (13/14)))</f>
        <v>0.29414160186425514</v>
      </c>
      <c r="G82" s="9">
        <f t="shared" ref="G82:G145" si="13" xml:space="preserve"> ((E82 * (1/14)) + (G81 * (13/14)))</f>
        <v>9.2258524981773948E-2</v>
      </c>
      <c r="H82" s="9">
        <f t="shared" si="10"/>
        <v>3.1882322194329902</v>
      </c>
      <c r="I82" s="9">
        <f t="shared" si="11"/>
        <v>76.123577977360057</v>
      </c>
    </row>
    <row r="83" spans="1:9" x14ac:dyDescent="0.15">
      <c r="A83" s="6">
        <v>45589</v>
      </c>
      <c r="B83" s="7">
        <v>55.58</v>
      </c>
      <c r="C83" s="20">
        <f t="shared" si="9"/>
        <v>-0.32000000000000028</v>
      </c>
      <c r="D83" s="20">
        <f t="shared" si="7"/>
        <v>0</v>
      </c>
      <c r="E83" s="20">
        <f t="shared" si="8"/>
        <v>0.32000000000000028</v>
      </c>
      <c r="F83" s="9">
        <f t="shared" si="12"/>
        <v>0.27313148744537979</v>
      </c>
      <c r="G83" s="9">
        <f t="shared" si="13"/>
        <v>0.10852577319736154</v>
      </c>
      <c r="H83" s="9">
        <f t="shared" si="10"/>
        <v>2.5167430684752783</v>
      </c>
      <c r="I83" s="9">
        <f t="shared" si="11"/>
        <v>71.564598819738038</v>
      </c>
    </row>
    <row r="84" spans="1:9" x14ac:dyDescent="0.15">
      <c r="A84" s="6">
        <v>45590</v>
      </c>
      <c r="B84" s="7">
        <v>55.36</v>
      </c>
      <c r="C84" s="20">
        <f t="shared" si="9"/>
        <v>-0.21999999999999886</v>
      </c>
      <c r="D84" s="20">
        <f t="shared" si="7"/>
        <v>0</v>
      </c>
      <c r="E84" s="20">
        <f t="shared" si="8"/>
        <v>0.21999999999999886</v>
      </c>
      <c r="F84" s="9">
        <f t="shared" si="12"/>
        <v>0.25362209548499554</v>
      </c>
      <c r="G84" s="9">
        <f t="shared" si="13"/>
        <v>0.11648821796897849</v>
      </c>
      <c r="H84" s="9">
        <f t="shared" si="10"/>
        <v>2.1772338860273117</v>
      </c>
      <c r="I84" s="9">
        <f t="shared" si="11"/>
        <v>68.526081620942279</v>
      </c>
    </row>
    <row r="85" spans="1:9" x14ac:dyDescent="0.15">
      <c r="A85" s="6">
        <v>45593</v>
      </c>
      <c r="B85" s="7">
        <v>54.91</v>
      </c>
      <c r="C85" s="20">
        <f t="shared" si="9"/>
        <v>-0.45000000000000284</v>
      </c>
      <c r="D85" s="20">
        <f t="shared" si="7"/>
        <v>0</v>
      </c>
      <c r="E85" s="20">
        <f t="shared" si="8"/>
        <v>0.45000000000000284</v>
      </c>
      <c r="F85" s="9">
        <f t="shared" si="12"/>
        <v>0.23550623152178157</v>
      </c>
      <c r="G85" s="9">
        <f t="shared" si="13"/>
        <v>0.14031048811405164</v>
      </c>
      <c r="H85" s="9">
        <f t="shared" si="10"/>
        <v>1.6784649151127597</v>
      </c>
      <c r="I85" s="9">
        <f t="shared" si="11"/>
        <v>62.665182046713447</v>
      </c>
    </row>
    <row r="86" spans="1:9" x14ac:dyDescent="0.15">
      <c r="A86" s="6">
        <v>45594</v>
      </c>
      <c r="B86" s="7">
        <v>55.3</v>
      </c>
      <c r="C86" s="20">
        <f t="shared" si="9"/>
        <v>0.39000000000000057</v>
      </c>
      <c r="D86" s="20">
        <f t="shared" si="7"/>
        <v>0.39000000000000057</v>
      </c>
      <c r="E86" s="20">
        <f t="shared" si="8"/>
        <v>0</v>
      </c>
      <c r="F86" s="9">
        <f t="shared" si="12"/>
        <v>0.24654150069879721</v>
      </c>
      <c r="G86" s="9">
        <f t="shared" si="13"/>
        <v>0.13028831039161939</v>
      </c>
      <c r="H86" s="9">
        <f t="shared" si="10"/>
        <v>1.8922764441241509</v>
      </c>
      <c r="I86" s="9">
        <f t="shared" si="11"/>
        <v>65.425158371995678</v>
      </c>
    </row>
    <row r="87" spans="1:9" x14ac:dyDescent="0.15">
      <c r="A87" s="6">
        <v>45595</v>
      </c>
      <c r="B87" s="7">
        <v>55.21</v>
      </c>
      <c r="C87" s="20">
        <f t="shared" si="9"/>
        <v>-8.9999999999996305E-2</v>
      </c>
      <c r="D87" s="20">
        <f t="shared" si="7"/>
        <v>0</v>
      </c>
      <c r="E87" s="20">
        <f t="shared" si="8"/>
        <v>8.9999999999996305E-2</v>
      </c>
      <c r="F87" s="9">
        <f t="shared" si="12"/>
        <v>0.22893139350602598</v>
      </c>
      <c r="G87" s="9">
        <f t="shared" si="13"/>
        <v>0.12741057393507491</v>
      </c>
      <c r="H87" s="9">
        <f t="shared" si="10"/>
        <v>1.7968005828361109</v>
      </c>
      <c r="I87" s="9">
        <f t="shared" si="11"/>
        <v>64.24485870973524</v>
      </c>
    </row>
    <row r="88" spans="1:9" x14ac:dyDescent="0.15">
      <c r="A88" s="6">
        <v>45596</v>
      </c>
      <c r="B88" s="7">
        <v>54.4</v>
      </c>
      <c r="C88" s="20">
        <f t="shared" si="9"/>
        <v>-0.81000000000000227</v>
      </c>
      <c r="D88" s="20">
        <f t="shared" si="7"/>
        <v>0</v>
      </c>
      <c r="E88" s="20">
        <f t="shared" si="8"/>
        <v>0.81000000000000227</v>
      </c>
      <c r="F88" s="9">
        <f t="shared" si="12"/>
        <v>0.21257915111273842</v>
      </c>
      <c r="G88" s="9">
        <f t="shared" si="13"/>
        <v>0.17616696151114114</v>
      </c>
      <c r="H88" s="9">
        <f t="shared" si="10"/>
        <v>1.2066913641993791</v>
      </c>
      <c r="I88" s="9">
        <f t="shared" si="11"/>
        <v>54.683286651515267</v>
      </c>
    </row>
    <row r="89" spans="1:9" x14ac:dyDescent="0.15">
      <c r="A89" s="6">
        <v>45597</v>
      </c>
      <c r="B89" s="7">
        <v>55.12</v>
      </c>
      <c r="C89" s="20">
        <f t="shared" si="9"/>
        <v>0.71999999999999886</v>
      </c>
      <c r="D89" s="20">
        <f t="shared" si="7"/>
        <v>0.71999999999999886</v>
      </c>
      <c r="E89" s="20">
        <f t="shared" si="8"/>
        <v>0</v>
      </c>
      <c r="F89" s="9">
        <f t="shared" si="12"/>
        <v>0.24882349746182847</v>
      </c>
      <c r="G89" s="9">
        <f t="shared" si="13"/>
        <v>0.16358360711748821</v>
      </c>
      <c r="H89" s="9">
        <f t="shared" si="10"/>
        <v>1.5210784371756743</v>
      </c>
      <c r="I89" s="9">
        <f t="shared" si="11"/>
        <v>60.334435245882922</v>
      </c>
    </row>
    <row r="90" spans="1:9" x14ac:dyDescent="0.15">
      <c r="A90" s="6">
        <v>45600</v>
      </c>
      <c r="B90" s="7">
        <v>55.45</v>
      </c>
      <c r="C90" s="20">
        <f t="shared" si="9"/>
        <v>0.3300000000000054</v>
      </c>
      <c r="D90" s="20">
        <f t="shared" si="7"/>
        <v>0.3300000000000054</v>
      </c>
      <c r="E90" s="20">
        <f t="shared" si="8"/>
        <v>0</v>
      </c>
      <c r="F90" s="9">
        <f t="shared" si="12"/>
        <v>0.25462181907169823</v>
      </c>
      <c r="G90" s="9">
        <f t="shared" si="13"/>
        <v>0.15189906375195333</v>
      </c>
      <c r="H90" s="9">
        <f t="shared" si="10"/>
        <v>1.6762566719139764</v>
      </c>
      <c r="I90" s="9">
        <f t="shared" si="11"/>
        <v>62.634376198123377</v>
      </c>
    </row>
    <row r="91" spans="1:9" x14ac:dyDescent="0.15">
      <c r="A91" s="6">
        <v>45601</v>
      </c>
      <c r="B91" s="7">
        <v>55.78</v>
      </c>
      <c r="C91" s="20">
        <f t="shared" si="9"/>
        <v>0.32999999999999829</v>
      </c>
      <c r="D91" s="20">
        <f t="shared" si="7"/>
        <v>0.32999999999999829</v>
      </c>
      <c r="E91" s="20">
        <f t="shared" si="8"/>
        <v>0</v>
      </c>
      <c r="F91" s="9">
        <f t="shared" si="12"/>
        <v>0.2600059748522911</v>
      </c>
      <c r="G91" s="9">
        <f t="shared" si="13"/>
        <v>0.14104913062681382</v>
      </c>
      <c r="H91" s="9">
        <f t="shared" si="10"/>
        <v>1.8433716939398368</v>
      </c>
      <c r="I91" s="9">
        <f t="shared" si="11"/>
        <v>64.830486210039652</v>
      </c>
    </row>
    <row r="92" spans="1:9" x14ac:dyDescent="0.15">
      <c r="A92" s="6">
        <v>45602</v>
      </c>
      <c r="B92" s="7">
        <v>57.48</v>
      </c>
      <c r="C92" s="20">
        <f t="shared" si="9"/>
        <v>1.6999999999999957</v>
      </c>
      <c r="D92" s="20">
        <f t="shared" si="7"/>
        <v>1.6999999999999957</v>
      </c>
      <c r="E92" s="20">
        <f t="shared" si="8"/>
        <v>0</v>
      </c>
      <c r="F92" s="9">
        <f t="shared" si="12"/>
        <v>0.36286269093426998</v>
      </c>
      <c r="G92" s="9">
        <f t="shared" si="13"/>
        <v>0.13097419272489855</v>
      </c>
      <c r="H92" s="9">
        <f t="shared" si="10"/>
        <v>2.7704899979527706</v>
      </c>
      <c r="I92" s="9">
        <f t="shared" si="11"/>
        <v>73.478248170848858</v>
      </c>
    </row>
    <row r="93" spans="1:9" x14ac:dyDescent="0.15">
      <c r="A93" s="6">
        <v>45603</v>
      </c>
      <c r="B93" s="7">
        <v>57.69</v>
      </c>
      <c r="C93" s="20">
        <f t="shared" si="9"/>
        <v>0.21000000000000085</v>
      </c>
      <c r="D93" s="20">
        <f t="shared" si="7"/>
        <v>0.21000000000000085</v>
      </c>
      <c r="E93" s="20">
        <f t="shared" si="8"/>
        <v>0</v>
      </c>
      <c r="F93" s="9">
        <f t="shared" si="12"/>
        <v>0.35194392729610791</v>
      </c>
      <c r="G93" s="9">
        <f t="shared" si="13"/>
        <v>0.12161889324454865</v>
      </c>
      <c r="H93" s="9">
        <f t="shared" si="10"/>
        <v>2.8938260981246282</v>
      </c>
      <c r="I93" s="9">
        <f t="shared" si="11"/>
        <v>74.318318928479442</v>
      </c>
    </row>
    <row r="94" spans="1:9" x14ac:dyDescent="0.15">
      <c r="A94" s="6">
        <v>45604</v>
      </c>
      <c r="B94" s="7">
        <v>57.67</v>
      </c>
      <c r="C94" s="20">
        <f t="shared" si="9"/>
        <v>-1.9999999999996021E-2</v>
      </c>
      <c r="D94" s="20">
        <f t="shared" si="7"/>
        <v>0</v>
      </c>
      <c r="E94" s="20">
        <f t="shared" si="8"/>
        <v>1.9999999999996021E-2</v>
      </c>
      <c r="F94" s="9">
        <f t="shared" si="12"/>
        <v>0.32680507534638592</v>
      </c>
      <c r="G94" s="9">
        <f t="shared" si="13"/>
        <v>0.11436040086993775</v>
      </c>
      <c r="H94" s="9">
        <f t="shared" si="10"/>
        <v>2.8576768956770433</v>
      </c>
      <c r="I94" s="9">
        <f t="shared" si="11"/>
        <v>74.077663136572909</v>
      </c>
    </row>
    <row r="95" spans="1:9" x14ac:dyDescent="0.15">
      <c r="A95" s="6">
        <v>45607</v>
      </c>
      <c r="B95" s="7">
        <v>58.23</v>
      </c>
      <c r="C95" s="20">
        <f t="shared" si="9"/>
        <v>0.55999999999999517</v>
      </c>
      <c r="D95" s="20">
        <f t="shared" si="7"/>
        <v>0.55999999999999517</v>
      </c>
      <c r="E95" s="20">
        <f t="shared" si="8"/>
        <v>0</v>
      </c>
      <c r="F95" s="9">
        <f t="shared" si="12"/>
        <v>0.34346185567878657</v>
      </c>
      <c r="G95" s="9">
        <f t="shared" si="13"/>
        <v>0.10619180080779934</v>
      </c>
      <c r="H95" s="9">
        <f t="shared" si="10"/>
        <v>3.234353811368464</v>
      </c>
      <c r="I95" s="9">
        <f t="shared" si="11"/>
        <v>76.383645662410558</v>
      </c>
    </row>
    <row r="96" spans="1:9" x14ac:dyDescent="0.15">
      <c r="A96" s="6">
        <v>45608</v>
      </c>
      <c r="B96" s="7">
        <v>58.31</v>
      </c>
      <c r="C96" s="20">
        <f t="shared" si="9"/>
        <v>8.00000000000054E-2</v>
      </c>
      <c r="D96" s="20">
        <f t="shared" si="7"/>
        <v>8.00000000000054E-2</v>
      </c>
      <c r="E96" s="20">
        <f t="shared" si="8"/>
        <v>0</v>
      </c>
      <c r="F96" s="9">
        <f t="shared" si="12"/>
        <v>0.3246431517017308</v>
      </c>
      <c r="G96" s="9">
        <f t="shared" si="13"/>
        <v>9.8606672178670821E-2</v>
      </c>
      <c r="H96" s="9">
        <f t="shared" si="10"/>
        <v>3.2923041060902261</v>
      </c>
      <c r="I96" s="9">
        <f t="shared" si="11"/>
        <v>76.702489495533911</v>
      </c>
    </row>
    <row r="97" spans="1:9" x14ac:dyDescent="0.15">
      <c r="A97" s="6">
        <v>45609</v>
      </c>
      <c r="B97" s="7">
        <v>58.78</v>
      </c>
      <c r="C97" s="20">
        <f t="shared" si="9"/>
        <v>0.46999999999999886</v>
      </c>
      <c r="D97" s="20">
        <f t="shared" si="7"/>
        <v>0.46999999999999886</v>
      </c>
      <c r="E97" s="20">
        <f t="shared" si="8"/>
        <v>0</v>
      </c>
      <c r="F97" s="9">
        <f t="shared" si="12"/>
        <v>0.33502578372303565</v>
      </c>
      <c r="G97" s="9">
        <f t="shared" si="13"/>
        <v>9.1563338451622914E-2</v>
      </c>
      <c r="H97" s="9">
        <f t="shared" si="10"/>
        <v>3.6589511630798066</v>
      </c>
      <c r="I97" s="9">
        <f t="shared" si="11"/>
        <v>78.535941567179933</v>
      </c>
    </row>
    <row r="98" spans="1:9" x14ac:dyDescent="0.15">
      <c r="A98" s="6">
        <v>45610</v>
      </c>
      <c r="B98" s="7">
        <v>57.53</v>
      </c>
      <c r="C98" s="20">
        <f t="shared" si="9"/>
        <v>-1.25</v>
      </c>
      <c r="D98" s="20">
        <f t="shared" si="7"/>
        <v>0</v>
      </c>
      <c r="E98" s="20">
        <f t="shared" si="8"/>
        <v>1.25</v>
      </c>
      <c r="F98" s="9">
        <f t="shared" si="12"/>
        <v>0.31109537059996167</v>
      </c>
      <c r="G98" s="9">
        <f t="shared" si="13"/>
        <v>0.17430881427650696</v>
      </c>
      <c r="H98" s="9">
        <f t="shared" si="10"/>
        <v>1.7847368871804123</v>
      </c>
      <c r="I98" s="9">
        <f t="shared" si="11"/>
        <v>64.089964671221963</v>
      </c>
    </row>
    <row r="99" spans="1:9" x14ac:dyDescent="0.15">
      <c r="A99" s="6">
        <v>45611</v>
      </c>
      <c r="B99" s="7">
        <v>57.07</v>
      </c>
      <c r="C99" s="20">
        <f t="shared" si="9"/>
        <v>-0.46000000000000085</v>
      </c>
      <c r="D99" s="20">
        <f t="shared" si="7"/>
        <v>0</v>
      </c>
      <c r="E99" s="20">
        <f t="shared" si="8"/>
        <v>0.46000000000000085</v>
      </c>
      <c r="F99" s="9">
        <f t="shared" si="12"/>
        <v>0.28887427269996441</v>
      </c>
      <c r="G99" s="9">
        <f t="shared" si="13"/>
        <v>0.19471532754247081</v>
      </c>
      <c r="H99" s="9">
        <f t="shared" si="10"/>
        <v>1.4835723327274064</v>
      </c>
      <c r="I99" s="9">
        <f t="shared" si="11"/>
        <v>59.735418742492541</v>
      </c>
    </row>
    <row r="100" spans="1:9" x14ac:dyDescent="0.15">
      <c r="A100" s="6">
        <v>45614</v>
      </c>
      <c r="B100" s="7">
        <v>56.92</v>
      </c>
      <c r="C100" s="20">
        <f t="shared" si="9"/>
        <v>-0.14999999999999858</v>
      </c>
      <c r="D100" s="20">
        <f t="shared" si="7"/>
        <v>0</v>
      </c>
      <c r="E100" s="20">
        <f t="shared" si="8"/>
        <v>0.14999999999999858</v>
      </c>
      <c r="F100" s="9">
        <f t="shared" si="12"/>
        <v>0.26824039607853839</v>
      </c>
      <c r="G100" s="9">
        <f t="shared" si="13"/>
        <v>0.19152137557515139</v>
      </c>
      <c r="H100" s="9">
        <f t="shared" si="10"/>
        <v>1.400576803884134</v>
      </c>
      <c r="I100" s="9">
        <f t="shared" si="11"/>
        <v>58.343344883529667</v>
      </c>
    </row>
    <row r="101" spans="1:9" x14ac:dyDescent="0.15">
      <c r="A101" s="6">
        <v>45615</v>
      </c>
      <c r="B101" s="7">
        <v>56.62</v>
      </c>
      <c r="C101" s="20">
        <f t="shared" si="9"/>
        <v>-0.30000000000000426</v>
      </c>
      <c r="D101" s="20">
        <f t="shared" si="7"/>
        <v>0</v>
      </c>
      <c r="E101" s="20">
        <f t="shared" si="8"/>
        <v>0.30000000000000426</v>
      </c>
      <c r="F101" s="9">
        <f t="shared" si="12"/>
        <v>0.24908036778721424</v>
      </c>
      <c r="G101" s="9">
        <f t="shared" si="13"/>
        <v>0.19926984874835518</v>
      </c>
      <c r="H101" s="9">
        <f t="shared" si="10"/>
        <v>1.2499651570557546</v>
      </c>
      <c r="I101" s="9">
        <f t="shared" si="11"/>
        <v>55.554867289208438</v>
      </c>
    </row>
    <row r="102" spans="1:9" x14ac:dyDescent="0.15">
      <c r="A102" s="6">
        <v>45616</v>
      </c>
      <c r="B102" s="7">
        <v>57.11</v>
      </c>
      <c r="C102" s="20">
        <f t="shared" si="9"/>
        <v>0.49000000000000199</v>
      </c>
      <c r="D102" s="20">
        <f t="shared" si="7"/>
        <v>0.49000000000000199</v>
      </c>
      <c r="E102" s="20">
        <f t="shared" si="8"/>
        <v>0</v>
      </c>
      <c r="F102" s="9">
        <f t="shared" si="12"/>
        <v>0.26628891294527052</v>
      </c>
      <c r="G102" s="9">
        <f t="shared" si="13"/>
        <v>0.18503628812347267</v>
      </c>
      <c r="H102" s="9">
        <f t="shared" si="10"/>
        <v>1.4391172436812982</v>
      </c>
      <c r="I102" s="9">
        <f t="shared" si="11"/>
        <v>59.001560806862848</v>
      </c>
    </row>
    <row r="103" spans="1:9" x14ac:dyDescent="0.15">
      <c r="A103" s="6">
        <v>45617</v>
      </c>
      <c r="B103" s="7">
        <v>57.17</v>
      </c>
      <c r="C103" s="20">
        <f t="shared" si="9"/>
        <v>6.0000000000002274E-2</v>
      </c>
      <c r="D103" s="20">
        <f t="shared" si="7"/>
        <v>6.0000000000002274E-2</v>
      </c>
      <c r="E103" s="20">
        <f t="shared" si="8"/>
        <v>0</v>
      </c>
      <c r="F103" s="9">
        <f t="shared" si="12"/>
        <v>0.25155399059203709</v>
      </c>
      <c r="G103" s="9">
        <f t="shared" si="13"/>
        <v>0.17181941040036749</v>
      </c>
      <c r="H103" s="9">
        <f t="shared" si="10"/>
        <v>1.4640603759835684</v>
      </c>
      <c r="I103" s="9">
        <f t="shared" si="11"/>
        <v>59.416578840896534</v>
      </c>
    </row>
    <row r="104" spans="1:9" x14ac:dyDescent="0.15">
      <c r="A104" s="6">
        <v>45618</v>
      </c>
      <c r="B104" s="7">
        <v>58.15</v>
      </c>
      <c r="C104" s="20">
        <f t="shared" si="9"/>
        <v>0.97999999999999687</v>
      </c>
      <c r="D104" s="20">
        <f t="shared" si="7"/>
        <v>0.97999999999999687</v>
      </c>
      <c r="E104" s="20">
        <f t="shared" si="8"/>
        <v>0</v>
      </c>
      <c r="F104" s="9">
        <f t="shared" si="12"/>
        <v>0.30358584840689135</v>
      </c>
      <c r="G104" s="9">
        <f t="shared" si="13"/>
        <v>0.15954659537176982</v>
      </c>
      <c r="H104" s="9">
        <f t="shared" si="10"/>
        <v>1.9028036775055359</v>
      </c>
      <c r="I104" s="9">
        <f t="shared" si="11"/>
        <v>65.550546606054695</v>
      </c>
    </row>
    <row r="105" spans="1:9" x14ac:dyDescent="0.15">
      <c r="A105" s="6">
        <v>45621</v>
      </c>
      <c r="B105" s="7">
        <v>58.34</v>
      </c>
      <c r="C105" s="20">
        <f t="shared" si="9"/>
        <v>0.19000000000000483</v>
      </c>
      <c r="D105" s="20">
        <f t="shared" si="7"/>
        <v>0.19000000000000483</v>
      </c>
      <c r="E105" s="20">
        <f t="shared" si="8"/>
        <v>0</v>
      </c>
      <c r="F105" s="9">
        <f t="shared" si="12"/>
        <v>0.29547257352068518</v>
      </c>
      <c r="G105" s="9">
        <f t="shared" si="13"/>
        <v>0.148150409988072</v>
      </c>
      <c r="H105" s="9">
        <f t="shared" si="10"/>
        <v>1.9944094217793558</v>
      </c>
      <c r="I105" s="9">
        <f t="shared" si="11"/>
        <v>66.60443315711403</v>
      </c>
    </row>
    <row r="106" spans="1:9" x14ac:dyDescent="0.15">
      <c r="A106" s="6">
        <v>45622</v>
      </c>
      <c r="B106" s="7">
        <v>59.19</v>
      </c>
      <c r="C106" s="20">
        <f t="shared" si="9"/>
        <v>0.84999999999999432</v>
      </c>
      <c r="D106" s="20">
        <f t="shared" si="7"/>
        <v>0.84999999999999432</v>
      </c>
      <c r="E106" s="20">
        <f t="shared" si="8"/>
        <v>0</v>
      </c>
      <c r="F106" s="9">
        <f t="shared" si="12"/>
        <v>0.33508167541206446</v>
      </c>
      <c r="G106" s="9">
        <f t="shared" si="13"/>
        <v>0.13756823784606687</v>
      </c>
      <c r="H106" s="9">
        <f t="shared" si="10"/>
        <v>2.4357488375115115</v>
      </c>
      <c r="I106" s="9">
        <f t="shared" si="11"/>
        <v>70.894263600354066</v>
      </c>
    </row>
    <row r="107" spans="1:9" x14ac:dyDescent="0.15">
      <c r="A107" s="6">
        <v>45623</v>
      </c>
      <c r="B107" s="7">
        <v>58.89</v>
      </c>
      <c r="C107" s="20">
        <f t="shared" si="9"/>
        <v>-0.29999999999999716</v>
      </c>
      <c r="D107" s="20">
        <f t="shared" si="7"/>
        <v>0</v>
      </c>
      <c r="E107" s="20">
        <f t="shared" si="8"/>
        <v>0.29999999999999716</v>
      </c>
      <c r="F107" s="9">
        <f t="shared" si="12"/>
        <v>0.31114727002548842</v>
      </c>
      <c r="G107" s="9">
        <f t="shared" si="13"/>
        <v>0.14917050657134759</v>
      </c>
      <c r="H107" s="9">
        <f t="shared" si="10"/>
        <v>2.0858497914711314</v>
      </c>
      <c r="I107" s="9">
        <f t="shared" si="11"/>
        <v>67.594015665834945</v>
      </c>
    </row>
    <row r="108" spans="1:9" x14ac:dyDescent="0.15">
      <c r="A108" s="6">
        <v>45625</v>
      </c>
      <c r="B108" s="7">
        <v>58.81</v>
      </c>
      <c r="C108" s="20">
        <f t="shared" si="9"/>
        <v>-7.9999999999998295E-2</v>
      </c>
      <c r="D108" s="20">
        <f t="shared" si="7"/>
        <v>0</v>
      </c>
      <c r="E108" s="20">
        <f t="shared" si="8"/>
        <v>7.9999999999998295E-2</v>
      </c>
      <c r="F108" s="9">
        <f t="shared" si="12"/>
        <v>0.28892246502366781</v>
      </c>
      <c r="G108" s="9">
        <f t="shared" si="13"/>
        <v>0.14422975610196551</v>
      </c>
      <c r="H108" s="9">
        <f t="shared" si="10"/>
        <v>2.0032098287638336</v>
      </c>
      <c r="I108" s="9">
        <f t="shared" si="11"/>
        <v>66.70229331223203</v>
      </c>
    </row>
    <row r="109" spans="1:9" x14ac:dyDescent="0.15">
      <c r="A109" s="6">
        <v>45628</v>
      </c>
      <c r="B109" s="7">
        <v>59.03</v>
      </c>
      <c r="C109" s="20">
        <f t="shared" si="9"/>
        <v>0.21999999999999886</v>
      </c>
      <c r="D109" s="20">
        <f t="shared" si="7"/>
        <v>0.21999999999999886</v>
      </c>
      <c r="E109" s="20">
        <f t="shared" si="8"/>
        <v>0</v>
      </c>
      <c r="F109" s="9">
        <f t="shared" si="12"/>
        <v>0.28399943180769144</v>
      </c>
      <c r="G109" s="9">
        <f t="shared" si="13"/>
        <v>0.13392763066611083</v>
      </c>
      <c r="H109" s="9">
        <f t="shared" si="10"/>
        <v>2.1205439862944946</v>
      </c>
      <c r="I109" s="9">
        <f t="shared" si="11"/>
        <v>67.954305262415005</v>
      </c>
    </row>
    <row r="110" spans="1:9" x14ac:dyDescent="0.15">
      <c r="A110" s="6">
        <v>45629</v>
      </c>
      <c r="B110" s="7">
        <v>59.08</v>
      </c>
      <c r="C110" s="20">
        <f t="shared" si="9"/>
        <v>4.9999999999997158E-2</v>
      </c>
      <c r="D110" s="20">
        <f t="shared" si="7"/>
        <v>4.9999999999997158E-2</v>
      </c>
      <c r="E110" s="20">
        <f t="shared" si="8"/>
        <v>0</v>
      </c>
      <c r="F110" s="9">
        <f t="shared" si="12"/>
        <v>0.26728518667857043</v>
      </c>
      <c r="G110" s="9">
        <f t="shared" si="13"/>
        <v>0.1243613713328172</v>
      </c>
      <c r="H110" s="9">
        <f t="shared" si="10"/>
        <v>2.1492621367390603</v>
      </c>
      <c r="I110" s="9">
        <f t="shared" si="11"/>
        <v>68.246530248019894</v>
      </c>
    </row>
    <row r="111" spans="1:9" x14ac:dyDescent="0.15">
      <c r="A111" s="6">
        <v>45630</v>
      </c>
      <c r="B111" s="7">
        <v>59.22</v>
      </c>
      <c r="C111" s="20">
        <f t="shared" si="9"/>
        <v>0.14000000000000057</v>
      </c>
      <c r="D111" s="20">
        <f t="shared" si="7"/>
        <v>0.14000000000000057</v>
      </c>
      <c r="E111" s="20">
        <f t="shared" si="8"/>
        <v>0</v>
      </c>
      <c r="F111" s="9">
        <f t="shared" si="12"/>
        <v>0.25819338763010119</v>
      </c>
      <c r="G111" s="9">
        <f t="shared" si="13"/>
        <v>0.11547841623761598</v>
      </c>
      <c r="H111" s="9">
        <f t="shared" si="10"/>
        <v>2.2358584057719106</v>
      </c>
      <c r="I111" s="9">
        <f t="shared" si="11"/>
        <v>69.096299200970407</v>
      </c>
    </row>
    <row r="112" spans="1:9" x14ac:dyDescent="0.15">
      <c r="A112" s="6">
        <v>45631</v>
      </c>
      <c r="B112" s="7">
        <v>59.61</v>
      </c>
      <c r="C112" s="20">
        <f t="shared" si="9"/>
        <v>0.39000000000000057</v>
      </c>
      <c r="D112" s="20">
        <f t="shared" si="7"/>
        <v>0.39000000000000057</v>
      </c>
      <c r="E112" s="20">
        <f t="shared" si="8"/>
        <v>0</v>
      </c>
      <c r="F112" s="9">
        <f t="shared" si="12"/>
        <v>0.26760814565652258</v>
      </c>
      <c r="G112" s="9">
        <f t="shared" si="13"/>
        <v>0.10722995793492913</v>
      </c>
      <c r="H112" s="9">
        <f t="shared" si="10"/>
        <v>2.4956472128704603</v>
      </c>
      <c r="I112" s="9">
        <f t="shared" si="11"/>
        <v>71.392994226701518</v>
      </c>
    </row>
    <row r="113" spans="1:9" x14ac:dyDescent="0.15">
      <c r="A113" s="6">
        <v>45632</v>
      </c>
      <c r="B113" s="7">
        <v>59.48</v>
      </c>
      <c r="C113" s="20">
        <f t="shared" si="9"/>
        <v>-0.13000000000000256</v>
      </c>
      <c r="D113" s="20">
        <f t="shared" si="7"/>
        <v>0</v>
      </c>
      <c r="E113" s="20">
        <f t="shared" si="8"/>
        <v>0.13000000000000256</v>
      </c>
      <c r="F113" s="9">
        <f t="shared" si="12"/>
        <v>0.24849327810962812</v>
      </c>
      <c r="G113" s="9">
        <f t="shared" si="13"/>
        <v>0.1088563895110058</v>
      </c>
      <c r="H113" s="9">
        <f t="shared" si="10"/>
        <v>2.2827624471644312</v>
      </c>
      <c r="I113" s="9">
        <f t="shared" si="11"/>
        <v>69.537850633579197</v>
      </c>
    </row>
    <row r="114" spans="1:9" x14ac:dyDescent="0.15">
      <c r="A114" s="6">
        <v>45635</v>
      </c>
      <c r="B114" s="7">
        <v>58.55</v>
      </c>
      <c r="C114" s="20">
        <f t="shared" si="9"/>
        <v>-0.92999999999999972</v>
      </c>
      <c r="D114" s="20">
        <f t="shared" si="7"/>
        <v>0</v>
      </c>
      <c r="E114" s="20">
        <f t="shared" si="8"/>
        <v>0.92999999999999972</v>
      </c>
      <c r="F114" s="9">
        <f t="shared" si="12"/>
        <v>0.23074375824465471</v>
      </c>
      <c r="G114" s="9">
        <f t="shared" si="13"/>
        <v>0.16750950454593394</v>
      </c>
      <c r="H114" s="9">
        <f t="shared" si="10"/>
        <v>1.3774965120345208</v>
      </c>
      <c r="I114" s="9">
        <f t="shared" si="11"/>
        <v>57.938949860151041</v>
      </c>
    </row>
    <row r="115" spans="1:9" x14ac:dyDescent="0.15">
      <c r="A115" s="6">
        <v>45636</v>
      </c>
      <c r="B115" s="7">
        <v>58.32</v>
      </c>
      <c r="C115" s="20">
        <f t="shared" si="9"/>
        <v>-0.22999999999999687</v>
      </c>
      <c r="D115" s="20">
        <f t="shared" si="7"/>
        <v>0</v>
      </c>
      <c r="E115" s="20">
        <f t="shared" si="8"/>
        <v>0.22999999999999687</v>
      </c>
      <c r="F115" s="9">
        <f t="shared" si="12"/>
        <v>0.21426206122717939</v>
      </c>
      <c r="G115" s="9">
        <f t="shared" si="13"/>
        <v>0.1719731113640813</v>
      </c>
      <c r="H115" s="9">
        <f t="shared" si="10"/>
        <v>1.2459044296382409</v>
      </c>
      <c r="I115" s="9">
        <f t="shared" si="11"/>
        <v>55.474507872934069</v>
      </c>
    </row>
    <row r="116" spans="1:9" x14ac:dyDescent="0.15">
      <c r="A116" s="6">
        <v>45637</v>
      </c>
      <c r="B116" s="7">
        <v>58.19</v>
      </c>
      <c r="C116" s="20">
        <f t="shared" si="9"/>
        <v>-0.13000000000000256</v>
      </c>
      <c r="D116" s="20">
        <f t="shared" si="7"/>
        <v>0</v>
      </c>
      <c r="E116" s="20">
        <f t="shared" si="8"/>
        <v>0.13000000000000256</v>
      </c>
      <c r="F116" s="9">
        <f t="shared" si="12"/>
        <v>0.19895762828238087</v>
      </c>
      <c r="G116" s="9">
        <f t="shared" si="13"/>
        <v>0.16897503198093283</v>
      </c>
      <c r="H116" s="9">
        <f t="shared" si="10"/>
        <v>1.1774380270857487</v>
      </c>
      <c r="I116" s="9">
        <f t="shared" si="11"/>
        <v>54.074467903989657</v>
      </c>
    </row>
    <row r="117" spans="1:9" x14ac:dyDescent="0.15">
      <c r="A117" s="6">
        <v>45638</v>
      </c>
      <c r="B117" s="7">
        <v>58.45</v>
      </c>
      <c r="C117" s="20">
        <f t="shared" si="9"/>
        <v>0.26000000000000512</v>
      </c>
      <c r="D117" s="20">
        <f t="shared" si="7"/>
        <v>0.26000000000000512</v>
      </c>
      <c r="E117" s="20">
        <f t="shared" si="8"/>
        <v>0</v>
      </c>
      <c r="F117" s="9">
        <f t="shared" si="12"/>
        <v>0.20331779769078259</v>
      </c>
      <c r="G117" s="9">
        <f t="shared" si="13"/>
        <v>0.15690538683943764</v>
      </c>
      <c r="H117" s="9">
        <f t="shared" si="10"/>
        <v>1.2957987089304912</v>
      </c>
      <c r="I117" s="9">
        <f t="shared" si="11"/>
        <v>56.442174302560929</v>
      </c>
    </row>
    <row r="118" spans="1:9" x14ac:dyDescent="0.15">
      <c r="A118" s="6">
        <v>45639</v>
      </c>
      <c r="B118" s="7">
        <v>58.22</v>
      </c>
      <c r="C118" s="20">
        <f t="shared" si="9"/>
        <v>-0.23000000000000398</v>
      </c>
      <c r="D118" s="20">
        <f t="shared" si="7"/>
        <v>0</v>
      </c>
      <c r="E118" s="20">
        <f t="shared" si="8"/>
        <v>0.23000000000000398</v>
      </c>
      <c r="F118" s="9">
        <f t="shared" si="12"/>
        <v>0.18879509785572671</v>
      </c>
      <c r="G118" s="9">
        <f t="shared" si="13"/>
        <v>0.16212643063662094</v>
      </c>
      <c r="H118" s="9">
        <f t="shared" si="10"/>
        <v>1.164493026302905</v>
      </c>
      <c r="I118" s="9">
        <f t="shared" si="11"/>
        <v>53.799804949796254</v>
      </c>
    </row>
    <row r="119" spans="1:9" x14ac:dyDescent="0.15">
      <c r="A119" s="6">
        <v>45642</v>
      </c>
      <c r="B119" s="7">
        <v>57.96</v>
      </c>
      <c r="C119" s="20">
        <f t="shared" si="9"/>
        <v>-0.25999999999999801</v>
      </c>
      <c r="D119" s="20">
        <f t="shared" si="7"/>
        <v>0</v>
      </c>
      <c r="E119" s="20">
        <f t="shared" si="8"/>
        <v>0.25999999999999801</v>
      </c>
      <c r="F119" s="9">
        <f t="shared" si="12"/>
        <v>0.17530973372317479</v>
      </c>
      <c r="G119" s="9">
        <f t="shared" si="13"/>
        <v>0.16911739987686217</v>
      </c>
      <c r="H119" s="9">
        <f t="shared" si="10"/>
        <v>1.0366155927824185</v>
      </c>
      <c r="I119" s="9">
        <f t="shared" si="11"/>
        <v>50.898932349142882</v>
      </c>
    </row>
    <row r="120" spans="1:9" x14ac:dyDescent="0.15">
      <c r="A120" s="6">
        <v>45643</v>
      </c>
      <c r="B120" s="7">
        <v>58.12</v>
      </c>
      <c r="C120" s="20">
        <f t="shared" si="9"/>
        <v>0.15999999999999659</v>
      </c>
      <c r="D120" s="20">
        <f t="shared" si="7"/>
        <v>0.15999999999999659</v>
      </c>
      <c r="E120" s="20">
        <f t="shared" si="8"/>
        <v>0</v>
      </c>
      <c r="F120" s="9">
        <f t="shared" si="12"/>
        <v>0.17421618131437636</v>
      </c>
      <c r="G120" s="9">
        <f t="shared" si="13"/>
        <v>0.15703758559994344</v>
      </c>
      <c r="H120" s="9">
        <f t="shared" si="10"/>
        <v>1.1093916188841297</v>
      </c>
      <c r="I120" s="9">
        <f t="shared" si="11"/>
        <v>52.592966092801632</v>
      </c>
    </row>
    <row r="121" spans="1:9" x14ac:dyDescent="0.15">
      <c r="A121" s="6">
        <v>45644</v>
      </c>
      <c r="B121" s="7">
        <v>57.14</v>
      </c>
      <c r="C121" s="20">
        <f t="shared" si="9"/>
        <v>-0.97999999999999687</v>
      </c>
      <c r="D121" s="20">
        <f t="shared" si="7"/>
        <v>0</v>
      </c>
      <c r="E121" s="20">
        <f t="shared" si="8"/>
        <v>0.97999999999999687</v>
      </c>
      <c r="F121" s="9">
        <f t="shared" si="12"/>
        <v>0.16177216836334948</v>
      </c>
      <c r="G121" s="9">
        <f t="shared" si="13"/>
        <v>0.21582061519994727</v>
      </c>
      <c r="H121" s="9">
        <f t="shared" si="10"/>
        <v>0.74956772879863887</v>
      </c>
      <c r="I121" s="9">
        <f t="shared" si="11"/>
        <v>42.843024391707218</v>
      </c>
    </row>
    <row r="122" spans="1:9" x14ac:dyDescent="0.15">
      <c r="A122" s="6">
        <v>45645</v>
      </c>
      <c r="B122" s="7">
        <v>57.24</v>
      </c>
      <c r="C122" s="20">
        <f t="shared" si="9"/>
        <v>0.10000000000000142</v>
      </c>
      <c r="D122" s="20">
        <f t="shared" si="7"/>
        <v>0.10000000000000142</v>
      </c>
      <c r="E122" s="20">
        <f t="shared" si="8"/>
        <v>0</v>
      </c>
      <c r="F122" s="9">
        <f t="shared" si="12"/>
        <v>0.15735987062311035</v>
      </c>
      <c r="G122" s="9">
        <f t="shared" si="13"/>
        <v>0.20040485697137961</v>
      </c>
      <c r="H122" s="9">
        <f t="shared" si="10"/>
        <v>0.78520986467699916</v>
      </c>
      <c r="I122" s="9">
        <f t="shared" si="11"/>
        <v>43.98417688662439</v>
      </c>
    </row>
    <row r="123" spans="1:9" x14ac:dyDescent="0.15">
      <c r="A123" s="6">
        <v>45646</v>
      </c>
      <c r="B123" s="7">
        <v>58.12</v>
      </c>
      <c r="C123" s="20">
        <f t="shared" si="9"/>
        <v>0.87999999999999545</v>
      </c>
      <c r="D123" s="20">
        <f t="shared" si="7"/>
        <v>0.87999999999999545</v>
      </c>
      <c r="E123" s="20">
        <f t="shared" si="8"/>
        <v>0</v>
      </c>
      <c r="F123" s="9">
        <f t="shared" si="12"/>
        <v>0.20897702272145929</v>
      </c>
      <c r="G123" s="9">
        <f t="shared" si="13"/>
        <v>0.18609022433056679</v>
      </c>
      <c r="H123" s="9">
        <f t="shared" si="10"/>
        <v>1.1229876446934519</v>
      </c>
      <c r="I123" s="9">
        <f t="shared" si="11"/>
        <v>52.896569958870636</v>
      </c>
    </row>
    <row r="124" spans="1:9" x14ac:dyDescent="0.15">
      <c r="A124" s="6">
        <v>45649</v>
      </c>
      <c r="B124" s="7">
        <v>58.58</v>
      </c>
      <c r="C124" s="20">
        <f t="shared" si="9"/>
        <v>0.46000000000000085</v>
      </c>
      <c r="D124" s="20">
        <f t="shared" si="7"/>
        <v>0.46000000000000085</v>
      </c>
      <c r="E124" s="20">
        <f t="shared" si="8"/>
        <v>0</v>
      </c>
      <c r="F124" s="9">
        <f t="shared" si="12"/>
        <v>0.22690723538421226</v>
      </c>
      <c r="G124" s="9">
        <f t="shared" si="13"/>
        <v>0.17279806544981202</v>
      </c>
      <c r="H124" s="9">
        <f t="shared" si="10"/>
        <v>1.3131352761013164</v>
      </c>
      <c r="I124" s="9">
        <f t="shared" si="11"/>
        <v>56.768633018063078</v>
      </c>
    </row>
    <row r="125" spans="1:9" x14ac:dyDescent="0.15">
      <c r="A125" s="6">
        <v>45650</v>
      </c>
      <c r="B125" s="7">
        <v>59.44</v>
      </c>
      <c r="C125" s="20">
        <f t="shared" si="9"/>
        <v>0.85999999999999943</v>
      </c>
      <c r="D125" s="20">
        <f t="shared" si="7"/>
        <v>0.85999999999999943</v>
      </c>
      <c r="E125" s="20">
        <f t="shared" si="8"/>
        <v>0</v>
      </c>
      <c r="F125" s="9">
        <f t="shared" si="12"/>
        <v>0.27212814714248279</v>
      </c>
      <c r="G125" s="9">
        <f t="shared" si="13"/>
        <v>0.16045534648911117</v>
      </c>
      <c r="H125" s="9">
        <f t="shared" si="10"/>
        <v>1.6959743199392234</v>
      </c>
      <c r="I125" s="9">
        <f t="shared" si="11"/>
        <v>62.907658555792786</v>
      </c>
    </row>
    <row r="126" spans="1:9" x14ac:dyDescent="0.15">
      <c r="A126" s="6">
        <v>45652</v>
      </c>
      <c r="B126" s="7">
        <v>59.57</v>
      </c>
      <c r="C126" s="20">
        <f t="shared" si="9"/>
        <v>0.13000000000000256</v>
      </c>
      <c r="D126" s="20">
        <f t="shared" si="7"/>
        <v>0.13000000000000256</v>
      </c>
      <c r="E126" s="20">
        <f t="shared" si="8"/>
        <v>0</v>
      </c>
      <c r="F126" s="9">
        <f t="shared" si="12"/>
        <v>0.26197613663230562</v>
      </c>
      <c r="G126" s="9">
        <f t="shared" si="13"/>
        <v>0.14899425031131752</v>
      </c>
      <c r="H126" s="9">
        <f t="shared" si="10"/>
        <v>1.7582969549826049</v>
      </c>
      <c r="I126" s="9">
        <f t="shared" si="11"/>
        <v>63.745745424777638</v>
      </c>
    </row>
    <row r="127" spans="1:9" x14ac:dyDescent="0.15">
      <c r="A127" s="6">
        <v>45653</v>
      </c>
      <c r="B127" s="7">
        <v>59.21</v>
      </c>
      <c r="C127" s="20">
        <f t="shared" si="9"/>
        <v>-0.35999999999999943</v>
      </c>
      <c r="D127" s="20">
        <f t="shared" si="7"/>
        <v>0</v>
      </c>
      <c r="E127" s="20">
        <f t="shared" si="8"/>
        <v>0.35999999999999943</v>
      </c>
      <c r="F127" s="9">
        <f t="shared" si="12"/>
        <v>0.2432635554442838</v>
      </c>
      <c r="G127" s="9">
        <f t="shared" si="13"/>
        <v>0.16406608957479479</v>
      </c>
      <c r="H127" s="9">
        <f t="shared" si="10"/>
        <v>1.4827168495009708</v>
      </c>
      <c r="I127" s="9">
        <f t="shared" si="11"/>
        <v>59.721544557084663</v>
      </c>
    </row>
    <row r="128" spans="1:9" x14ac:dyDescent="0.15">
      <c r="A128" s="6">
        <v>45656</v>
      </c>
      <c r="B128" s="7">
        <v>58.79</v>
      </c>
      <c r="C128" s="20">
        <f t="shared" si="9"/>
        <v>-0.42000000000000171</v>
      </c>
      <c r="D128" s="20">
        <f t="shared" si="7"/>
        <v>0</v>
      </c>
      <c r="E128" s="20">
        <f t="shared" si="8"/>
        <v>0.42000000000000171</v>
      </c>
      <c r="F128" s="9">
        <f t="shared" si="12"/>
        <v>0.22588758719826355</v>
      </c>
      <c r="G128" s="9">
        <f t="shared" si="13"/>
        <v>0.18234708317659529</v>
      </c>
      <c r="H128" s="9">
        <f t="shared" si="10"/>
        <v>1.2387781765584984</v>
      </c>
      <c r="I128" s="9">
        <f t="shared" si="11"/>
        <v>55.332778813431929</v>
      </c>
    </row>
    <row r="129" spans="1:9" x14ac:dyDescent="0.15">
      <c r="A129" s="6">
        <v>45657</v>
      </c>
      <c r="B129" s="7">
        <v>58.8</v>
      </c>
      <c r="C129" s="20">
        <f t="shared" si="9"/>
        <v>9.9999999999980105E-3</v>
      </c>
      <c r="D129" s="20">
        <f t="shared" si="7"/>
        <v>9.9999999999980105E-3</v>
      </c>
      <c r="E129" s="20">
        <f t="shared" si="8"/>
        <v>0</v>
      </c>
      <c r="F129" s="9">
        <f t="shared" si="12"/>
        <v>0.21046704525553031</v>
      </c>
      <c r="G129" s="9">
        <f t="shared" si="13"/>
        <v>0.16932229152112421</v>
      </c>
      <c r="H129" s="9">
        <f t="shared" si="10"/>
        <v>1.2429966743585736</v>
      </c>
      <c r="I129" s="9">
        <f t="shared" si="11"/>
        <v>55.416786327337356</v>
      </c>
    </row>
    <row r="130" spans="1:9" x14ac:dyDescent="0.15">
      <c r="A130" s="6">
        <v>45659</v>
      </c>
      <c r="B130" s="7">
        <v>58.7</v>
      </c>
      <c r="C130" s="20">
        <f t="shared" si="9"/>
        <v>-9.9999999999994316E-2</v>
      </c>
      <c r="D130" s="20">
        <f t="shared" si="7"/>
        <v>0</v>
      </c>
      <c r="E130" s="20">
        <f t="shared" si="8"/>
        <v>9.9999999999994316E-2</v>
      </c>
      <c r="F130" s="9">
        <f t="shared" si="12"/>
        <v>0.19543368488013529</v>
      </c>
      <c r="G130" s="9">
        <f t="shared" si="13"/>
        <v>0.16437069926961492</v>
      </c>
      <c r="H130" s="9">
        <f t="shared" si="10"/>
        <v>1.1889812828475481</v>
      </c>
      <c r="I130" s="9">
        <f t="shared" si="11"/>
        <v>54.316649126430875</v>
      </c>
    </row>
    <row r="131" spans="1:9" x14ac:dyDescent="0.15">
      <c r="A131" s="6">
        <v>45660</v>
      </c>
      <c r="B131" s="7">
        <v>58.86</v>
      </c>
      <c r="C131" s="20">
        <f t="shared" si="9"/>
        <v>0.15999999999999659</v>
      </c>
      <c r="D131" s="20">
        <f t="shared" si="7"/>
        <v>0.15999999999999659</v>
      </c>
      <c r="E131" s="20">
        <f t="shared" si="8"/>
        <v>0</v>
      </c>
      <c r="F131" s="9">
        <f t="shared" si="12"/>
        <v>0.1929027073886968</v>
      </c>
      <c r="G131" s="9">
        <f t="shared" si="13"/>
        <v>0.152629935036071</v>
      </c>
      <c r="H131" s="9">
        <f t="shared" si="10"/>
        <v>1.2638589366044619</v>
      </c>
      <c r="I131" s="9">
        <f t="shared" si="11"/>
        <v>55.827636438342338</v>
      </c>
    </row>
    <row r="132" spans="1:9" x14ac:dyDescent="0.15">
      <c r="A132" s="6">
        <v>45663</v>
      </c>
      <c r="B132" s="7">
        <v>58.77</v>
      </c>
      <c r="C132" s="20">
        <f t="shared" si="9"/>
        <v>-8.9999999999996305E-2</v>
      </c>
      <c r="D132" s="20">
        <f t="shared" ref="D132:D189" si="14">IF(C132&gt;0,C132,0)</f>
        <v>0</v>
      </c>
      <c r="E132" s="20">
        <f t="shared" ref="E132:E189" si="15">IF(C132&lt;0,ABS(C132),0)</f>
        <v>8.9999999999996305E-2</v>
      </c>
      <c r="F132" s="9">
        <f t="shared" si="12"/>
        <v>0.17912394257521846</v>
      </c>
      <c r="G132" s="9">
        <f t="shared" si="13"/>
        <v>0.14815636824777997</v>
      </c>
      <c r="H132" s="9">
        <f t="shared" si="10"/>
        <v>1.2090195291210677</v>
      </c>
      <c r="I132" s="9">
        <f t="shared" si="11"/>
        <v>54.731047561273321</v>
      </c>
    </row>
    <row r="133" spans="1:9" x14ac:dyDescent="0.15">
      <c r="A133" s="6">
        <v>45664</v>
      </c>
      <c r="B133" s="7">
        <v>58.93</v>
      </c>
      <c r="C133" s="20">
        <f t="shared" si="9"/>
        <v>0.15999999999999659</v>
      </c>
      <c r="D133" s="20">
        <f t="shared" si="14"/>
        <v>0.15999999999999659</v>
      </c>
      <c r="E133" s="20">
        <f t="shared" si="15"/>
        <v>0</v>
      </c>
      <c r="F133" s="9">
        <f t="shared" si="12"/>
        <v>0.17775794667698833</v>
      </c>
      <c r="G133" s="9">
        <f t="shared" si="13"/>
        <v>0.1375737705157957</v>
      </c>
      <c r="H133" s="9">
        <f t="shared" si="10"/>
        <v>1.292091842874793</v>
      </c>
      <c r="I133" s="9">
        <f t="shared" si="11"/>
        <v>56.371730779087045</v>
      </c>
    </row>
    <row r="134" spans="1:9" x14ac:dyDescent="0.15">
      <c r="A134" s="6">
        <v>45665</v>
      </c>
      <c r="B134" s="7">
        <v>59.2</v>
      </c>
      <c r="C134" s="20">
        <f t="shared" si="9"/>
        <v>0.27000000000000313</v>
      </c>
      <c r="D134" s="20">
        <f t="shared" si="14"/>
        <v>0.27000000000000313</v>
      </c>
      <c r="E134" s="20">
        <f t="shared" si="15"/>
        <v>0</v>
      </c>
      <c r="F134" s="9">
        <f t="shared" si="12"/>
        <v>0.18434666477148939</v>
      </c>
      <c r="G134" s="9">
        <f t="shared" si="13"/>
        <v>0.12774707262181029</v>
      </c>
      <c r="H134" s="9">
        <f t="shared" si="10"/>
        <v>1.4430597976772412</v>
      </c>
      <c r="I134" s="9">
        <f t="shared" si="11"/>
        <v>59.067723149848483</v>
      </c>
    </row>
    <row r="135" spans="1:9" x14ac:dyDescent="0.15">
      <c r="A135" s="6">
        <v>45667</v>
      </c>
      <c r="B135" s="7">
        <v>58.74</v>
      </c>
      <c r="C135" s="20">
        <f t="shared" ref="C135:C189" si="16">B135-B134</f>
        <v>-0.46000000000000085</v>
      </c>
      <c r="D135" s="20">
        <f t="shared" si="14"/>
        <v>0</v>
      </c>
      <c r="E135" s="20">
        <f t="shared" si="15"/>
        <v>0.46000000000000085</v>
      </c>
      <c r="F135" s="9">
        <f t="shared" si="12"/>
        <v>0.17117904585924015</v>
      </c>
      <c r="G135" s="9">
        <f t="shared" si="13"/>
        <v>0.15147942457739533</v>
      </c>
      <c r="H135" s="9">
        <f t="shared" si="10"/>
        <v>1.1300481655300962</v>
      </c>
      <c r="I135" s="9">
        <f t="shared" si="11"/>
        <v>53.052704808149997</v>
      </c>
    </row>
    <row r="136" spans="1:9" x14ac:dyDescent="0.15">
      <c r="A136" s="6">
        <v>45670</v>
      </c>
      <c r="B136" s="7">
        <v>58.76</v>
      </c>
      <c r="C136" s="20">
        <f t="shared" si="16"/>
        <v>1.9999999999996021E-2</v>
      </c>
      <c r="D136" s="20">
        <f t="shared" si="14"/>
        <v>1.9999999999996021E-2</v>
      </c>
      <c r="E136" s="20">
        <f t="shared" si="15"/>
        <v>0</v>
      </c>
      <c r="F136" s="9">
        <f t="shared" si="12"/>
        <v>0.16038054258357987</v>
      </c>
      <c r="G136" s="9">
        <f t="shared" si="13"/>
        <v>0.14065946567900994</v>
      </c>
      <c r="H136" s="9">
        <f t="shared" si="10"/>
        <v>1.1402044065031083</v>
      </c>
      <c r="I136" s="9">
        <f t="shared" si="11"/>
        <v>53.275491024994878</v>
      </c>
    </row>
    <row r="137" spans="1:9" x14ac:dyDescent="0.15">
      <c r="A137" s="6">
        <v>45671</v>
      </c>
      <c r="B137" s="7">
        <v>59.33</v>
      </c>
      <c r="C137" s="20">
        <f t="shared" si="16"/>
        <v>0.57000000000000028</v>
      </c>
      <c r="D137" s="20">
        <f t="shared" si="14"/>
        <v>0.57000000000000028</v>
      </c>
      <c r="E137" s="20">
        <f t="shared" si="15"/>
        <v>0</v>
      </c>
      <c r="F137" s="9">
        <f t="shared" si="12"/>
        <v>0.18963907525618132</v>
      </c>
      <c r="G137" s="9">
        <f t="shared" si="13"/>
        <v>0.13061236098765208</v>
      </c>
      <c r="H137" s="9">
        <f t="shared" si="10"/>
        <v>1.4519228794440791</v>
      </c>
      <c r="I137" s="9">
        <f t="shared" si="11"/>
        <v>59.215682989722396</v>
      </c>
    </row>
    <row r="138" spans="1:9" x14ac:dyDescent="0.15">
      <c r="A138" s="6">
        <v>45672</v>
      </c>
      <c r="B138" s="7">
        <v>59.98</v>
      </c>
      <c r="C138" s="20">
        <f t="shared" si="16"/>
        <v>0.64999999999999858</v>
      </c>
      <c r="D138" s="20">
        <f t="shared" si="14"/>
        <v>0.64999999999999858</v>
      </c>
      <c r="E138" s="20">
        <f t="shared" si="15"/>
        <v>0</v>
      </c>
      <c r="F138" s="9">
        <f t="shared" si="12"/>
        <v>0.22252199845216827</v>
      </c>
      <c r="G138" s="9">
        <f t="shared" si="13"/>
        <v>0.12128290663139123</v>
      </c>
      <c r="H138" s="9">
        <f t="shared" si="10"/>
        <v>1.8347350391961474</v>
      </c>
      <c r="I138" s="9">
        <f t="shared" si="11"/>
        <v>64.723334414930974</v>
      </c>
    </row>
    <row r="139" spans="1:9" x14ac:dyDescent="0.15">
      <c r="A139" s="6">
        <v>45673</v>
      </c>
      <c r="B139" s="7">
        <v>59.82</v>
      </c>
      <c r="C139" s="20">
        <f t="shared" si="16"/>
        <v>-0.15999999999999659</v>
      </c>
      <c r="D139" s="20">
        <f t="shared" si="14"/>
        <v>0</v>
      </c>
      <c r="E139" s="20">
        <f t="shared" si="15"/>
        <v>0.15999999999999659</v>
      </c>
      <c r="F139" s="9">
        <f t="shared" si="12"/>
        <v>0.20662756999129911</v>
      </c>
      <c r="G139" s="9">
        <f t="shared" si="13"/>
        <v>0.12404841330057734</v>
      </c>
      <c r="H139" s="9">
        <f t="shared" si="10"/>
        <v>1.6657010315047491</v>
      </c>
      <c r="I139" s="9">
        <f t="shared" si="11"/>
        <v>62.486415836530831</v>
      </c>
    </row>
    <row r="140" spans="1:9" x14ac:dyDescent="0.15">
      <c r="A140" s="6">
        <v>45674</v>
      </c>
      <c r="B140" s="7">
        <v>60.23</v>
      </c>
      <c r="C140" s="20">
        <f t="shared" si="16"/>
        <v>0.40999999999999659</v>
      </c>
      <c r="D140" s="20">
        <f t="shared" si="14"/>
        <v>0.40999999999999659</v>
      </c>
      <c r="E140" s="20">
        <f t="shared" si="15"/>
        <v>0</v>
      </c>
      <c r="F140" s="9">
        <f t="shared" si="12"/>
        <v>0.2211541721347775</v>
      </c>
      <c r="G140" s="9">
        <f t="shared" si="13"/>
        <v>0.1151878123505361</v>
      </c>
      <c r="H140" s="9">
        <f t="shared" si="10"/>
        <v>1.9199441991464146</v>
      </c>
      <c r="I140" s="9">
        <f t="shared" si="11"/>
        <v>65.75277019703563</v>
      </c>
    </row>
    <row r="141" spans="1:9" x14ac:dyDescent="0.15">
      <c r="A141" s="6">
        <v>45678</v>
      </c>
      <c r="B141" s="7">
        <v>61.03</v>
      </c>
      <c r="C141" s="20">
        <f t="shared" si="16"/>
        <v>0.80000000000000426</v>
      </c>
      <c r="D141" s="20">
        <f t="shared" si="14"/>
        <v>0.80000000000000426</v>
      </c>
      <c r="E141" s="20">
        <f t="shared" si="15"/>
        <v>0</v>
      </c>
      <c r="F141" s="9">
        <f t="shared" si="12"/>
        <v>0.26250030269657942</v>
      </c>
      <c r="G141" s="9">
        <f t="shared" si="13"/>
        <v>0.10696011146835495</v>
      </c>
      <c r="H141" s="9">
        <f t="shared" si="10"/>
        <v>2.4541887540407279</v>
      </c>
      <c r="I141" s="9">
        <f t="shared" si="11"/>
        <v>71.049642297914531</v>
      </c>
    </row>
    <row r="142" spans="1:9" x14ac:dyDescent="0.15">
      <c r="A142" s="6">
        <v>45679</v>
      </c>
      <c r="B142" s="7">
        <v>61.63</v>
      </c>
      <c r="C142" s="20">
        <f t="shared" si="16"/>
        <v>0.60000000000000142</v>
      </c>
      <c r="D142" s="20">
        <f t="shared" si="14"/>
        <v>0.60000000000000142</v>
      </c>
      <c r="E142" s="20">
        <f t="shared" si="15"/>
        <v>0</v>
      </c>
      <c r="F142" s="9">
        <f t="shared" si="12"/>
        <v>0.28660742393253813</v>
      </c>
      <c r="G142" s="9">
        <f t="shared" si="13"/>
        <v>9.9320103506329596E-2</v>
      </c>
      <c r="H142" s="9">
        <f t="shared" si="10"/>
        <v>2.8856939714553644</v>
      </c>
      <c r="I142" s="9">
        <f t="shared" si="11"/>
        <v>74.26457133922321</v>
      </c>
    </row>
    <row r="143" spans="1:9" x14ac:dyDescent="0.15">
      <c r="A143" s="6">
        <v>45680</v>
      </c>
      <c r="B143" s="7">
        <v>62.23</v>
      </c>
      <c r="C143" s="20">
        <f t="shared" si="16"/>
        <v>0.59999999999999432</v>
      </c>
      <c r="D143" s="20">
        <f t="shared" si="14"/>
        <v>0.59999999999999432</v>
      </c>
      <c r="E143" s="20">
        <f t="shared" si="15"/>
        <v>0</v>
      </c>
      <c r="F143" s="9">
        <f t="shared" si="12"/>
        <v>0.30899260793735639</v>
      </c>
      <c r="G143" s="9">
        <f t="shared" si="13"/>
        <v>9.2225810398734634E-2</v>
      </c>
      <c r="H143" s="9">
        <f t="shared" si="10"/>
        <v>3.3503918979018898</v>
      </c>
      <c r="I143" s="9">
        <f t="shared" si="11"/>
        <v>77.013565134619697</v>
      </c>
    </row>
    <row r="144" spans="1:9" x14ac:dyDescent="0.15">
      <c r="A144" s="6">
        <v>45681</v>
      </c>
      <c r="B144" s="7">
        <v>62.23</v>
      </c>
      <c r="C144" s="20">
        <f t="shared" si="16"/>
        <v>0</v>
      </c>
      <c r="D144" s="20">
        <f t="shared" si="14"/>
        <v>0</v>
      </c>
      <c r="E144" s="20">
        <f t="shared" si="15"/>
        <v>0</v>
      </c>
      <c r="F144" s="9">
        <f t="shared" si="12"/>
        <v>0.28692170737040235</v>
      </c>
      <c r="G144" s="9">
        <f t="shared" si="13"/>
        <v>8.5638252513110733E-2</v>
      </c>
      <c r="H144" s="9">
        <f t="shared" si="10"/>
        <v>3.3503918979018898</v>
      </c>
      <c r="I144" s="9">
        <f t="shared" si="11"/>
        <v>77.013565134619697</v>
      </c>
    </row>
    <row r="145" spans="1:9" x14ac:dyDescent="0.15">
      <c r="A145" s="6">
        <v>45684</v>
      </c>
      <c r="B145" s="7">
        <v>59.08</v>
      </c>
      <c r="C145" s="20">
        <f t="shared" si="16"/>
        <v>-3.1499999999999986</v>
      </c>
      <c r="D145" s="20">
        <f t="shared" si="14"/>
        <v>0</v>
      </c>
      <c r="E145" s="20">
        <f t="shared" si="15"/>
        <v>3.1499999999999986</v>
      </c>
      <c r="F145" s="9">
        <f t="shared" si="12"/>
        <v>0.26642729970108792</v>
      </c>
      <c r="G145" s="9">
        <f t="shared" si="13"/>
        <v>0.30452123447645985</v>
      </c>
      <c r="H145" s="9">
        <f t="shared" ref="H145:H189" si="17">F145 / G145</f>
        <v>0.87490548946163338</v>
      </c>
      <c r="I145" s="9">
        <f t="shared" ref="I145:I189" si="18">100 - (100 / (1 + H145))</f>
        <v>46.663978231396435</v>
      </c>
    </row>
    <row r="146" spans="1:9" x14ac:dyDescent="0.15">
      <c r="A146" s="6">
        <v>45685</v>
      </c>
      <c r="B146" s="7">
        <v>59.43</v>
      </c>
      <c r="C146" s="20">
        <f t="shared" si="16"/>
        <v>0.35000000000000142</v>
      </c>
      <c r="D146" s="20">
        <f t="shared" si="14"/>
        <v>0.35000000000000142</v>
      </c>
      <c r="E146" s="20">
        <f t="shared" si="15"/>
        <v>0</v>
      </c>
      <c r="F146" s="9">
        <f t="shared" ref="F146:F189" si="19" xml:space="preserve"> ((D146 * (1/14)) + (F145 * (13/14)))</f>
        <v>0.27239677829386744</v>
      </c>
      <c r="G146" s="9">
        <f t="shared" ref="G146:G189" si="20" xml:space="preserve"> ((E146 * (1/14)) + (G145 * (13/14)))</f>
        <v>0.2827697177281413</v>
      </c>
      <c r="H146" s="9">
        <f t="shared" si="17"/>
        <v>0.96331665385666743</v>
      </c>
      <c r="I146" s="9">
        <f t="shared" si="18"/>
        <v>49.065781210807913</v>
      </c>
    </row>
    <row r="147" spans="1:9" x14ac:dyDescent="0.15">
      <c r="A147" s="6">
        <v>45686</v>
      </c>
      <c r="B147" s="7">
        <v>59.55</v>
      </c>
      <c r="C147" s="20">
        <f t="shared" si="16"/>
        <v>0.11999999999999744</v>
      </c>
      <c r="D147" s="20">
        <f t="shared" si="14"/>
        <v>0.11999999999999744</v>
      </c>
      <c r="E147" s="20">
        <f t="shared" si="15"/>
        <v>0</v>
      </c>
      <c r="F147" s="9">
        <f t="shared" si="19"/>
        <v>0.26151129413001961</v>
      </c>
      <c r="G147" s="9">
        <f t="shared" si="20"/>
        <v>0.26257188074755977</v>
      </c>
      <c r="H147" s="9">
        <f t="shared" si="17"/>
        <v>0.99596077609483313</v>
      </c>
      <c r="I147" s="9">
        <f t="shared" si="18"/>
        <v>49.898815048032411</v>
      </c>
    </row>
    <row r="148" spans="1:9" x14ac:dyDescent="0.15">
      <c r="A148" s="6">
        <v>45687</v>
      </c>
      <c r="B148" s="7">
        <v>60.47</v>
      </c>
      <c r="C148" s="20">
        <f t="shared" si="16"/>
        <v>0.92000000000000171</v>
      </c>
      <c r="D148" s="20">
        <f t="shared" si="14"/>
        <v>0.92000000000000171</v>
      </c>
      <c r="E148" s="20">
        <f t="shared" si="15"/>
        <v>0</v>
      </c>
      <c r="F148" s="9">
        <f t="shared" si="19"/>
        <v>0.30854620169216118</v>
      </c>
      <c r="G148" s="9">
        <f t="shared" si="20"/>
        <v>0.24381674640844836</v>
      </c>
      <c r="H148" s="9">
        <f t="shared" si="17"/>
        <v>1.2654840417535402</v>
      </c>
      <c r="I148" s="9">
        <f t="shared" si="18"/>
        <v>55.859322706772389</v>
      </c>
    </row>
    <row r="149" spans="1:9" x14ac:dyDescent="0.15">
      <c r="A149" s="6">
        <v>45688</v>
      </c>
      <c r="B149" s="7">
        <v>60.6</v>
      </c>
      <c r="C149" s="20">
        <f t="shared" si="16"/>
        <v>0.13000000000000256</v>
      </c>
      <c r="D149" s="20">
        <f t="shared" si="14"/>
        <v>0.13000000000000256</v>
      </c>
      <c r="E149" s="20">
        <f t="shared" si="15"/>
        <v>0</v>
      </c>
      <c r="F149" s="9">
        <f t="shared" si="19"/>
        <v>0.29579290157129268</v>
      </c>
      <c r="G149" s="9">
        <f t="shared" si="20"/>
        <v>0.22640126452213064</v>
      </c>
      <c r="H149" s="9">
        <f t="shared" si="17"/>
        <v>1.3064984517450831</v>
      </c>
      <c r="I149" s="9">
        <f t="shared" si="18"/>
        <v>56.644237101334021</v>
      </c>
    </row>
    <row r="150" spans="1:9" x14ac:dyDescent="0.15">
      <c r="A150" s="6">
        <v>45691</v>
      </c>
      <c r="B150" s="7">
        <v>61.04</v>
      </c>
      <c r="C150" s="20">
        <f t="shared" si="16"/>
        <v>0.43999999999999773</v>
      </c>
      <c r="D150" s="20">
        <f t="shared" si="14"/>
        <v>0.43999999999999773</v>
      </c>
      <c r="E150" s="20">
        <f t="shared" si="15"/>
        <v>0</v>
      </c>
      <c r="F150" s="9">
        <f t="shared" si="19"/>
        <v>0.30609340860191447</v>
      </c>
      <c r="G150" s="9">
        <f t="shared" si="20"/>
        <v>0.21022974562769273</v>
      </c>
      <c r="H150" s="9">
        <f t="shared" si="17"/>
        <v>1.4559947627201715</v>
      </c>
      <c r="I150" s="9">
        <f t="shared" si="18"/>
        <v>59.283300796112613</v>
      </c>
    </row>
    <row r="151" spans="1:9" x14ac:dyDescent="0.15">
      <c r="A151" s="6">
        <v>45692</v>
      </c>
      <c r="B151" s="7">
        <v>61.34</v>
      </c>
      <c r="C151" s="20">
        <f t="shared" si="16"/>
        <v>0.30000000000000426</v>
      </c>
      <c r="D151" s="20">
        <f t="shared" si="14"/>
        <v>0.30000000000000426</v>
      </c>
      <c r="E151" s="20">
        <f t="shared" si="15"/>
        <v>0</v>
      </c>
      <c r="F151" s="9">
        <f t="shared" si="19"/>
        <v>0.30565816513034949</v>
      </c>
      <c r="G151" s="9">
        <f t="shared" si="20"/>
        <v>0.19521333522571468</v>
      </c>
      <c r="H151" s="9">
        <f t="shared" si="17"/>
        <v>1.5657647812683155</v>
      </c>
      <c r="I151" s="9">
        <f t="shared" si="18"/>
        <v>61.025265944071563</v>
      </c>
    </row>
    <row r="152" spans="1:9" x14ac:dyDescent="0.15">
      <c r="A152" s="6">
        <v>45693</v>
      </c>
      <c r="B152" s="7">
        <v>62.57</v>
      </c>
      <c r="C152" s="20">
        <f t="shared" si="16"/>
        <v>1.2299999999999969</v>
      </c>
      <c r="D152" s="20">
        <f t="shared" si="14"/>
        <v>1.2299999999999969</v>
      </c>
      <c r="E152" s="20">
        <f t="shared" si="15"/>
        <v>0</v>
      </c>
      <c r="F152" s="9">
        <f t="shared" si="19"/>
        <v>0.37168258190675291</v>
      </c>
      <c r="G152" s="9">
        <f t="shared" si="20"/>
        <v>0.18126952556673506</v>
      </c>
      <c r="H152" s="9">
        <f t="shared" si="17"/>
        <v>2.0504416323962658</v>
      </c>
      <c r="I152" s="9">
        <f t="shared" si="18"/>
        <v>67.217861526022617</v>
      </c>
    </row>
    <row r="153" spans="1:9" x14ac:dyDescent="0.15">
      <c r="A153" s="6">
        <v>45694</v>
      </c>
      <c r="B153" s="7">
        <v>62.27</v>
      </c>
      <c r="C153" s="20">
        <f t="shared" si="16"/>
        <v>-0.29999999999999716</v>
      </c>
      <c r="D153" s="20">
        <f t="shared" si="14"/>
        <v>0</v>
      </c>
      <c r="E153" s="20">
        <f t="shared" si="15"/>
        <v>0.29999999999999716</v>
      </c>
      <c r="F153" s="9">
        <f t="shared" si="19"/>
        <v>0.34513382605627058</v>
      </c>
      <c r="G153" s="9">
        <f t="shared" si="20"/>
        <v>0.18975027374053949</v>
      </c>
      <c r="H153" s="9">
        <f t="shared" si="17"/>
        <v>1.8188844698490358</v>
      </c>
      <c r="I153" s="9">
        <f t="shared" si="18"/>
        <v>64.524973949941455</v>
      </c>
    </row>
    <row r="154" spans="1:9" x14ac:dyDescent="0.15">
      <c r="A154" s="6">
        <v>45695</v>
      </c>
      <c r="B154" s="7">
        <v>62.27</v>
      </c>
      <c r="C154" s="20">
        <f t="shared" si="16"/>
        <v>0</v>
      </c>
      <c r="D154" s="20">
        <f t="shared" si="14"/>
        <v>0</v>
      </c>
      <c r="E154" s="20">
        <f t="shared" si="15"/>
        <v>0</v>
      </c>
      <c r="F154" s="9">
        <f t="shared" si="19"/>
        <v>0.32048140990939411</v>
      </c>
      <c r="G154" s="9">
        <f t="shared" si="20"/>
        <v>0.17619668275907238</v>
      </c>
      <c r="H154" s="9">
        <f t="shared" si="17"/>
        <v>1.8188844698490358</v>
      </c>
      <c r="I154" s="9">
        <f t="shared" si="18"/>
        <v>64.524973949941455</v>
      </c>
    </row>
    <row r="155" spans="1:9" x14ac:dyDescent="0.15">
      <c r="A155" s="6">
        <v>45698</v>
      </c>
      <c r="B155" s="7">
        <v>62.81</v>
      </c>
      <c r="C155" s="20">
        <f t="shared" si="16"/>
        <v>0.53999999999999915</v>
      </c>
      <c r="D155" s="20">
        <f t="shared" si="14"/>
        <v>0.53999999999999915</v>
      </c>
      <c r="E155" s="20">
        <f t="shared" si="15"/>
        <v>0</v>
      </c>
      <c r="F155" s="9">
        <f t="shared" si="19"/>
        <v>0.33616130920158016</v>
      </c>
      <c r="G155" s="9">
        <f t="shared" si="20"/>
        <v>0.16361120541913865</v>
      </c>
      <c r="H155" s="9">
        <f t="shared" si="17"/>
        <v>2.0546350009487626</v>
      </c>
      <c r="I155" s="9">
        <f t="shared" si="18"/>
        <v>67.262864476790114</v>
      </c>
    </row>
    <row r="156" spans="1:9" x14ac:dyDescent="0.15">
      <c r="A156" s="6">
        <v>45699</v>
      </c>
      <c r="B156" s="7">
        <v>62.43</v>
      </c>
      <c r="C156" s="20">
        <f t="shared" si="16"/>
        <v>-0.38000000000000256</v>
      </c>
      <c r="D156" s="20">
        <f t="shared" si="14"/>
        <v>0</v>
      </c>
      <c r="E156" s="20">
        <f t="shared" si="15"/>
        <v>0.38000000000000256</v>
      </c>
      <c r="F156" s="9">
        <f t="shared" si="19"/>
        <v>0.31214978711575303</v>
      </c>
      <c r="G156" s="9">
        <f t="shared" si="20"/>
        <v>0.17906754788920037</v>
      </c>
      <c r="H156" s="9">
        <f t="shared" si="17"/>
        <v>1.7431957425859121</v>
      </c>
      <c r="I156" s="9">
        <f t="shared" si="18"/>
        <v>63.546166812823351</v>
      </c>
    </row>
    <row r="157" spans="1:9" x14ac:dyDescent="0.15">
      <c r="A157" s="6">
        <v>45700</v>
      </c>
      <c r="B157" s="7">
        <v>62.53</v>
      </c>
      <c r="C157" s="20">
        <f t="shared" si="16"/>
        <v>0.10000000000000142</v>
      </c>
      <c r="D157" s="20">
        <f t="shared" si="14"/>
        <v>0.10000000000000142</v>
      </c>
      <c r="E157" s="20">
        <f t="shared" si="15"/>
        <v>0</v>
      </c>
      <c r="F157" s="9">
        <f t="shared" si="19"/>
        <v>0.29699623089319932</v>
      </c>
      <c r="G157" s="9">
        <f t="shared" si="20"/>
        <v>0.16627700875425749</v>
      </c>
      <c r="H157" s="9">
        <f t="shared" si="17"/>
        <v>1.7861533179979989</v>
      </c>
      <c r="I157" s="9">
        <f t="shared" si="18"/>
        <v>64.10822069481253</v>
      </c>
    </row>
    <row r="158" spans="1:9" x14ac:dyDescent="0.15">
      <c r="A158" s="6">
        <v>45701</v>
      </c>
      <c r="B158" s="7">
        <v>63.84</v>
      </c>
      <c r="C158" s="20">
        <f t="shared" si="16"/>
        <v>1.3100000000000023</v>
      </c>
      <c r="D158" s="20">
        <f t="shared" si="14"/>
        <v>1.3100000000000023</v>
      </c>
      <c r="E158" s="20">
        <f t="shared" si="15"/>
        <v>0</v>
      </c>
      <c r="F158" s="9">
        <f t="shared" si="19"/>
        <v>0.3693536429722567</v>
      </c>
      <c r="G158" s="9">
        <f t="shared" si="20"/>
        <v>0.15440007955752483</v>
      </c>
      <c r="H158" s="9">
        <f t="shared" si="17"/>
        <v>2.3921855741962013</v>
      </c>
      <c r="I158" s="9">
        <f t="shared" si="18"/>
        <v>70.520480730569815</v>
      </c>
    </row>
    <row r="159" spans="1:9" x14ac:dyDescent="0.15">
      <c r="A159" s="6">
        <v>45702</v>
      </c>
      <c r="B159" s="7">
        <v>64.87</v>
      </c>
      <c r="C159" s="20">
        <f t="shared" si="16"/>
        <v>1.0300000000000011</v>
      </c>
      <c r="D159" s="20">
        <f t="shared" si="14"/>
        <v>1.0300000000000011</v>
      </c>
      <c r="E159" s="20">
        <f t="shared" si="15"/>
        <v>0</v>
      </c>
      <c r="F159" s="9">
        <f t="shared" si="19"/>
        <v>0.41654266847423849</v>
      </c>
      <c r="G159" s="9">
        <f t="shared" si="20"/>
        <v>0.14337150244627306</v>
      </c>
      <c r="H159" s="9">
        <f t="shared" si="17"/>
        <v>2.9053379602430645</v>
      </c>
      <c r="I159" s="9">
        <f t="shared" si="18"/>
        <v>74.394021460366488</v>
      </c>
    </row>
    <row r="160" spans="1:9" x14ac:dyDescent="0.15">
      <c r="A160" s="6">
        <v>45706</v>
      </c>
      <c r="B160" s="7">
        <v>64.59</v>
      </c>
      <c r="C160" s="20">
        <f t="shared" si="16"/>
        <v>-0.28000000000000114</v>
      </c>
      <c r="D160" s="20">
        <f t="shared" si="14"/>
        <v>0</v>
      </c>
      <c r="E160" s="20">
        <f t="shared" si="15"/>
        <v>0.28000000000000114</v>
      </c>
      <c r="F160" s="9">
        <f t="shared" si="19"/>
        <v>0.38678962072607859</v>
      </c>
      <c r="G160" s="9">
        <f t="shared" si="20"/>
        <v>0.15313068084296791</v>
      </c>
      <c r="H160" s="9">
        <f t="shared" si="17"/>
        <v>2.5258793247495759</v>
      </c>
      <c r="I160" s="9">
        <f t="shared" si="18"/>
        <v>71.638280613275825</v>
      </c>
    </row>
    <row r="161" spans="1:9" x14ac:dyDescent="0.15">
      <c r="A161" s="6">
        <v>45707</v>
      </c>
      <c r="B161" s="7">
        <v>64.84</v>
      </c>
      <c r="C161" s="20">
        <f t="shared" si="16"/>
        <v>0.25</v>
      </c>
      <c r="D161" s="20">
        <f t="shared" si="14"/>
        <v>0.25</v>
      </c>
      <c r="E161" s="20">
        <f t="shared" si="15"/>
        <v>0</v>
      </c>
      <c r="F161" s="9">
        <f t="shared" si="19"/>
        <v>0.37701893353135868</v>
      </c>
      <c r="G161" s="9">
        <f t="shared" si="20"/>
        <v>0.1421927750684702</v>
      </c>
      <c r="H161" s="9">
        <f t="shared" si="17"/>
        <v>2.6514633626765667</v>
      </c>
      <c r="I161" s="9">
        <f t="shared" si="18"/>
        <v>72.613719468706705</v>
      </c>
    </row>
    <row r="162" spans="1:9" x14ac:dyDescent="0.15">
      <c r="A162" s="6">
        <v>45708</v>
      </c>
      <c r="B162" s="7">
        <v>64.67</v>
      </c>
      <c r="C162" s="20">
        <f t="shared" si="16"/>
        <v>-0.17000000000000171</v>
      </c>
      <c r="D162" s="20">
        <f t="shared" si="14"/>
        <v>0</v>
      </c>
      <c r="E162" s="20">
        <f t="shared" si="15"/>
        <v>0.17000000000000171</v>
      </c>
      <c r="F162" s="9">
        <f t="shared" si="19"/>
        <v>0.35008900970769019</v>
      </c>
      <c r="G162" s="9">
        <f t="shared" si="20"/>
        <v>0.14417900542072246</v>
      </c>
      <c r="H162" s="9">
        <f t="shared" si="17"/>
        <v>2.4281552552406001</v>
      </c>
      <c r="I162" s="9">
        <f t="shared" si="18"/>
        <v>70.829792540133468</v>
      </c>
    </row>
    <row r="163" spans="1:9" x14ac:dyDescent="0.15">
      <c r="A163" s="6">
        <v>45709</v>
      </c>
      <c r="B163" s="7">
        <v>63.98</v>
      </c>
      <c r="C163" s="20">
        <f t="shared" si="16"/>
        <v>-0.69000000000000483</v>
      </c>
      <c r="D163" s="20">
        <f t="shared" si="14"/>
        <v>0</v>
      </c>
      <c r="E163" s="20">
        <f t="shared" si="15"/>
        <v>0.69000000000000483</v>
      </c>
      <c r="F163" s="9">
        <f t="shared" si="19"/>
        <v>0.3250826518714266</v>
      </c>
      <c r="G163" s="9">
        <f t="shared" si="20"/>
        <v>0.18316621931924262</v>
      </c>
      <c r="H163" s="9">
        <f t="shared" si="17"/>
        <v>1.7747958825575589</v>
      </c>
      <c r="I163" s="9">
        <f t="shared" si="18"/>
        <v>63.961313108253229</v>
      </c>
    </row>
    <row r="164" spans="1:9" x14ac:dyDescent="0.15">
      <c r="A164" s="6">
        <v>45712</v>
      </c>
      <c r="B164" s="7">
        <v>63.24</v>
      </c>
      <c r="C164" s="20">
        <f t="shared" si="16"/>
        <v>-0.73999999999999488</v>
      </c>
      <c r="D164" s="20">
        <f t="shared" si="14"/>
        <v>0</v>
      </c>
      <c r="E164" s="20">
        <f t="shared" si="15"/>
        <v>0.73999999999999488</v>
      </c>
      <c r="F164" s="9">
        <f t="shared" si="19"/>
        <v>0.30186246245203902</v>
      </c>
      <c r="G164" s="9">
        <f t="shared" si="20"/>
        <v>0.22294006079643922</v>
      </c>
      <c r="H164" s="9">
        <f t="shared" si="17"/>
        <v>1.3540072671266641</v>
      </c>
      <c r="I164" s="9">
        <f t="shared" si="18"/>
        <v>57.519247541635046</v>
      </c>
    </row>
    <row r="165" spans="1:9" x14ac:dyDescent="0.15">
      <c r="A165" s="6">
        <v>45713</v>
      </c>
      <c r="B165" s="7">
        <v>64.27</v>
      </c>
      <c r="C165" s="20">
        <f t="shared" si="16"/>
        <v>1.029999999999994</v>
      </c>
      <c r="D165" s="20">
        <f t="shared" si="14"/>
        <v>1.029999999999994</v>
      </c>
      <c r="E165" s="20">
        <f t="shared" si="15"/>
        <v>0</v>
      </c>
      <c r="F165" s="9">
        <f t="shared" si="19"/>
        <v>0.35387228656260722</v>
      </c>
      <c r="G165" s="9">
        <f t="shared" si="20"/>
        <v>0.20701577073955071</v>
      </c>
      <c r="H165" s="9">
        <f t="shared" si="17"/>
        <v>1.7093977202723296</v>
      </c>
      <c r="I165" s="9">
        <f t="shared" si="18"/>
        <v>63.091428308299939</v>
      </c>
    </row>
    <row r="166" spans="1:9" x14ac:dyDescent="0.15">
      <c r="A166" s="6">
        <v>45714</v>
      </c>
      <c r="B166" s="7">
        <v>64.08</v>
      </c>
      <c r="C166" s="20">
        <f t="shared" si="16"/>
        <v>-0.18999999999999773</v>
      </c>
      <c r="D166" s="20">
        <f t="shared" si="14"/>
        <v>0</v>
      </c>
      <c r="E166" s="20">
        <f t="shared" si="15"/>
        <v>0.18999999999999773</v>
      </c>
      <c r="F166" s="9">
        <f t="shared" si="19"/>
        <v>0.32859569466527816</v>
      </c>
      <c r="G166" s="9">
        <f t="shared" si="20"/>
        <v>0.20580035854386836</v>
      </c>
      <c r="H166" s="9">
        <f t="shared" si="17"/>
        <v>1.5966721194765789</v>
      </c>
      <c r="I166" s="9">
        <f t="shared" si="18"/>
        <v>61.489169445021275</v>
      </c>
    </row>
    <row r="167" spans="1:9" x14ac:dyDescent="0.15">
      <c r="A167" s="6">
        <v>45715</v>
      </c>
      <c r="B167" s="7">
        <v>63.81</v>
      </c>
      <c r="C167" s="20">
        <f t="shared" si="16"/>
        <v>-0.26999999999999602</v>
      </c>
      <c r="D167" s="20">
        <f t="shared" si="14"/>
        <v>0</v>
      </c>
      <c r="E167" s="20">
        <f t="shared" si="15"/>
        <v>0.26999999999999602</v>
      </c>
      <c r="F167" s="9">
        <f t="shared" si="19"/>
        <v>0.3051245736177583</v>
      </c>
      <c r="G167" s="9">
        <f t="shared" si="20"/>
        <v>0.21038604721930604</v>
      </c>
      <c r="H167" s="9">
        <f t="shared" si="17"/>
        <v>1.4503080296940842</v>
      </c>
      <c r="I167" s="9">
        <f t="shared" si="18"/>
        <v>59.188804514310476</v>
      </c>
    </row>
    <row r="168" spans="1:9" x14ac:dyDescent="0.15">
      <c r="A168" s="6">
        <v>45716</v>
      </c>
      <c r="B168" s="7">
        <v>64.11</v>
      </c>
      <c r="C168" s="20">
        <f t="shared" si="16"/>
        <v>0.29999999999999716</v>
      </c>
      <c r="D168" s="20">
        <f t="shared" si="14"/>
        <v>0.29999999999999716</v>
      </c>
      <c r="E168" s="20">
        <f t="shared" si="15"/>
        <v>0</v>
      </c>
      <c r="F168" s="9">
        <f t="shared" si="19"/>
        <v>0.30475853264506109</v>
      </c>
      <c r="G168" s="9">
        <f t="shared" si="20"/>
        <v>0.19535847241792703</v>
      </c>
      <c r="H168" s="9">
        <f t="shared" si="17"/>
        <v>1.5599964970707612</v>
      </c>
      <c r="I168" s="9">
        <f t="shared" si="18"/>
        <v>60.937446549468511</v>
      </c>
    </row>
    <row r="169" spans="1:9" x14ac:dyDescent="0.15">
      <c r="A169" s="6">
        <v>45719</v>
      </c>
      <c r="B169" s="7">
        <v>63.48</v>
      </c>
      <c r="C169" s="20">
        <f t="shared" si="16"/>
        <v>-0.63000000000000256</v>
      </c>
      <c r="D169" s="20">
        <f t="shared" si="14"/>
        <v>0</v>
      </c>
      <c r="E169" s="20">
        <f t="shared" si="15"/>
        <v>0.63000000000000256</v>
      </c>
      <c r="F169" s="9">
        <f t="shared" si="19"/>
        <v>0.28299006602755672</v>
      </c>
      <c r="G169" s="9">
        <f t="shared" si="20"/>
        <v>0.22640429581664673</v>
      </c>
      <c r="H169" s="9">
        <f t="shared" si="17"/>
        <v>1.2499324052434762</v>
      </c>
      <c r="I169" s="9">
        <f t="shared" si="18"/>
        <v>55.554220310374838</v>
      </c>
    </row>
    <row r="170" spans="1:9" x14ac:dyDescent="0.15">
      <c r="A170" s="6">
        <v>45720</v>
      </c>
      <c r="B170" s="7">
        <v>63.26</v>
      </c>
      <c r="C170" s="20">
        <f t="shared" si="16"/>
        <v>-0.21999999999999886</v>
      </c>
      <c r="D170" s="20">
        <f t="shared" si="14"/>
        <v>0</v>
      </c>
      <c r="E170" s="20">
        <f t="shared" si="15"/>
        <v>0.21999999999999886</v>
      </c>
      <c r="F170" s="9">
        <f t="shared" si="19"/>
        <v>0.26277648988273122</v>
      </c>
      <c r="G170" s="9">
        <f t="shared" si="20"/>
        <v>0.22594684611545759</v>
      </c>
      <c r="H170" s="9">
        <f t="shared" si="17"/>
        <v>1.1630013624906004</v>
      </c>
      <c r="I170" s="9">
        <f t="shared" si="18"/>
        <v>53.767944054896752</v>
      </c>
    </row>
    <row r="171" spans="1:9" x14ac:dyDescent="0.15">
      <c r="A171" s="6">
        <v>45721</v>
      </c>
      <c r="B171" s="7">
        <v>63.96</v>
      </c>
      <c r="C171" s="20">
        <f t="shared" si="16"/>
        <v>0.70000000000000284</v>
      </c>
      <c r="D171" s="20">
        <f t="shared" si="14"/>
        <v>0.70000000000000284</v>
      </c>
      <c r="E171" s="20">
        <f t="shared" si="15"/>
        <v>0</v>
      </c>
      <c r="F171" s="9">
        <f t="shared" si="19"/>
        <v>0.2940067406053935</v>
      </c>
      <c r="G171" s="9">
        <f t="shared" si="20"/>
        <v>0.2098077856786392</v>
      </c>
      <c r="H171" s="9">
        <f t="shared" si="17"/>
        <v>1.4013147303109197</v>
      </c>
      <c r="I171" s="9">
        <f t="shared" si="18"/>
        <v>58.356146015457078</v>
      </c>
    </row>
    <row r="172" spans="1:9" x14ac:dyDescent="0.15">
      <c r="A172" s="6">
        <v>45722</v>
      </c>
      <c r="B172" s="7">
        <v>63.41</v>
      </c>
      <c r="C172" s="20">
        <f t="shared" si="16"/>
        <v>-0.55000000000000426</v>
      </c>
      <c r="D172" s="20">
        <f t="shared" si="14"/>
        <v>0</v>
      </c>
      <c r="E172" s="20">
        <f t="shared" si="15"/>
        <v>0.55000000000000426</v>
      </c>
      <c r="F172" s="9">
        <f t="shared" si="19"/>
        <v>0.27300625913357968</v>
      </c>
      <c r="G172" s="9">
        <f t="shared" si="20"/>
        <v>0.2341072295587367</v>
      </c>
      <c r="H172" s="9">
        <f t="shared" si="17"/>
        <v>1.1661590274173201</v>
      </c>
      <c r="I172" s="9">
        <f t="shared" si="18"/>
        <v>53.83533769483742</v>
      </c>
    </row>
    <row r="173" spans="1:9" x14ac:dyDescent="0.15">
      <c r="A173" s="6">
        <v>45723</v>
      </c>
      <c r="B173" s="7">
        <v>63.94</v>
      </c>
      <c r="C173" s="20">
        <f t="shared" si="16"/>
        <v>0.53000000000000114</v>
      </c>
      <c r="D173" s="20">
        <f t="shared" si="14"/>
        <v>0.53000000000000114</v>
      </c>
      <c r="E173" s="20">
        <f t="shared" si="15"/>
        <v>0</v>
      </c>
      <c r="F173" s="9">
        <f t="shared" si="19"/>
        <v>0.29136295490975261</v>
      </c>
      <c r="G173" s="9">
        <f t="shared" si="20"/>
        <v>0.21738528459025552</v>
      </c>
      <c r="H173" s="9">
        <f t="shared" si="17"/>
        <v>1.3403067068635115</v>
      </c>
      <c r="I173" s="9">
        <f t="shared" si="18"/>
        <v>57.270557868878477</v>
      </c>
    </row>
    <row r="174" spans="1:9" x14ac:dyDescent="0.15">
      <c r="A174" s="6">
        <v>45726</v>
      </c>
      <c r="B174" s="7">
        <v>62.06</v>
      </c>
      <c r="C174" s="20">
        <f t="shared" si="16"/>
        <v>-1.8799999999999955</v>
      </c>
      <c r="D174" s="20">
        <f t="shared" si="14"/>
        <v>0</v>
      </c>
      <c r="E174" s="20">
        <f t="shared" si="15"/>
        <v>1.8799999999999955</v>
      </c>
      <c r="F174" s="9">
        <f t="shared" si="19"/>
        <v>0.2705513152733417</v>
      </c>
      <c r="G174" s="9">
        <f t="shared" si="20"/>
        <v>0.33614347854809412</v>
      </c>
      <c r="H174" s="9">
        <f t="shared" si="17"/>
        <v>0.80486855327949569</v>
      </c>
      <c r="I174" s="9">
        <f t="shared" si="18"/>
        <v>44.594303104069681</v>
      </c>
    </row>
    <row r="175" spans="1:9" x14ac:dyDescent="0.15">
      <c r="A175" s="6">
        <v>45727</v>
      </c>
      <c r="B175" s="7">
        <v>60.67</v>
      </c>
      <c r="C175" s="20">
        <f t="shared" si="16"/>
        <v>-1.3900000000000006</v>
      </c>
      <c r="D175" s="20">
        <f t="shared" si="14"/>
        <v>0</v>
      </c>
      <c r="E175" s="20">
        <f t="shared" si="15"/>
        <v>1.3900000000000006</v>
      </c>
      <c r="F175" s="9">
        <f t="shared" si="19"/>
        <v>0.25122622132524586</v>
      </c>
      <c r="G175" s="9">
        <f t="shared" si="20"/>
        <v>0.41141894436608745</v>
      </c>
      <c r="H175" s="9">
        <f t="shared" si="17"/>
        <v>0.6106335762256504</v>
      </c>
      <c r="I175" s="9">
        <f t="shared" si="18"/>
        <v>37.912631726988181</v>
      </c>
    </row>
    <row r="176" spans="1:9" x14ac:dyDescent="0.15">
      <c r="A176" s="6">
        <v>45728</v>
      </c>
      <c r="B176" s="7">
        <v>60.46</v>
      </c>
      <c r="C176" s="20">
        <f t="shared" si="16"/>
        <v>-0.21000000000000085</v>
      </c>
      <c r="D176" s="20">
        <f t="shared" si="14"/>
        <v>0</v>
      </c>
      <c r="E176" s="20">
        <f t="shared" si="15"/>
        <v>0.21000000000000085</v>
      </c>
      <c r="F176" s="9">
        <f t="shared" si="19"/>
        <v>0.23328149123058545</v>
      </c>
      <c r="G176" s="9">
        <f t="shared" si="20"/>
        <v>0.39703187691136699</v>
      </c>
      <c r="H176" s="9">
        <f t="shared" si="17"/>
        <v>0.58756363102467712</v>
      </c>
      <c r="I176" s="9">
        <f t="shared" si="18"/>
        <v>37.010398798657292</v>
      </c>
    </row>
    <row r="177" spans="1:9" x14ac:dyDescent="0.15">
      <c r="A177" s="6">
        <v>45729</v>
      </c>
      <c r="B177" s="7">
        <v>59.67</v>
      </c>
      <c r="C177" s="20">
        <f t="shared" si="16"/>
        <v>-0.78999999999999915</v>
      </c>
      <c r="D177" s="20">
        <f t="shared" si="14"/>
        <v>0</v>
      </c>
      <c r="E177" s="20">
        <f t="shared" si="15"/>
        <v>0.78999999999999915</v>
      </c>
      <c r="F177" s="9">
        <f t="shared" si="19"/>
        <v>0.21661852757125794</v>
      </c>
      <c r="G177" s="9">
        <f t="shared" si="20"/>
        <v>0.42510102856055504</v>
      </c>
      <c r="H177" s="9">
        <f t="shared" si="17"/>
        <v>0.50956952116713339</v>
      </c>
      <c r="I177" s="9">
        <f t="shared" si="18"/>
        <v>33.755949230689055</v>
      </c>
    </row>
    <row r="178" spans="1:9" x14ac:dyDescent="0.15">
      <c r="A178" s="6">
        <v>45730</v>
      </c>
      <c r="B178" s="7">
        <v>60.5</v>
      </c>
      <c r="C178" s="20">
        <f t="shared" si="16"/>
        <v>0.82999999999999829</v>
      </c>
      <c r="D178" s="20">
        <f t="shared" si="14"/>
        <v>0.82999999999999829</v>
      </c>
      <c r="E178" s="20">
        <f t="shared" si="15"/>
        <v>0</v>
      </c>
      <c r="F178" s="9">
        <f t="shared" si="19"/>
        <v>0.26043148988759657</v>
      </c>
      <c r="G178" s="9">
        <f t="shared" si="20"/>
        <v>0.39473666937765828</v>
      </c>
      <c r="H178" s="9">
        <f t="shared" si="17"/>
        <v>0.65976006307747592</v>
      </c>
      <c r="I178" s="9">
        <f t="shared" si="18"/>
        <v>39.750327637970109</v>
      </c>
    </row>
    <row r="179" spans="1:9" x14ac:dyDescent="0.15">
      <c r="A179" s="6">
        <v>45733</v>
      </c>
      <c r="B179" s="7">
        <v>60.89</v>
      </c>
      <c r="C179" s="20">
        <f t="shared" si="16"/>
        <v>0.39000000000000057</v>
      </c>
      <c r="D179" s="20">
        <f t="shared" si="14"/>
        <v>0.39000000000000057</v>
      </c>
      <c r="E179" s="20">
        <f t="shared" si="15"/>
        <v>0</v>
      </c>
      <c r="F179" s="9">
        <f t="shared" si="19"/>
        <v>0.26968638346705398</v>
      </c>
      <c r="G179" s="9">
        <f t="shared" si="20"/>
        <v>0.36654119299353982</v>
      </c>
      <c r="H179" s="9">
        <f t="shared" si="17"/>
        <v>0.73576009633331207</v>
      </c>
      <c r="I179" s="9">
        <f t="shared" si="18"/>
        <v>42.388351817025899</v>
      </c>
    </row>
    <row r="180" spans="1:9" x14ac:dyDescent="0.15">
      <c r="A180" s="6">
        <v>45734</v>
      </c>
      <c r="B180" s="7">
        <v>60.3</v>
      </c>
      <c r="C180" s="20">
        <f t="shared" si="16"/>
        <v>-0.59000000000000341</v>
      </c>
      <c r="D180" s="20">
        <f t="shared" si="14"/>
        <v>0</v>
      </c>
      <c r="E180" s="20">
        <f t="shared" si="15"/>
        <v>0.59000000000000341</v>
      </c>
      <c r="F180" s="9">
        <f t="shared" si="19"/>
        <v>0.25042307036226441</v>
      </c>
      <c r="G180" s="9">
        <f t="shared" si="20"/>
        <v>0.38250253635114434</v>
      </c>
      <c r="H180" s="9">
        <f t="shared" si="17"/>
        <v>0.65469649626681548</v>
      </c>
      <c r="I180" s="9">
        <f t="shared" si="18"/>
        <v>39.565956520962345</v>
      </c>
    </row>
    <row r="181" spans="1:9" x14ac:dyDescent="0.15">
      <c r="A181" s="6">
        <v>45735</v>
      </c>
      <c r="B181" s="7">
        <v>61.12</v>
      </c>
      <c r="C181" s="20">
        <f t="shared" si="16"/>
        <v>0.82000000000000028</v>
      </c>
      <c r="D181" s="20">
        <f t="shared" si="14"/>
        <v>0.82000000000000028</v>
      </c>
      <c r="E181" s="20">
        <f t="shared" si="15"/>
        <v>0</v>
      </c>
      <c r="F181" s="9">
        <f t="shared" si="19"/>
        <v>0.29110713676495986</v>
      </c>
      <c r="G181" s="9">
        <f t="shared" si="20"/>
        <v>0.35518092661177691</v>
      </c>
      <c r="H181" s="9">
        <f t="shared" si="17"/>
        <v>0.81960239121496647</v>
      </c>
      <c r="I181" s="9">
        <f t="shared" si="18"/>
        <v>45.042938785528293</v>
      </c>
    </row>
    <row r="182" spans="1:9" x14ac:dyDescent="0.15">
      <c r="A182" s="6">
        <v>45736</v>
      </c>
      <c r="B182" s="7">
        <v>60.62</v>
      </c>
      <c r="C182" s="20">
        <f t="shared" si="16"/>
        <v>-0.5</v>
      </c>
      <c r="D182" s="20">
        <f t="shared" si="14"/>
        <v>0</v>
      </c>
      <c r="E182" s="20">
        <f t="shared" si="15"/>
        <v>0.5</v>
      </c>
      <c r="F182" s="9">
        <f t="shared" si="19"/>
        <v>0.27031376985317701</v>
      </c>
      <c r="G182" s="9">
        <f t="shared" si="20"/>
        <v>0.36552514613950715</v>
      </c>
      <c r="H182" s="9">
        <f t="shared" si="17"/>
        <v>0.73952167917336242</v>
      </c>
      <c r="I182" s="9">
        <f t="shared" si="18"/>
        <v>42.512932608278284</v>
      </c>
    </row>
    <row r="183" spans="1:9" x14ac:dyDescent="0.15">
      <c r="A183" s="6">
        <v>45737</v>
      </c>
      <c r="B183" s="7">
        <v>60.3</v>
      </c>
      <c r="C183" s="20">
        <f t="shared" si="16"/>
        <v>-0.32000000000000028</v>
      </c>
      <c r="D183" s="20">
        <f t="shared" si="14"/>
        <v>0</v>
      </c>
      <c r="E183" s="20">
        <f t="shared" si="15"/>
        <v>0.32000000000000028</v>
      </c>
      <c r="F183" s="9">
        <f t="shared" si="19"/>
        <v>0.25100564343509296</v>
      </c>
      <c r="G183" s="9">
        <f t="shared" si="20"/>
        <v>0.3622733499866852</v>
      </c>
      <c r="H183" s="9">
        <f t="shared" si="17"/>
        <v>0.69286256757312759</v>
      </c>
      <c r="I183" s="9">
        <f t="shared" si="18"/>
        <v>40.928459335385327</v>
      </c>
    </row>
    <row r="184" spans="1:9" x14ac:dyDescent="0.15">
      <c r="A184" s="6">
        <v>45740</v>
      </c>
      <c r="B184" s="7">
        <v>60.97</v>
      </c>
      <c r="C184" s="20">
        <f t="shared" si="16"/>
        <v>0.67000000000000171</v>
      </c>
      <c r="D184" s="20">
        <f t="shared" si="14"/>
        <v>0.67000000000000171</v>
      </c>
      <c r="E184" s="20">
        <f t="shared" si="15"/>
        <v>0</v>
      </c>
      <c r="F184" s="9">
        <f t="shared" si="19"/>
        <v>0.28093381176115789</v>
      </c>
      <c r="G184" s="9">
        <f t="shared" si="20"/>
        <v>0.3363966821304934</v>
      </c>
      <c r="H184" s="9">
        <f t="shared" si="17"/>
        <v>0.83512658324073297</v>
      </c>
      <c r="I184" s="9">
        <f t="shared" si="18"/>
        <v>45.507846208948983</v>
      </c>
    </row>
    <row r="185" spans="1:9" x14ac:dyDescent="0.15">
      <c r="A185" s="6">
        <v>45741</v>
      </c>
      <c r="B185" s="7">
        <v>60.99</v>
      </c>
      <c r="C185" s="20">
        <f t="shared" si="16"/>
        <v>2.0000000000003126E-2</v>
      </c>
      <c r="D185" s="20">
        <f t="shared" si="14"/>
        <v>2.0000000000003126E-2</v>
      </c>
      <c r="E185" s="20">
        <f t="shared" si="15"/>
        <v>0</v>
      </c>
      <c r="F185" s="9">
        <f t="shared" si="19"/>
        <v>0.26229568234964684</v>
      </c>
      <c r="G185" s="9">
        <f t="shared" si="20"/>
        <v>0.31236834769260102</v>
      </c>
      <c r="H185" s="9">
        <f t="shared" si="17"/>
        <v>0.8396999385090379</v>
      </c>
      <c r="I185" s="9">
        <f t="shared" si="18"/>
        <v>45.643309592626416</v>
      </c>
    </row>
    <row r="186" spans="1:9" x14ac:dyDescent="0.15">
      <c r="A186" s="6">
        <v>45742</v>
      </c>
      <c r="B186" s="7">
        <v>61.8</v>
      </c>
      <c r="C186" s="20">
        <f t="shared" si="16"/>
        <v>0.80999999999999517</v>
      </c>
      <c r="D186" s="20">
        <f t="shared" si="14"/>
        <v>0.80999999999999517</v>
      </c>
      <c r="E186" s="20">
        <f t="shared" si="15"/>
        <v>0</v>
      </c>
      <c r="F186" s="9">
        <f t="shared" si="19"/>
        <v>0.30141741932467175</v>
      </c>
      <c r="G186" s="9">
        <f t="shared" si="20"/>
        <v>0.29005632285741523</v>
      </c>
      <c r="H186" s="9">
        <f t="shared" si="17"/>
        <v>1.0391685875189192</v>
      </c>
      <c r="I186" s="9">
        <f t="shared" si="18"/>
        <v>50.960405818299108</v>
      </c>
    </row>
    <row r="187" spans="1:9" x14ac:dyDescent="0.15">
      <c r="A187" s="6">
        <v>45743</v>
      </c>
      <c r="B187" s="7">
        <v>61.4</v>
      </c>
      <c r="C187" s="20">
        <f t="shared" si="16"/>
        <v>-0.39999999999999858</v>
      </c>
      <c r="D187" s="20">
        <f t="shared" si="14"/>
        <v>0</v>
      </c>
      <c r="E187" s="20">
        <f t="shared" si="15"/>
        <v>0.39999999999999858</v>
      </c>
      <c r="F187" s="9">
        <f t="shared" si="19"/>
        <v>0.27988760365862381</v>
      </c>
      <c r="G187" s="9">
        <f t="shared" si="20"/>
        <v>0.29790944265331404</v>
      </c>
      <c r="H187" s="9">
        <f t="shared" si="17"/>
        <v>0.93950564697050309</v>
      </c>
      <c r="I187" s="9">
        <f t="shared" si="18"/>
        <v>48.440469788680716</v>
      </c>
    </row>
    <row r="188" spans="1:9" x14ac:dyDescent="0.15">
      <c r="A188" s="6">
        <v>45744</v>
      </c>
      <c r="B188" s="7">
        <v>60.86</v>
      </c>
      <c r="C188" s="20">
        <f t="shared" si="16"/>
        <v>-0.53999999999999915</v>
      </c>
      <c r="D188" s="20">
        <f t="shared" si="14"/>
        <v>0</v>
      </c>
      <c r="E188" s="20">
        <f t="shared" si="15"/>
        <v>0.53999999999999915</v>
      </c>
      <c r="F188" s="9">
        <f t="shared" si="19"/>
        <v>0.25989563196872212</v>
      </c>
      <c r="G188" s="9">
        <f t="shared" si="20"/>
        <v>0.31520162532093443</v>
      </c>
      <c r="H188" s="9">
        <f t="shared" si="17"/>
        <v>0.82453772788798141</v>
      </c>
      <c r="I188" s="9">
        <f t="shared" si="18"/>
        <v>45.191596495098857</v>
      </c>
    </row>
    <row r="189" spans="1:9" x14ac:dyDescent="0.15">
      <c r="A189" s="6">
        <v>45747</v>
      </c>
      <c r="B189" s="7">
        <v>61.71</v>
      </c>
      <c r="C189" s="20">
        <f t="shared" si="16"/>
        <v>0.85000000000000142</v>
      </c>
      <c r="D189" s="20">
        <f t="shared" si="14"/>
        <v>0.85000000000000142</v>
      </c>
      <c r="E189" s="20">
        <f t="shared" si="15"/>
        <v>0</v>
      </c>
      <c r="F189" s="9">
        <f t="shared" si="19"/>
        <v>0.30204594397095635</v>
      </c>
      <c r="G189" s="9">
        <f t="shared" si="20"/>
        <v>0.29268722351229626</v>
      </c>
      <c r="H189" s="9">
        <f t="shared" si="17"/>
        <v>1.0319751588277544</v>
      </c>
      <c r="I189" s="9">
        <f t="shared" si="18"/>
        <v>50.786799944104658</v>
      </c>
    </row>
    <row r="190" spans="1:9" x14ac:dyDescent="0.15">
      <c r="A190" s="17"/>
    </row>
    <row r="191" spans="1:9" x14ac:dyDescent="0.15">
      <c r="A191" s="17"/>
    </row>
    <row r="192" spans="1:9" x14ac:dyDescent="0.15">
      <c r="A192" s="17"/>
    </row>
    <row r="193" spans="1:1" x14ac:dyDescent="0.15">
      <c r="A193" s="17"/>
    </row>
    <row r="194" spans="1:1" x14ac:dyDescent="0.15">
      <c r="A194" s="17"/>
    </row>
    <row r="195" spans="1:1" x14ac:dyDescent="0.15">
      <c r="A195" s="17"/>
    </row>
    <row r="196" spans="1:1" x14ac:dyDescent="0.15">
      <c r="A196" s="17"/>
    </row>
    <row r="197" spans="1:1" x14ac:dyDescent="0.15">
      <c r="A197" s="17"/>
    </row>
    <row r="198" spans="1:1" x14ac:dyDescent="0.15">
      <c r="A198" s="17"/>
    </row>
    <row r="199" spans="1:1" x14ac:dyDescent="0.15">
      <c r="A199" s="17"/>
    </row>
    <row r="200" spans="1:1" x14ac:dyDescent="0.15">
      <c r="A200" s="17"/>
    </row>
    <row r="201" spans="1:1" x14ac:dyDescent="0.15">
      <c r="A201" s="17"/>
    </row>
    <row r="202" spans="1:1" x14ac:dyDescent="0.15">
      <c r="A202" s="17"/>
    </row>
    <row r="203" spans="1:1" x14ac:dyDescent="0.15">
      <c r="A203" s="17"/>
    </row>
    <row r="204" spans="1:1" x14ac:dyDescent="0.15">
      <c r="A204" s="17"/>
    </row>
    <row r="205" spans="1:1" x14ac:dyDescent="0.15">
      <c r="A205" s="17"/>
    </row>
    <row r="206" spans="1:1" x14ac:dyDescent="0.15">
      <c r="A206" s="17"/>
    </row>
    <row r="207" spans="1:1" x14ac:dyDescent="0.15">
      <c r="A207" s="17"/>
    </row>
    <row r="208" spans="1:1" x14ac:dyDescent="0.15">
      <c r="A208" s="17"/>
    </row>
    <row r="209" spans="1:1" x14ac:dyDescent="0.15">
      <c r="A209" s="17"/>
    </row>
    <row r="210" spans="1:1" x14ac:dyDescent="0.15">
      <c r="A210" s="17"/>
    </row>
    <row r="211" spans="1:1" x14ac:dyDescent="0.15">
      <c r="A211" s="17"/>
    </row>
    <row r="212" spans="1:1" x14ac:dyDescent="0.15">
      <c r="A212" s="17"/>
    </row>
    <row r="213" spans="1:1" x14ac:dyDescent="0.15">
      <c r="A213" s="17"/>
    </row>
    <row r="214" spans="1:1" x14ac:dyDescent="0.15">
      <c r="A214" s="17"/>
    </row>
    <row r="215" spans="1:1" x14ac:dyDescent="0.15">
      <c r="A215" s="17"/>
    </row>
    <row r="216" spans="1:1" x14ac:dyDescent="0.15">
      <c r="A216" s="17"/>
    </row>
    <row r="217" spans="1:1" x14ac:dyDescent="0.15">
      <c r="A217" s="17"/>
    </row>
    <row r="218" spans="1:1" x14ac:dyDescent="0.15">
      <c r="A218" s="17"/>
    </row>
    <row r="219" spans="1:1" x14ac:dyDescent="0.15">
      <c r="A219" s="17"/>
    </row>
    <row r="220" spans="1:1" x14ac:dyDescent="0.15">
      <c r="A220" s="17"/>
    </row>
    <row r="221" spans="1:1" x14ac:dyDescent="0.15">
      <c r="A221" s="17"/>
    </row>
    <row r="222" spans="1:1" x14ac:dyDescent="0.15">
      <c r="A222" s="17"/>
    </row>
    <row r="223" spans="1:1" x14ac:dyDescent="0.15">
      <c r="A223" s="17"/>
    </row>
    <row r="224" spans="1:1" x14ac:dyDescent="0.15">
      <c r="A224" s="17"/>
    </row>
    <row r="225" spans="1:1" x14ac:dyDescent="0.15">
      <c r="A225" s="17"/>
    </row>
    <row r="226" spans="1:1" x14ac:dyDescent="0.15">
      <c r="A226" s="17"/>
    </row>
    <row r="227" spans="1:1" x14ac:dyDescent="0.15">
      <c r="A227" s="17"/>
    </row>
    <row r="228" spans="1:1" x14ac:dyDescent="0.15">
      <c r="A228" s="17"/>
    </row>
    <row r="229" spans="1:1" x14ac:dyDescent="0.15">
      <c r="A229" s="17"/>
    </row>
    <row r="230" spans="1:1" x14ac:dyDescent="0.15">
      <c r="A230" s="17"/>
    </row>
    <row r="231" spans="1:1" x14ac:dyDescent="0.15">
      <c r="A231" s="17"/>
    </row>
    <row r="232" spans="1:1" x14ac:dyDescent="0.15">
      <c r="A232" s="17"/>
    </row>
    <row r="233" spans="1:1" x14ac:dyDescent="0.15">
      <c r="A233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"/>
  <sheetViews>
    <sheetView workbookViewId="0">
      <selection activeCell="I5" sqref="I5"/>
    </sheetView>
  </sheetViews>
  <sheetFormatPr baseColWidth="10" defaultColWidth="8.83203125" defaultRowHeight="14" x14ac:dyDescent="0.15"/>
  <cols>
    <col min="1" max="1" width="9.6640625" style="1" bestFit="1" customWidth="1"/>
    <col min="2" max="2" width="11.1640625" style="1" bestFit="1" customWidth="1"/>
    <col min="3" max="4" width="8.83203125" style="1"/>
    <col min="5" max="6" width="11.83203125" style="1" bestFit="1" customWidth="1"/>
    <col min="7" max="16384" width="8.83203125" style="1"/>
  </cols>
  <sheetData>
    <row r="1" spans="1:8" x14ac:dyDescent="0.15">
      <c r="A1" s="2" t="s">
        <v>0</v>
      </c>
      <c r="B1" s="3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/>
      <c r="H1" s="2"/>
    </row>
    <row r="2" spans="1:8" x14ac:dyDescent="0.15">
      <c r="A2" s="6">
        <v>45474</v>
      </c>
      <c r="B2" s="7">
        <v>46.44</v>
      </c>
      <c r="C2" s="7"/>
      <c r="D2" s="7"/>
      <c r="E2" s="10"/>
      <c r="F2" s="10"/>
      <c r="G2" s="10"/>
      <c r="H2" s="10"/>
    </row>
    <row r="3" spans="1:8" x14ac:dyDescent="0.15">
      <c r="A3" s="6">
        <v>45475</v>
      </c>
      <c r="B3" s="7">
        <v>46.21</v>
      </c>
      <c r="C3" s="7"/>
      <c r="D3" s="7"/>
      <c r="E3" s="10"/>
      <c r="F3" s="10"/>
      <c r="G3" s="10"/>
      <c r="H3" s="10"/>
    </row>
    <row r="4" spans="1:8" x14ac:dyDescent="0.15">
      <c r="A4" s="6">
        <v>45476</v>
      </c>
      <c r="B4" s="7">
        <v>46.02</v>
      </c>
      <c r="C4" s="7"/>
      <c r="D4" s="7"/>
      <c r="E4" s="10"/>
      <c r="F4" s="10"/>
      <c r="G4" s="10"/>
      <c r="H4" s="10"/>
    </row>
    <row r="5" spans="1:8" x14ac:dyDescent="0.15">
      <c r="A5" s="6">
        <v>45478</v>
      </c>
      <c r="B5" s="7">
        <v>45.98</v>
      </c>
      <c r="C5" s="7"/>
      <c r="D5" s="7"/>
      <c r="E5" s="10"/>
      <c r="F5" s="10"/>
      <c r="G5" s="10"/>
      <c r="H5" s="10"/>
    </row>
    <row r="6" spans="1:8" x14ac:dyDescent="0.15">
      <c r="A6" s="6">
        <v>45481</v>
      </c>
      <c r="B6" s="7">
        <v>45.4</v>
      </c>
      <c r="C6" s="7"/>
      <c r="D6" s="7"/>
      <c r="E6" s="10"/>
      <c r="F6" s="10"/>
      <c r="G6" s="10"/>
      <c r="H6" s="10"/>
    </row>
    <row r="7" spans="1:8" x14ac:dyDescent="0.15">
      <c r="A7" s="6">
        <v>45482</v>
      </c>
      <c r="B7" s="7">
        <v>45.15</v>
      </c>
      <c r="C7" s="7"/>
      <c r="D7" s="7"/>
      <c r="E7" s="10"/>
      <c r="F7" s="10"/>
      <c r="G7" s="10"/>
      <c r="H7" s="10"/>
    </row>
    <row r="8" spans="1:8" x14ac:dyDescent="0.15">
      <c r="A8" s="6">
        <v>45483</v>
      </c>
      <c r="B8" s="7">
        <v>45.61</v>
      </c>
      <c r="C8" s="7"/>
      <c r="D8" s="7"/>
      <c r="E8" s="10"/>
      <c r="F8" s="10"/>
      <c r="G8" s="10"/>
      <c r="H8" s="10"/>
    </row>
    <row r="9" spans="1:8" x14ac:dyDescent="0.15">
      <c r="A9" s="6">
        <v>45484</v>
      </c>
      <c r="B9" s="7">
        <v>46.09</v>
      </c>
      <c r="C9" s="7"/>
      <c r="D9" s="7"/>
      <c r="E9" s="10"/>
      <c r="F9" s="10"/>
      <c r="G9" s="10"/>
      <c r="H9" s="10"/>
    </row>
    <row r="10" spans="1:8" x14ac:dyDescent="0.15">
      <c r="A10" s="6">
        <v>45485</v>
      </c>
      <c r="B10" s="7">
        <v>46.7</v>
      </c>
      <c r="C10" s="7"/>
      <c r="D10" s="7"/>
      <c r="E10" s="10"/>
      <c r="F10" s="10"/>
      <c r="G10" s="10"/>
      <c r="H10" s="10"/>
    </row>
    <row r="11" spans="1:8" x14ac:dyDescent="0.15">
      <c r="A11" s="6">
        <v>45488</v>
      </c>
      <c r="B11" s="7">
        <v>46.72</v>
      </c>
      <c r="C11" s="7"/>
      <c r="D11" s="7"/>
      <c r="E11" s="10"/>
      <c r="F11" s="10"/>
      <c r="G11" s="10"/>
      <c r="H11" s="10"/>
    </row>
    <row r="12" spans="1:8" x14ac:dyDescent="0.15">
      <c r="A12" s="6">
        <v>45489</v>
      </c>
      <c r="B12" s="7">
        <v>46.74</v>
      </c>
      <c r="C12" s="7"/>
      <c r="D12" s="7"/>
      <c r="E12" s="10"/>
      <c r="F12" s="10"/>
      <c r="G12" s="10"/>
      <c r="H12" s="10"/>
    </row>
    <row r="13" spans="1:8" x14ac:dyDescent="0.15">
      <c r="A13" s="6">
        <v>45490</v>
      </c>
      <c r="B13" s="7">
        <v>47.83</v>
      </c>
      <c r="C13" s="7"/>
      <c r="D13" s="7"/>
      <c r="E13" s="10"/>
      <c r="F13" s="10"/>
      <c r="G13" s="10"/>
      <c r="H13" s="10"/>
    </row>
    <row r="14" spans="1:8" x14ac:dyDescent="0.15">
      <c r="A14" s="6">
        <v>45491</v>
      </c>
      <c r="B14" s="7">
        <v>47.35</v>
      </c>
      <c r="C14" s="7"/>
      <c r="D14" s="7"/>
      <c r="E14" s="10"/>
      <c r="F14" s="10"/>
      <c r="G14" s="10"/>
      <c r="H14" s="10"/>
    </row>
    <row r="15" spans="1:8" x14ac:dyDescent="0.15">
      <c r="A15" s="6">
        <v>45492</v>
      </c>
      <c r="B15" s="7">
        <v>46.64</v>
      </c>
      <c r="C15" s="7"/>
      <c r="D15" s="7"/>
      <c r="E15" s="10"/>
      <c r="F15" s="10"/>
      <c r="G15" s="10"/>
      <c r="H15" s="10"/>
    </row>
    <row r="16" spans="1:8" x14ac:dyDescent="0.15">
      <c r="A16" s="6">
        <v>45495</v>
      </c>
      <c r="B16" s="7">
        <v>46.15</v>
      </c>
      <c r="C16" s="7"/>
      <c r="D16" s="7"/>
      <c r="E16" s="10"/>
      <c r="F16" s="10"/>
      <c r="G16" s="10"/>
      <c r="H16" s="10"/>
    </row>
    <row r="17" spans="1:8" x14ac:dyDescent="0.15">
      <c r="A17" s="6">
        <v>45496</v>
      </c>
      <c r="B17" s="7">
        <v>45.7</v>
      </c>
      <c r="C17" s="7"/>
      <c r="D17" s="7"/>
      <c r="E17" s="10"/>
      <c r="F17" s="10"/>
      <c r="G17" s="10"/>
      <c r="H17" s="10"/>
    </row>
    <row r="18" spans="1:8" x14ac:dyDescent="0.15">
      <c r="A18" s="6">
        <v>45497</v>
      </c>
      <c r="B18" s="7">
        <v>46.18</v>
      </c>
      <c r="C18" s="7"/>
      <c r="D18" s="7"/>
      <c r="E18" s="10"/>
      <c r="F18" s="10"/>
      <c r="G18" s="10"/>
      <c r="H18" s="10"/>
    </row>
    <row r="19" spans="1:8" x14ac:dyDescent="0.15">
      <c r="A19" s="6">
        <v>45498</v>
      </c>
      <c r="B19" s="7">
        <v>46.56</v>
      </c>
      <c r="C19" s="7"/>
      <c r="D19" s="7"/>
      <c r="E19" s="10"/>
      <c r="F19" s="10"/>
      <c r="G19" s="10"/>
      <c r="H19" s="10"/>
    </row>
    <row r="20" spans="1:8" x14ac:dyDescent="0.15">
      <c r="A20" s="6">
        <v>45499</v>
      </c>
      <c r="B20" s="7">
        <v>47.2</v>
      </c>
      <c r="C20" s="7"/>
      <c r="D20" s="7"/>
      <c r="E20" s="10"/>
      <c r="F20" s="10"/>
      <c r="G20" s="10"/>
      <c r="H20" s="10"/>
    </row>
    <row r="21" spans="1:8" x14ac:dyDescent="0.15">
      <c r="A21" s="6">
        <v>45502</v>
      </c>
      <c r="B21" s="7">
        <v>47.3</v>
      </c>
      <c r="C21" s="7">
        <f>AVERAGE(B2:B21)</f>
        <v>46.398499999999999</v>
      </c>
      <c r="D21" s="21">
        <f>_xlfn.STDEV.S(B2:B21)</f>
        <v>0.68941832843270667</v>
      </c>
      <c r="E21" s="22">
        <f xml:space="preserve"> C21 + 2*D21</f>
        <v>47.777336656865415</v>
      </c>
      <c r="F21" s="22">
        <f xml:space="preserve"> C21 - 2*D21</f>
        <v>45.019663343134582</v>
      </c>
      <c r="G21" s="10"/>
      <c r="H21" s="10"/>
    </row>
    <row r="22" spans="1:8" x14ac:dyDescent="0.15">
      <c r="A22" s="6">
        <v>45503</v>
      </c>
      <c r="B22" s="7">
        <v>47.45</v>
      </c>
      <c r="C22" s="7">
        <f t="shared" ref="C22:C85" si="0">AVERAGE(B3:B22)</f>
        <v>46.448999999999998</v>
      </c>
      <c r="D22" s="21">
        <f t="shared" ref="D22:D85" si="1">_xlfn.STDEV.S(B3:B22)</f>
        <v>0.72850170682168314</v>
      </c>
      <c r="E22" s="22">
        <f t="shared" ref="E22:E85" si="2" xml:space="preserve"> C22 + 2*D22</f>
        <v>47.906003413643361</v>
      </c>
      <c r="F22" s="22">
        <f t="shared" ref="F22:F85" si="3" xml:space="preserve"> C22 - 2*D22</f>
        <v>44.991996586356635</v>
      </c>
      <c r="G22" s="10"/>
      <c r="H22" s="10"/>
    </row>
    <row r="23" spans="1:8" x14ac:dyDescent="0.15">
      <c r="A23" s="6">
        <v>45504</v>
      </c>
      <c r="B23" s="7">
        <v>47.76</v>
      </c>
      <c r="C23" s="7">
        <f t="shared" si="0"/>
        <v>46.526499999999999</v>
      </c>
      <c r="D23" s="21">
        <f t="shared" si="1"/>
        <v>0.78220521603988302</v>
      </c>
      <c r="E23" s="22">
        <f t="shared" si="2"/>
        <v>48.090910432079767</v>
      </c>
      <c r="F23" s="22">
        <f t="shared" si="3"/>
        <v>44.962089567920231</v>
      </c>
      <c r="G23" s="10"/>
      <c r="H23" s="10"/>
    </row>
    <row r="24" spans="1:8" x14ac:dyDescent="0.15">
      <c r="A24" s="6">
        <v>45505</v>
      </c>
      <c r="B24" s="7">
        <v>46.71</v>
      </c>
      <c r="C24" s="7">
        <f t="shared" si="0"/>
        <v>46.561</v>
      </c>
      <c r="D24" s="21">
        <f t="shared" si="1"/>
        <v>0.77386181276966892</v>
      </c>
      <c r="E24" s="22">
        <f t="shared" si="2"/>
        <v>48.108723625539341</v>
      </c>
      <c r="F24" s="22">
        <f t="shared" si="3"/>
        <v>45.013276374460659</v>
      </c>
      <c r="G24" s="10"/>
      <c r="H24" s="10"/>
    </row>
    <row r="25" spans="1:8" x14ac:dyDescent="0.15">
      <c r="A25" s="6">
        <v>45506</v>
      </c>
      <c r="B25" s="7">
        <v>45.99</v>
      </c>
      <c r="C25" s="7">
        <f t="shared" si="0"/>
        <v>46.561500000000002</v>
      </c>
      <c r="D25" s="21">
        <f t="shared" si="1"/>
        <v>0.77346979664094795</v>
      </c>
      <c r="E25" s="22">
        <f t="shared" si="2"/>
        <v>48.108439593281901</v>
      </c>
      <c r="F25" s="22">
        <f t="shared" si="3"/>
        <v>45.014560406718104</v>
      </c>
      <c r="G25" s="10"/>
      <c r="H25" s="10"/>
    </row>
    <row r="26" spans="1:8" x14ac:dyDescent="0.15">
      <c r="A26" s="6">
        <v>45509</v>
      </c>
      <c r="B26" s="7">
        <v>44.1</v>
      </c>
      <c r="C26" s="7">
        <f t="shared" si="0"/>
        <v>46.496499999999997</v>
      </c>
      <c r="D26" s="21">
        <f t="shared" si="1"/>
        <v>0.91744080549043971</v>
      </c>
      <c r="E26" s="22">
        <f t="shared" si="2"/>
        <v>48.331381610980877</v>
      </c>
      <c r="F26" s="22">
        <f t="shared" si="3"/>
        <v>44.661618389019118</v>
      </c>
      <c r="G26" s="10"/>
      <c r="H26" s="10"/>
    </row>
    <row r="27" spans="1:8" x14ac:dyDescent="0.15">
      <c r="A27" s="6">
        <v>45510</v>
      </c>
      <c r="B27" s="7">
        <v>44.51</v>
      </c>
      <c r="C27" s="7">
        <f t="shared" si="0"/>
        <v>46.464500000000001</v>
      </c>
      <c r="D27" s="21">
        <f t="shared" si="1"/>
        <v>0.97616044302477023</v>
      </c>
      <c r="E27" s="22">
        <f t="shared" si="2"/>
        <v>48.416820886049543</v>
      </c>
      <c r="F27" s="22">
        <f t="shared" si="3"/>
        <v>44.512179113950459</v>
      </c>
      <c r="G27" s="10"/>
      <c r="H27" s="10"/>
    </row>
    <row r="28" spans="1:8" x14ac:dyDescent="0.15">
      <c r="A28" s="6">
        <v>45511</v>
      </c>
      <c r="B28" s="7">
        <v>44.47</v>
      </c>
      <c r="C28" s="7">
        <f t="shared" si="0"/>
        <v>46.407500000000006</v>
      </c>
      <c r="D28" s="21">
        <f t="shared" si="1"/>
        <v>1.0584938405707969</v>
      </c>
      <c r="E28" s="22">
        <f t="shared" si="2"/>
        <v>48.524487681141601</v>
      </c>
      <c r="F28" s="22">
        <f t="shared" si="3"/>
        <v>44.290512318858411</v>
      </c>
      <c r="G28" s="10"/>
      <c r="H28" s="10"/>
    </row>
    <row r="29" spans="1:8" x14ac:dyDescent="0.15">
      <c r="A29" s="6">
        <v>45512</v>
      </c>
      <c r="B29" s="7">
        <v>45.17</v>
      </c>
      <c r="C29" s="7">
        <f t="shared" si="0"/>
        <v>46.361499999999999</v>
      </c>
      <c r="D29" s="21">
        <f t="shared" si="1"/>
        <v>1.0924635366671824</v>
      </c>
      <c r="E29" s="22">
        <f t="shared" si="2"/>
        <v>48.546427073334364</v>
      </c>
      <c r="F29" s="22">
        <f t="shared" si="3"/>
        <v>44.176572926665635</v>
      </c>
      <c r="G29" s="10"/>
      <c r="H29" s="10"/>
    </row>
    <row r="30" spans="1:8" x14ac:dyDescent="0.15">
      <c r="A30" s="6">
        <v>45513</v>
      </c>
      <c r="B30" s="7">
        <v>44.82</v>
      </c>
      <c r="C30" s="7">
        <f t="shared" si="0"/>
        <v>46.267500000000005</v>
      </c>
      <c r="D30" s="21">
        <f t="shared" si="1"/>
        <v>1.1415818895402625</v>
      </c>
      <c r="E30" s="22">
        <f t="shared" si="2"/>
        <v>48.55066377908053</v>
      </c>
      <c r="F30" s="22">
        <f t="shared" si="3"/>
        <v>43.984336220919481</v>
      </c>
      <c r="G30" s="10"/>
      <c r="H30" s="10"/>
    </row>
    <row r="31" spans="1:8" x14ac:dyDescent="0.15">
      <c r="A31" s="6">
        <v>45516</v>
      </c>
      <c r="B31" s="7">
        <v>44.22</v>
      </c>
      <c r="C31" s="7">
        <f t="shared" si="0"/>
        <v>46.142500000000005</v>
      </c>
      <c r="D31" s="21">
        <f t="shared" si="1"/>
        <v>1.2233684085989367</v>
      </c>
      <c r="E31" s="22">
        <f t="shared" si="2"/>
        <v>48.589236817197879</v>
      </c>
      <c r="F31" s="22">
        <f t="shared" si="3"/>
        <v>43.695763182802132</v>
      </c>
      <c r="G31" s="10"/>
      <c r="H31" s="10"/>
    </row>
    <row r="32" spans="1:8" x14ac:dyDescent="0.15">
      <c r="A32" s="6">
        <v>45517</v>
      </c>
      <c r="B32" s="7">
        <v>44.72</v>
      </c>
      <c r="C32" s="7">
        <f t="shared" si="0"/>
        <v>46.041500000000006</v>
      </c>
      <c r="D32" s="21">
        <f t="shared" si="1"/>
        <v>1.2544332962484861</v>
      </c>
      <c r="E32" s="22">
        <f t="shared" si="2"/>
        <v>48.550366592496978</v>
      </c>
      <c r="F32" s="22">
        <f t="shared" si="3"/>
        <v>43.532633407503035</v>
      </c>
      <c r="G32" s="10"/>
      <c r="H32" s="10"/>
    </row>
    <row r="33" spans="1:8" x14ac:dyDescent="0.15">
      <c r="A33" s="6">
        <v>45518</v>
      </c>
      <c r="B33" s="7">
        <v>44.79</v>
      </c>
      <c r="C33" s="7">
        <f t="shared" si="0"/>
        <v>45.889500000000005</v>
      </c>
      <c r="D33" s="21">
        <f t="shared" si="1"/>
        <v>1.2096953727020876</v>
      </c>
      <c r="E33" s="22">
        <f t="shared" si="2"/>
        <v>48.308890745404177</v>
      </c>
      <c r="F33" s="22">
        <f t="shared" si="3"/>
        <v>43.470109254595833</v>
      </c>
      <c r="G33" s="10"/>
      <c r="H33" s="10"/>
    </row>
    <row r="34" spans="1:8" x14ac:dyDescent="0.15">
      <c r="A34" s="6">
        <v>45519</v>
      </c>
      <c r="B34" s="7">
        <v>47.84</v>
      </c>
      <c r="C34" s="7">
        <f t="shared" si="0"/>
        <v>45.914000000000001</v>
      </c>
      <c r="D34" s="21">
        <f t="shared" si="1"/>
        <v>1.2452706321793761</v>
      </c>
      <c r="E34" s="22">
        <f t="shared" si="2"/>
        <v>48.404541264358755</v>
      </c>
      <c r="F34" s="22">
        <f t="shared" si="3"/>
        <v>43.423458735641248</v>
      </c>
      <c r="G34" s="10"/>
      <c r="H34" s="10"/>
    </row>
    <row r="35" spans="1:8" x14ac:dyDescent="0.15">
      <c r="A35" s="6">
        <v>45520</v>
      </c>
      <c r="B35" s="7">
        <v>48.75</v>
      </c>
      <c r="C35" s="7">
        <f t="shared" si="0"/>
        <v>46.019500000000008</v>
      </c>
      <c r="D35" s="21">
        <f t="shared" si="1"/>
        <v>1.39088186716955</v>
      </c>
      <c r="E35" s="22">
        <f t="shared" si="2"/>
        <v>48.801263734339109</v>
      </c>
      <c r="F35" s="22">
        <f t="shared" si="3"/>
        <v>43.237736265660907</v>
      </c>
      <c r="G35" s="10"/>
      <c r="H35" s="10"/>
    </row>
    <row r="36" spans="1:8" x14ac:dyDescent="0.15">
      <c r="A36" s="6">
        <v>45523</v>
      </c>
      <c r="B36" s="7">
        <v>49.27</v>
      </c>
      <c r="C36" s="7">
        <f t="shared" si="0"/>
        <v>46.1755</v>
      </c>
      <c r="D36" s="21">
        <f t="shared" si="1"/>
        <v>1.5697551770226705</v>
      </c>
      <c r="E36" s="22">
        <f t="shared" si="2"/>
        <v>49.315010354045342</v>
      </c>
      <c r="F36" s="22">
        <f t="shared" si="3"/>
        <v>43.035989645954658</v>
      </c>
      <c r="G36" s="10"/>
      <c r="H36" s="10"/>
    </row>
    <row r="37" spans="1:8" x14ac:dyDescent="0.15">
      <c r="A37" s="6">
        <v>45524</v>
      </c>
      <c r="B37" s="7">
        <v>49.52</v>
      </c>
      <c r="C37" s="7">
        <f t="shared" si="0"/>
        <v>46.366500000000002</v>
      </c>
      <c r="D37" s="21">
        <f t="shared" si="1"/>
        <v>1.7327868487375757</v>
      </c>
      <c r="E37" s="22">
        <f t="shared" si="2"/>
        <v>49.832073697475153</v>
      </c>
      <c r="F37" s="22">
        <f t="shared" si="3"/>
        <v>42.900926302524852</v>
      </c>
      <c r="G37" s="10"/>
      <c r="H37" s="10"/>
    </row>
    <row r="38" spans="1:8" x14ac:dyDescent="0.15">
      <c r="A38" s="6">
        <v>45525</v>
      </c>
      <c r="B38" s="7">
        <v>49.73</v>
      </c>
      <c r="C38" s="7">
        <f t="shared" si="0"/>
        <v>46.543999999999997</v>
      </c>
      <c r="D38" s="21">
        <f t="shared" si="1"/>
        <v>1.8875865961313507</v>
      </c>
      <c r="E38" s="22">
        <f t="shared" si="2"/>
        <v>50.319173192262696</v>
      </c>
      <c r="F38" s="22">
        <f t="shared" si="3"/>
        <v>42.768826807737298</v>
      </c>
      <c r="G38" s="10"/>
      <c r="H38" s="10"/>
    </row>
    <row r="39" spans="1:8" x14ac:dyDescent="0.15">
      <c r="A39" s="6">
        <v>45526</v>
      </c>
      <c r="B39" s="7">
        <v>49.5</v>
      </c>
      <c r="C39" s="7">
        <f t="shared" si="0"/>
        <v>46.691000000000003</v>
      </c>
      <c r="D39" s="21">
        <f t="shared" si="1"/>
        <v>2.0000286840048336</v>
      </c>
      <c r="E39" s="22">
        <f t="shared" si="2"/>
        <v>50.691057368009666</v>
      </c>
      <c r="F39" s="22">
        <f t="shared" si="3"/>
        <v>42.690942631990339</v>
      </c>
      <c r="G39" s="10"/>
      <c r="H39" s="10"/>
    </row>
    <row r="40" spans="1:8" x14ac:dyDescent="0.15">
      <c r="A40" s="6">
        <v>45527</v>
      </c>
      <c r="B40" s="7">
        <v>50.01</v>
      </c>
      <c r="C40" s="7">
        <f t="shared" si="0"/>
        <v>46.831499999999998</v>
      </c>
      <c r="D40" s="21">
        <f t="shared" si="1"/>
        <v>2.1320123308619419</v>
      </c>
      <c r="E40" s="22">
        <f t="shared" si="2"/>
        <v>51.095524661723886</v>
      </c>
      <c r="F40" s="22">
        <f t="shared" si="3"/>
        <v>42.567475338276111</v>
      </c>
      <c r="G40" s="10"/>
      <c r="H40" s="10"/>
    </row>
    <row r="41" spans="1:8" x14ac:dyDescent="0.15">
      <c r="A41" s="6">
        <v>45530</v>
      </c>
      <c r="B41" s="7">
        <v>50.06</v>
      </c>
      <c r="C41" s="7">
        <f t="shared" si="0"/>
        <v>46.969500000000004</v>
      </c>
      <c r="D41" s="21">
        <f t="shared" si="1"/>
        <v>2.2499929239654821</v>
      </c>
      <c r="E41" s="22">
        <f t="shared" si="2"/>
        <v>51.469485847930969</v>
      </c>
      <c r="F41" s="22">
        <f t="shared" si="3"/>
        <v>42.469514152069038</v>
      </c>
      <c r="G41" s="10"/>
      <c r="H41" s="10"/>
    </row>
    <row r="42" spans="1:8" x14ac:dyDescent="0.15">
      <c r="A42" s="6">
        <v>45531</v>
      </c>
      <c r="B42" s="7">
        <v>49.98</v>
      </c>
      <c r="C42" s="7">
        <f t="shared" si="0"/>
        <v>47.096000000000004</v>
      </c>
      <c r="D42" s="21">
        <f t="shared" si="1"/>
        <v>2.3474407116553215</v>
      </c>
      <c r="E42" s="22">
        <f t="shared" si="2"/>
        <v>51.790881423310644</v>
      </c>
      <c r="F42" s="22">
        <f t="shared" si="3"/>
        <v>42.401118576689363</v>
      </c>
      <c r="G42" s="10"/>
      <c r="H42" s="10"/>
    </row>
    <row r="43" spans="1:8" x14ac:dyDescent="0.15">
      <c r="A43" s="6">
        <v>45532</v>
      </c>
      <c r="B43" s="7">
        <v>49.14</v>
      </c>
      <c r="C43" s="7">
        <f t="shared" si="0"/>
        <v>47.165000000000006</v>
      </c>
      <c r="D43" s="21">
        <f t="shared" si="1"/>
        <v>2.3879180537821951</v>
      </c>
      <c r="E43" s="22">
        <f t="shared" si="2"/>
        <v>51.940836107564394</v>
      </c>
      <c r="F43" s="22">
        <f t="shared" si="3"/>
        <v>42.389163892435619</v>
      </c>
      <c r="G43" s="10"/>
      <c r="H43" s="10"/>
    </row>
    <row r="44" spans="1:8" x14ac:dyDescent="0.15">
      <c r="A44" s="6">
        <v>45533</v>
      </c>
      <c r="B44" s="7">
        <v>49.67</v>
      </c>
      <c r="C44" s="7">
        <f t="shared" si="0"/>
        <v>47.313000000000002</v>
      </c>
      <c r="D44" s="21">
        <f t="shared" si="1"/>
        <v>2.4491762310063185</v>
      </c>
      <c r="E44" s="22">
        <f t="shared" si="2"/>
        <v>52.211352462012641</v>
      </c>
      <c r="F44" s="22">
        <f t="shared" si="3"/>
        <v>42.414647537987364</v>
      </c>
      <c r="G44" s="10"/>
      <c r="H44" s="10"/>
    </row>
    <row r="45" spans="1:8" x14ac:dyDescent="0.15">
      <c r="A45" s="6">
        <v>45534</v>
      </c>
      <c r="B45" s="7">
        <v>49.82</v>
      </c>
      <c r="C45" s="7">
        <f t="shared" si="0"/>
        <v>47.5045</v>
      </c>
      <c r="D45" s="21">
        <f t="shared" si="1"/>
        <v>2.4896849832437589</v>
      </c>
      <c r="E45" s="22">
        <f t="shared" si="2"/>
        <v>52.483869966487518</v>
      </c>
      <c r="F45" s="22">
        <f t="shared" si="3"/>
        <v>42.525130033512482</v>
      </c>
      <c r="G45" s="10"/>
      <c r="H45" s="10"/>
    </row>
    <row r="46" spans="1:8" x14ac:dyDescent="0.15">
      <c r="A46" s="6">
        <v>45538</v>
      </c>
      <c r="B46" s="7">
        <v>49.34</v>
      </c>
      <c r="C46" s="7">
        <f t="shared" si="0"/>
        <v>47.766499999999994</v>
      </c>
      <c r="D46" s="21">
        <f t="shared" si="1"/>
        <v>2.3861183519418492</v>
      </c>
      <c r="E46" s="22">
        <f t="shared" si="2"/>
        <v>52.538736703883693</v>
      </c>
      <c r="F46" s="22">
        <f t="shared" si="3"/>
        <v>42.994263296116294</v>
      </c>
      <c r="G46" s="10"/>
      <c r="H46" s="10"/>
    </row>
    <row r="47" spans="1:8" x14ac:dyDescent="0.15">
      <c r="A47" s="6">
        <v>45539</v>
      </c>
      <c r="B47" s="7">
        <v>48.99</v>
      </c>
      <c r="C47" s="7">
        <f t="shared" si="0"/>
        <v>47.990499999999997</v>
      </c>
      <c r="D47" s="21">
        <f t="shared" si="1"/>
        <v>2.2718679423259669</v>
      </c>
      <c r="E47" s="22">
        <f t="shared" si="2"/>
        <v>52.534235884651935</v>
      </c>
      <c r="F47" s="22">
        <f t="shared" si="3"/>
        <v>43.44676411534806</v>
      </c>
      <c r="G47" s="10"/>
      <c r="H47" s="10"/>
    </row>
    <row r="48" spans="1:8" x14ac:dyDescent="0.15">
      <c r="A48" s="6">
        <v>45540</v>
      </c>
      <c r="B48" s="7">
        <v>48.43</v>
      </c>
      <c r="C48" s="7">
        <f t="shared" si="0"/>
        <v>48.188499999999991</v>
      </c>
      <c r="D48" s="21">
        <f t="shared" si="1"/>
        <v>2.1161217629875355</v>
      </c>
      <c r="E48" s="22">
        <f t="shared" si="2"/>
        <v>52.420743525975062</v>
      </c>
      <c r="F48" s="22">
        <f t="shared" si="3"/>
        <v>43.956256474024919</v>
      </c>
      <c r="G48" s="10"/>
      <c r="H48" s="10"/>
    </row>
    <row r="49" spans="1:8" x14ac:dyDescent="0.15">
      <c r="A49" s="6">
        <v>45541</v>
      </c>
      <c r="B49" s="7">
        <v>47.81</v>
      </c>
      <c r="C49" s="7">
        <f t="shared" si="0"/>
        <v>48.320500000000003</v>
      </c>
      <c r="D49" s="21">
        <f t="shared" si="1"/>
        <v>1.9969041170350619</v>
      </c>
      <c r="E49" s="22">
        <f t="shared" si="2"/>
        <v>52.314308234070126</v>
      </c>
      <c r="F49" s="22">
        <f t="shared" si="3"/>
        <v>44.32669176592988</v>
      </c>
      <c r="G49" s="10"/>
      <c r="H49" s="10"/>
    </row>
    <row r="50" spans="1:8" x14ac:dyDescent="0.15">
      <c r="A50" s="6">
        <v>45544</v>
      </c>
      <c r="B50" s="7">
        <v>48</v>
      </c>
      <c r="C50" s="7">
        <f t="shared" si="0"/>
        <v>48.479499999999994</v>
      </c>
      <c r="D50" s="21">
        <f t="shared" si="1"/>
        <v>1.8224982131245304</v>
      </c>
      <c r="E50" s="22">
        <f t="shared" si="2"/>
        <v>52.124496426249053</v>
      </c>
      <c r="F50" s="22">
        <f t="shared" si="3"/>
        <v>44.834503573750936</v>
      </c>
      <c r="G50" s="10"/>
      <c r="H50" s="10"/>
    </row>
    <row r="51" spans="1:8" x14ac:dyDescent="0.15">
      <c r="A51" s="6">
        <v>45545</v>
      </c>
      <c r="B51" s="7">
        <v>48.09</v>
      </c>
      <c r="C51" s="7">
        <f t="shared" si="0"/>
        <v>48.672999999999995</v>
      </c>
      <c r="D51" s="21">
        <f t="shared" si="1"/>
        <v>1.528122687276261</v>
      </c>
      <c r="E51" s="22">
        <f t="shared" si="2"/>
        <v>51.729245374552519</v>
      </c>
      <c r="F51" s="22">
        <f t="shared" si="3"/>
        <v>45.61675462544747</v>
      </c>
      <c r="G51" s="10"/>
      <c r="H51" s="10"/>
    </row>
    <row r="52" spans="1:8" x14ac:dyDescent="0.15">
      <c r="A52" s="6">
        <v>45546</v>
      </c>
      <c r="B52" s="7">
        <v>48.41</v>
      </c>
      <c r="C52" s="7">
        <f t="shared" si="0"/>
        <v>48.857500000000002</v>
      </c>
      <c r="D52" s="21">
        <f t="shared" si="1"/>
        <v>1.2167725861128651</v>
      </c>
      <c r="E52" s="22">
        <f t="shared" si="2"/>
        <v>51.291045172225729</v>
      </c>
      <c r="F52" s="22">
        <f t="shared" si="3"/>
        <v>46.423954827774274</v>
      </c>
      <c r="G52" s="10"/>
      <c r="H52" s="10"/>
    </row>
    <row r="53" spans="1:8" x14ac:dyDescent="0.15">
      <c r="A53" s="6">
        <v>45547</v>
      </c>
      <c r="B53" s="7">
        <v>48.9</v>
      </c>
      <c r="C53" s="7">
        <f t="shared" si="0"/>
        <v>49.063000000000002</v>
      </c>
      <c r="D53" s="21">
        <f t="shared" si="1"/>
        <v>0.75193854732110099</v>
      </c>
      <c r="E53" s="22">
        <f t="shared" si="2"/>
        <v>50.566877094642201</v>
      </c>
      <c r="F53" s="22">
        <f t="shared" si="3"/>
        <v>47.559122905357803</v>
      </c>
      <c r="G53" s="10"/>
      <c r="H53" s="10"/>
    </row>
    <row r="54" spans="1:8" x14ac:dyDescent="0.15">
      <c r="A54" s="6">
        <v>45548</v>
      </c>
      <c r="B54" s="7">
        <v>49.09</v>
      </c>
      <c r="C54" s="7">
        <f t="shared" si="0"/>
        <v>49.125500000000002</v>
      </c>
      <c r="D54" s="21">
        <f t="shared" si="1"/>
        <v>0.69470535215714946</v>
      </c>
      <c r="E54" s="22">
        <f t="shared" si="2"/>
        <v>50.514910704314303</v>
      </c>
      <c r="F54" s="22">
        <f t="shared" si="3"/>
        <v>47.736089295685701</v>
      </c>
      <c r="G54" s="10"/>
      <c r="H54" s="10"/>
    </row>
    <row r="55" spans="1:8" x14ac:dyDescent="0.15">
      <c r="A55" s="6">
        <v>45551</v>
      </c>
      <c r="B55" s="7">
        <v>50.3</v>
      </c>
      <c r="C55" s="7">
        <f t="shared" si="0"/>
        <v>49.202999999999996</v>
      </c>
      <c r="D55" s="21">
        <f t="shared" si="1"/>
        <v>0.73584967000203538</v>
      </c>
      <c r="E55" s="22">
        <f t="shared" si="2"/>
        <v>50.674699340004068</v>
      </c>
      <c r="F55" s="22">
        <f t="shared" si="3"/>
        <v>47.731300659995924</v>
      </c>
      <c r="G55" s="10"/>
      <c r="H55" s="10"/>
    </row>
    <row r="56" spans="1:8" x14ac:dyDescent="0.15">
      <c r="A56" s="6">
        <v>45552</v>
      </c>
      <c r="B56" s="7">
        <v>49.89</v>
      </c>
      <c r="C56" s="7">
        <f t="shared" si="0"/>
        <v>49.233999999999995</v>
      </c>
      <c r="D56" s="21">
        <f t="shared" si="1"/>
        <v>0.7517096303899875</v>
      </c>
      <c r="E56" s="22">
        <f t="shared" si="2"/>
        <v>50.737419260779973</v>
      </c>
      <c r="F56" s="22">
        <f t="shared" si="3"/>
        <v>47.730580739220017</v>
      </c>
      <c r="G56" s="10"/>
      <c r="H56" s="10"/>
    </row>
    <row r="57" spans="1:8" x14ac:dyDescent="0.15">
      <c r="A57" s="6">
        <v>45553</v>
      </c>
      <c r="B57" s="7">
        <v>49.85</v>
      </c>
      <c r="C57" s="7">
        <f t="shared" si="0"/>
        <v>49.250500000000002</v>
      </c>
      <c r="D57" s="21">
        <f t="shared" si="1"/>
        <v>0.76187079302409078</v>
      </c>
      <c r="E57" s="22">
        <f t="shared" si="2"/>
        <v>50.774241586048184</v>
      </c>
      <c r="F57" s="22">
        <f t="shared" si="3"/>
        <v>47.726758413951821</v>
      </c>
      <c r="G57" s="10"/>
      <c r="H57" s="10"/>
    </row>
    <row r="58" spans="1:8" x14ac:dyDescent="0.15">
      <c r="A58" s="6">
        <v>45554</v>
      </c>
      <c r="B58" s="7">
        <v>50.7</v>
      </c>
      <c r="C58" s="7">
        <f t="shared" si="0"/>
        <v>49.298999999999999</v>
      </c>
      <c r="D58" s="21">
        <f t="shared" si="1"/>
        <v>0.82246676464606649</v>
      </c>
      <c r="E58" s="22">
        <f t="shared" si="2"/>
        <v>50.943933529292131</v>
      </c>
      <c r="F58" s="22">
        <f t="shared" si="3"/>
        <v>47.654066470707868</v>
      </c>
      <c r="G58" s="10"/>
      <c r="H58" s="10"/>
    </row>
    <row r="59" spans="1:8" x14ac:dyDescent="0.15">
      <c r="A59" s="6">
        <v>45555</v>
      </c>
      <c r="B59" s="7">
        <v>51.23</v>
      </c>
      <c r="C59" s="7">
        <f t="shared" si="0"/>
        <v>49.3855</v>
      </c>
      <c r="D59" s="21">
        <f t="shared" si="1"/>
        <v>0.9288163095263261</v>
      </c>
      <c r="E59" s="22">
        <f t="shared" si="2"/>
        <v>51.243132619052652</v>
      </c>
      <c r="F59" s="22">
        <f t="shared" si="3"/>
        <v>47.527867380947349</v>
      </c>
      <c r="G59" s="10"/>
      <c r="H59" s="10"/>
    </row>
    <row r="60" spans="1:8" x14ac:dyDescent="0.15">
      <c r="A60" s="6">
        <v>45558</v>
      </c>
      <c r="B60" s="7">
        <v>51.44</v>
      </c>
      <c r="C60" s="7">
        <f t="shared" si="0"/>
        <v>49.457000000000008</v>
      </c>
      <c r="D60" s="21">
        <f t="shared" si="1"/>
        <v>1.0290521954947813</v>
      </c>
      <c r="E60" s="22">
        <f t="shared" si="2"/>
        <v>51.515104390989571</v>
      </c>
      <c r="F60" s="22">
        <f t="shared" si="3"/>
        <v>47.398895609010445</v>
      </c>
      <c r="G60" s="10"/>
      <c r="H60" s="10"/>
    </row>
    <row r="61" spans="1:8" x14ac:dyDescent="0.15">
      <c r="A61" s="6">
        <v>45559</v>
      </c>
      <c r="B61" s="7">
        <v>51.77</v>
      </c>
      <c r="C61" s="7">
        <f t="shared" si="0"/>
        <v>49.542499999999997</v>
      </c>
      <c r="D61" s="21">
        <f t="shared" si="1"/>
        <v>1.1461646570421855</v>
      </c>
      <c r="E61" s="22">
        <f t="shared" si="2"/>
        <v>51.834829314084367</v>
      </c>
      <c r="F61" s="22">
        <f t="shared" si="3"/>
        <v>47.250170685915627</v>
      </c>
      <c r="G61" s="10"/>
      <c r="H61" s="10"/>
    </row>
    <row r="62" spans="1:8" x14ac:dyDescent="0.15">
      <c r="A62" s="6">
        <v>45560</v>
      </c>
      <c r="B62" s="7">
        <v>51.9</v>
      </c>
      <c r="C62" s="7">
        <f t="shared" si="0"/>
        <v>49.638499999999993</v>
      </c>
      <c r="D62" s="21">
        <f t="shared" si="1"/>
        <v>1.2595374046387862</v>
      </c>
      <c r="E62" s="22">
        <f t="shared" si="2"/>
        <v>52.157574809277563</v>
      </c>
      <c r="F62" s="22">
        <f t="shared" si="3"/>
        <v>47.119425190722424</v>
      </c>
      <c r="G62" s="10"/>
      <c r="H62" s="10"/>
    </row>
    <row r="63" spans="1:8" x14ac:dyDescent="0.15">
      <c r="A63" s="6">
        <v>45561</v>
      </c>
      <c r="B63" s="7">
        <v>52.09</v>
      </c>
      <c r="C63" s="7">
        <f t="shared" si="0"/>
        <v>49.786000000000001</v>
      </c>
      <c r="D63" s="21">
        <f t="shared" si="1"/>
        <v>1.3662950286315023</v>
      </c>
      <c r="E63" s="22">
        <f t="shared" si="2"/>
        <v>52.518590057263005</v>
      </c>
      <c r="F63" s="22">
        <f t="shared" si="3"/>
        <v>47.053409942736998</v>
      </c>
      <c r="G63" s="10"/>
      <c r="H63" s="10"/>
    </row>
    <row r="64" spans="1:8" x14ac:dyDescent="0.15">
      <c r="A64" s="6">
        <v>45562</v>
      </c>
      <c r="B64" s="7">
        <v>52.26</v>
      </c>
      <c r="C64" s="7">
        <f t="shared" si="0"/>
        <v>49.915499999999994</v>
      </c>
      <c r="D64" s="21">
        <f t="shared" si="1"/>
        <v>1.4732758879806804</v>
      </c>
      <c r="E64" s="22">
        <f t="shared" si="2"/>
        <v>52.862051775961355</v>
      </c>
      <c r="F64" s="22">
        <f t="shared" si="3"/>
        <v>46.968948224038634</v>
      </c>
      <c r="G64" s="10"/>
      <c r="H64" s="10"/>
    </row>
    <row r="65" spans="1:8" x14ac:dyDescent="0.15">
      <c r="A65" s="6">
        <v>45565</v>
      </c>
      <c r="B65" s="7">
        <v>52.46</v>
      </c>
      <c r="C65" s="7">
        <f t="shared" si="0"/>
        <v>50.047500000000014</v>
      </c>
      <c r="D65" s="21">
        <f t="shared" si="1"/>
        <v>1.5787599230842038</v>
      </c>
      <c r="E65" s="22">
        <f t="shared" si="2"/>
        <v>53.205019846168419</v>
      </c>
      <c r="F65" s="22">
        <f t="shared" si="3"/>
        <v>46.889980153831608</v>
      </c>
      <c r="G65" s="10"/>
      <c r="H65" s="10"/>
    </row>
    <row r="66" spans="1:8" x14ac:dyDescent="0.15">
      <c r="A66" s="6">
        <v>45566</v>
      </c>
      <c r="B66" s="7">
        <v>51.99</v>
      </c>
      <c r="C66" s="7">
        <f t="shared" si="0"/>
        <v>50.180000000000007</v>
      </c>
      <c r="D66" s="21">
        <f t="shared" si="1"/>
        <v>1.6267306573550973</v>
      </c>
      <c r="E66" s="22">
        <f t="shared" si="2"/>
        <v>53.4334613147102</v>
      </c>
      <c r="F66" s="22">
        <f t="shared" si="3"/>
        <v>46.926538685289813</v>
      </c>
      <c r="G66" s="10"/>
      <c r="H66" s="10"/>
    </row>
    <row r="67" spans="1:8" x14ac:dyDescent="0.15">
      <c r="A67" s="6">
        <v>45567</v>
      </c>
      <c r="B67" s="7">
        <v>52.26</v>
      </c>
      <c r="C67" s="7">
        <f t="shared" si="0"/>
        <v>50.343500000000006</v>
      </c>
      <c r="D67" s="21">
        <f t="shared" si="1"/>
        <v>1.6647183261029947</v>
      </c>
      <c r="E67" s="22">
        <f t="shared" si="2"/>
        <v>53.672936652205998</v>
      </c>
      <c r="F67" s="22">
        <f t="shared" si="3"/>
        <v>47.014063347794014</v>
      </c>
      <c r="G67" s="10"/>
      <c r="H67" s="10"/>
    </row>
    <row r="68" spans="1:8" x14ac:dyDescent="0.15">
      <c r="A68" s="6">
        <v>45568</v>
      </c>
      <c r="B68" s="7">
        <v>52.08</v>
      </c>
      <c r="C68" s="7">
        <f t="shared" si="0"/>
        <v>50.526000000000003</v>
      </c>
      <c r="D68" s="21">
        <f t="shared" si="1"/>
        <v>1.643844659071499</v>
      </c>
      <c r="E68" s="22">
        <f t="shared" si="2"/>
        <v>53.813689318142998</v>
      </c>
      <c r="F68" s="22">
        <f t="shared" si="3"/>
        <v>47.238310681857008</v>
      </c>
      <c r="G68" s="10"/>
      <c r="H68" s="10"/>
    </row>
    <row r="69" spans="1:8" x14ac:dyDescent="0.15">
      <c r="A69" s="6">
        <v>45569</v>
      </c>
      <c r="B69" s="7">
        <v>52.39</v>
      </c>
      <c r="C69" s="7">
        <f t="shared" si="0"/>
        <v>50.75500000000001</v>
      </c>
      <c r="D69" s="21">
        <f t="shared" si="1"/>
        <v>1.5625771559897617</v>
      </c>
      <c r="E69" s="22">
        <f t="shared" si="2"/>
        <v>53.880154311979531</v>
      </c>
      <c r="F69" s="22">
        <f t="shared" si="3"/>
        <v>47.629845688020488</v>
      </c>
      <c r="G69" s="10"/>
      <c r="H69" s="10"/>
    </row>
    <row r="70" spans="1:8" x14ac:dyDescent="0.15">
      <c r="A70" s="6">
        <v>45572</v>
      </c>
      <c r="B70" s="7">
        <v>52.15</v>
      </c>
      <c r="C70" s="7">
        <f t="shared" si="0"/>
        <v>50.962500000000006</v>
      </c>
      <c r="D70" s="21">
        <f t="shared" si="1"/>
        <v>1.4488865961216746</v>
      </c>
      <c r="E70" s="22">
        <f t="shared" si="2"/>
        <v>53.860273192243355</v>
      </c>
      <c r="F70" s="22">
        <f t="shared" si="3"/>
        <v>48.064726807756657</v>
      </c>
      <c r="G70" s="10"/>
      <c r="H70" s="10"/>
    </row>
    <row r="71" spans="1:8" x14ac:dyDescent="0.15">
      <c r="A71" s="6">
        <v>45573</v>
      </c>
      <c r="B71" s="7">
        <v>52.37</v>
      </c>
      <c r="C71" s="7">
        <f t="shared" si="0"/>
        <v>51.176500000000004</v>
      </c>
      <c r="D71" s="21">
        <f t="shared" si="1"/>
        <v>1.3118900587761877</v>
      </c>
      <c r="E71" s="22">
        <f t="shared" si="2"/>
        <v>53.800280117552383</v>
      </c>
      <c r="F71" s="22">
        <f t="shared" si="3"/>
        <v>48.552719882447626</v>
      </c>
      <c r="G71" s="10"/>
      <c r="H71" s="10"/>
    </row>
    <row r="72" spans="1:8" x14ac:dyDescent="0.15">
      <c r="A72" s="6">
        <v>45574</v>
      </c>
      <c r="B72" s="7">
        <v>53.2</v>
      </c>
      <c r="C72" s="7">
        <f t="shared" si="0"/>
        <v>51.415999999999997</v>
      </c>
      <c r="D72" s="21">
        <f t="shared" si="1"/>
        <v>1.2138212822582892</v>
      </c>
      <c r="E72" s="22">
        <f t="shared" si="2"/>
        <v>53.843642564516578</v>
      </c>
      <c r="F72" s="22">
        <f t="shared" si="3"/>
        <v>48.988357435483415</v>
      </c>
      <c r="G72" s="10"/>
      <c r="H72" s="10"/>
    </row>
    <row r="73" spans="1:8" x14ac:dyDescent="0.15">
      <c r="A73" s="6">
        <v>45575</v>
      </c>
      <c r="B73" s="7">
        <v>53.18</v>
      </c>
      <c r="C73" s="7">
        <f t="shared" si="0"/>
        <v>51.63000000000001</v>
      </c>
      <c r="D73" s="21">
        <f t="shared" si="1"/>
        <v>1.1206060390417505</v>
      </c>
      <c r="E73" s="22">
        <f t="shared" si="2"/>
        <v>53.871212078083509</v>
      </c>
      <c r="F73" s="22">
        <f t="shared" si="3"/>
        <v>49.38878792191651</v>
      </c>
      <c r="G73" s="10"/>
      <c r="H73" s="10"/>
    </row>
    <row r="74" spans="1:8" x14ac:dyDescent="0.15">
      <c r="A74" s="6">
        <v>45576</v>
      </c>
      <c r="B74" s="7">
        <v>53.88</v>
      </c>
      <c r="C74" s="7">
        <f t="shared" si="0"/>
        <v>51.869500000000002</v>
      </c>
      <c r="D74" s="21">
        <f t="shared" si="1"/>
        <v>1.0593715863164999</v>
      </c>
      <c r="E74" s="22">
        <f t="shared" si="2"/>
        <v>53.988243172633005</v>
      </c>
      <c r="F74" s="22">
        <f t="shared" si="3"/>
        <v>49.750756827366999</v>
      </c>
      <c r="G74" s="10"/>
      <c r="H74" s="10"/>
    </row>
    <row r="75" spans="1:8" x14ac:dyDescent="0.15">
      <c r="A75" s="6">
        <v>45579</v>
      </c>
      <c r="B75" s="7">
        <v>53.9</v>
      </c>
      <c r="C75" s="7">
        <f t="shared" si="0"/>
        <v>52.049500000000002</v>
      </c>
      <c r="D75" s="21">
        <f t="shared" si="1"/>
        <v>1.0842095107302345</v>
      </c>
      <c r="E75" s="22">
        <f t="shared" si="2"/>
        <v>54.217919021460474</v>
      </c>
      <c r="F75" s="22">
        <f t="shared" si="3"/>
        <v>49.881080978539529</v>
      </c>
      <c r="G75" s="10"/>
      <c r="H75" s="10"/>
    </row>
    <row r="76" spans="1:8" x14ac:dyDescent="0.15">
      <c r="A76" s="6">
        <v>45580</v>
      </c>
      <c r="B76" s="7">
        <v>53.71</v>
      </c>
      <c r="C76" s="7">
        <f t="shared" si="0"/>
        <v>52.240499999999997</v>
      </c>
      <c r="D76" s="21">
        <f t="shared" si="1"/>
        <v>1.0182258822915577</v>
      </c>
      <c r="E76" s="22">
        <f t="shared" si="2"/>
        <v>54.27695176458311</v>
      </c>
      <c r="F76" s="22">
        <f t="shared" si="3"/>
        <v>50.204048235416884</v>
      </c>
      <c r="G76" s="10"/>
      <c r="H76" s="10"/>
    </row>
    <row r="77" spans="1:8" x14ac:dyDescent="0.15">
      <c r="A77" s="6">
        <v>45581</v>
      </c>
      <c r="B77" s="7">
        <v>56</v>
      </c>
      <c r="C77" s="7">
        <f t="shared" si="0"/>
        <v>52.548000000000002</v>
      </c>
      <c r="D77" s="21">
        <f t="shared" si="1"/>
        <v>1.1748935002127239</v>
      </c>
      <c r="E77" s="22">
        <f t="shared" si="2"/>
        <v>54.897787000425453</v>
      </c>
      <c r="F77" s="22">
        <f t="shared" si="3"/>
        <v>50.198212999574551</v>
      </c>
      <c r="G77" s="10"/>
      <c r="H77" s="10"/>
    </row>
    <row r="78" spans="1:8" x14ac:dyDescent="0.15">
      <c r="A78" s="6">
        <v>45582</v>
      </c>
      <c r="B78" s="7">
        <v>56.02</v>
      </c>
      <c r="C78" s="7">
        <f t="shared" si="0"/>
        <v>52.814</v>
      </c>
      <c r="D78" s="21">
        <f t="shared" si="1"/>
        <v>1.3268815835793739</v>
      </c>
      <c r="E78" s="22">
        <f t="shared" si="2"/>
        <v>55.467763167158751</v>
      </c>
      <c r="F78" s="22">
        <f t="shared" si="3"/>
        <v>50.16023683284125</v>
      </c>
      <c r="G78" s="10"/>
      <c r="H78" s="10"/>
    </row>
    <row r="79" spans="1:8" x14ac:dyDescent="0.15">
      <c r="A79" s="6">
        <v>45583</v>
      </c>
      <c r="B79" s="7">
        <v>56.38</v>
      </c>
      <c r="C79" s="7">
        <f t="shared" si="0"/>
        <v>53.0715</v>
      </c>
      <c r="D79" s="21">
        <f t="shared" si="1"/>
        <v>1.492663726363042</v>
      </c>
      <c r="E79" s="22">
        <f t="shared" si="2"/>
        <v>56.056827452726083</v>
      </c>
      <c r="F79" s="22">
        <f t="shared" si="3"/>
        <v>50.086172547273918</v>
      </c>
      <c r="G79" s="10"/>
      <c r="H79" s="10"/>
    </row>
    <row r="80" spans="1:8" x14ac:dyDescent="0.15">
      <c r="A80" s="6">
        <v>45586</v>
      </c>
      <c r="B80" s="7">
        <v>56.21</v>
      </c>
      <c r="C80" s="7">
        <f t="shared" si="0"/>
        <v>53.309999999999988</v>
      </c>
      <c r="D80" s="21">
        <f t="shared" si="1"/>
        <v>1.5957773225478222</v>
      </c>
      <c r="E80" s="22">
        <f t="shared" si="2"/>
        <v>56.501554645095631</v>
      </c>
      <c r="F80" s="22">
        <f t="shared" si="3"/>
        <v>50.118445354904345</v>
      </c>
      <c r="G80" s="10"/>
      <c r="H80" s="10"/>
    </row>
    <row r="81" spans="1:8" x14ac:dyDescent="0.15">
      <c r="A81" s="6">
        <v>45587</v>
      </c>
      <c r="B81" s="7">
        <v>56.22</v>
      </c>
      <c r="C81" s="7">
        <f t="shared" si="0"/>
        <v>53.532499999999992</v>
      </c>
      <c r="D81" s="21">
        <f t="shared" si="1"/>
        <v>1.6778742033016854</v>
      </c>
      <c r="E81" s="22">
        <f t="shared" si="2"/>
        <v>56.88824840660336</v>
      </c>
      <c r="F81" s="22">
        <f t="shared" si="3"/>
        <v>50.176751593396624</v>
      </c>
      <c r="G81" s="10"/>
      <c r="H81" s="10"/>
    </row>
    <row r="82" spans="1:8" x14ac:dyDescent="0.15">
      <c r="A82" s="6">
        <v>45588</v>
      </c>
      <c r="B82" s="7">
        <v>55.9</v>
      </c>
      <c r="C82" s="7">
        <f t="shared" si="0"/>
        <v>53.732500000000002</v>
      </c>
      <c r="D82" s="21">
        <f t="shared" si="1"/>
        <v>1.7111088279395419</v>
      </c>
      <c r="E82" s="22">
        <f t="shared" si="2"/>
        <v>57.154717655879082</v>
      </c>
      <c r="F82" s="22">
        <f t="shared" si="3"/>
        <v>50.310282344120921</v>
      </c>
      <c r="G82" s="10"/>
      <c r="H82" s="10"/>
    </row>
    <row r="83" spans="1:8" x14ac:dyDescent="0.15">
      <c r="A83" s="6">
        <v>45589</v>
      </c>
      <c r="B83" s="7">
        <v>55.58</v>
      </c>
      <c r="C83" s="7">
        <f t="shared" si="0"/>
        <v>53.906999999999996</v>
      </c>
      <c r="D83" s="21">
        <f t="shared" si="1"/>
        <v>1.7127451034738608</v>
      </c>
      <c r="E83" s="22">
        <f t="shared" si="2"/>
        <v>57.332490206947718</v>
      </c>
      <c r="F83" s="22">
        <f t="shared" si="3"/>
        <v>50.481509793052275</v>
      </c>
      <c r="G83" s="10"/>
      <c r="H83" s="10"/>
    </row>
    <row r="84" spans="1:8" x14ac:dyDescent="0.15">
      <c r="A84" s="6">
        <v>45590</v>
      </c>
      <c r="B84" s="7">
        <v>55.36</v>
      </c>
      <c r="C84" s="7">
        <f t="shared" si="0"/>
        <v>54.061999999999998</v>
      </c>
      <c r="D84" s="21">
        <f t="shared" si="1"/>
        <v>1.6960405903782276</v>
      </c>
      <c r="E84" s="22">
        <f t="shared" si="2"/>
        <v>57.454081180756454</v>
      </c>
      <c r="F84" s="22">
        <f t="shared" si="3"/>
        <v>50.669918819243541</v>
      </c>
      <c r="G84" s="10"/>
      <c r="H84" s="10"/>
    </row>
    <row r="85" spans="1:8" x14ac:dyDescent="0.15">
      <c r="A85" s="6">
        <v>45593</v>
      </c>
      <c r="B85" s="7">
        <v>54.91</v>
      </c>
      <c r="C85" s="7">
        <f t="shared" si="0"/>
        <v>54.1845</v>
      </c>
      <c r="D85" s="21">
        <f t="shared" si="1"/>
        <v>1.6623872340070092</v>
      </c>
      <c r="E85" s="22">
        <f t="shared" si="2"/>
        <v>57.50927446801402</v>
      </c>
      <c r="F85" s="22">
        <f t="shared" si="3"/>
        <v>50.85972553198598</v>
      </c>
      <c r="G85" s="10"/>
      <c r="H85" s="10"/>
    </row>
    <row r="86" spans="1:8" x14ac:dyDescent="0.15">
      <c r="A86" s="6">
        <v>45594</v>
      </c>
      <c r="B86" s="7">
        <v>55.3</v>
      </c>
      <c r="C86" s="7">
        <f t="shared" ref="C86:C149" si="4">AVERAGE(B67:B86)</f>
        <v>54.35</v>
      </c>
      <c r="D86" s="21">
        <f t="shared" ref="D86:D149" si="5">_xlfn.STDEV.S(B67:B86)</f>
        <v>1.5958465827859127</v>
      </c>
      <c r="E86" s="22">
        <f t="shared" ref="E86:E149" si="6" xml:space="preserve"> C86 + 2*D86</f>
        <v>57.541693165571829</v>
      </c>
      <c r="F86" s="22">
        <f t="shared" ref="F86:F149" si="7" xml:space="preserve"> C86 - 2*D86</f>
        <v>51.158306834428174</v>
      </c>
      <c r="G86" s="10"/>
      <c r="H86" s="10"/>
    </row>
    <row r="87" spans="1:8" x14ac:dyDescent="0.15">
      <c r="A87" s="6">
        <v>45595</v>
      </c>
      <c r="B87" s="7">
        <v>55.21</v>
      </c>
      <c r="C87" s="7">
        <f t="shared" si="4"/>
        <v>54.497500000000002</v>
      </c>
      <c r="D87" s="21">
        <f t="shared" si="5"/>
        <v>1.5273674462255225</v>
      </c>
      <c r="E87" s="22">
        <f t="shared" si="6"/>
        <v>57.552234892451047</v>
      </c>
      <c r="F87" s="22">
        <f t="shared" si="7"/>
        <v>51.442765107548958</v>
      </c>
      <c r="G87" s="10"/>
      <c r="H87" s="10"/>
    </row>
    <row r="88" spans="1:8" x14ac:dyDescent="0.15">
      <c r="A88" s="6">
        <v>45596</v>
      </c>
      <c r="B88" s="7">
        <v>54.4</v>
      </c>
      <c r="C88" s="7">
        <f t="shared" si="4"/>
        <v>54.613500000000002</v>
      </c>
      <c r="D88" s="21">
        <f t="shared" si="5"/>
        <v>1.418306161736969</v>
      </c>
      <c r="E88" s="22">
        <f t="shared" si="6"/>
        <v>57.450112323473938</v>
      </c>
      <c r="F88" s="22">
        <f t="shared" si="7"/>
        <v>51.776887676526066</v>
      </c>
      <c r="G88" s="10"/>
      <c r="H88" s="10"/>
    </row>
    <row r="89" spans="1:8" x14ac:dyDescent="0.15">
      <c r="A89" s="6">
        <v>45597</v>
      </c>
      <c r="B89" s="7">
        <v>55.12</v>
      </c>
      <c r="C89" s="7">
        <f t="shared" si="4"/>
        <v>54.75</v>
      </c>
      <c r="D89" s="21">
        <f t="shared" si="5"/>
        <v>1.3210880683022335</v>
      </c>
      <c r="E89" s="22">
        <f t="shared" si="6"/>
        <v>57.392176136604469</v>
      </c>
      <c r="F89" s="22">
        <f t="shared" si="7"/>
        <v>52.107823863395531</v>
      </c>
      <c r="G89" s="10"/>
      <c r="H89" s="10"/>
    </row>
    <row r="90" spans="1:8" x14ac:dyDescent="0.15">
      <c r="A90" s="6">
        <v>45600</v>
      </c>
      <c r="B90" s="7">
        <v>55.45</v>
      </c>
      <c r="C90" s="7">
        <f t="shared" si="4"/>
        <v>54.914999999999999</v>
      </c>
      <c r="D90" s="21">
        <f t="shared" si="5"/>
        <v>1.1775465126582836</v>
      </c>
      <c r="E90" s="22">
        <f t="shared" si="6"/>
        <v>57.270093025316569</v>
      </c>
      <c r="F90" s="22">
        <f t="shared" si="7"/>
        <v>52.559906974683429</v>
      </c>
      <c r="G90" s="10"/>
      <c r="H90" s="10"/>
    </row>
    <row r="91" spans="1:8" x14ac:dyDescent="0.15">
      <c r="A91" s="6">
        <v>45601</v>
      </c>
      <c r="B91" s="7">
        <v>55.78</v>
      </c>
      <c r="C91" s="7">
        <f t="shared" si="4"/>
        <v>55.085499999999989</v>
      </c>
      <c r="D91" s="21">
        <f t="shared" si="5"/>
        <v>1.0268883760380703</v>
      </c>
      <c r="E91" s="22">
        <f t="shared" si="6"/>
        <v>57.139276752076128</v>
      </c>
      <c r="F91" s="22">
        <f t="shared" si="7"/>
        <v>53.03172324792385</v>
      </c>
      <c r="G91" s="10"/>
      <c r="H91" s="10"/>
    </row>
    <row r="92" spans="1:8" x14ac:dyDescent="0.15">
      <c r="A92" s="6">
        <v>45602</v>
      </c>
      <c r="B92" s="7">
        <v>57.48</v>
      </c>
      <c r="C92" s="7">
        <f t="shared" si="4"/>
        <v>55.299500000000002</v>
      </c>
      <c r="D92" s="21">
        <f t="shared" si="5"/>
        <v>1.0587503806001926</v>
      </c>
      <c r="E92" s="22">
        <f t="shared" si="6"/>
        <v>57.417000761200384</v>
      </c>
      <c r="F92" s="22">
        <f t="shared" si="7"/>
        <v>53.181999238799619</v>
      </c>
      <c r="G92" s="10"/>
      <c r="H92" s="10"/>
    </row>
    <row r="93" spans="1:8" x14ac:dyDescent="0.15">
      <c r="A93" s="6">
        <v>45603</v>
      </c>
      <c r="B93" s="7">
        <v>57.69</v>
      </c>
      <c r="C93" s="7">
        <f t="shared" si="4"/>
        <v>55.524999999999999</v>
      </c>
      <c r="D93" s="21">
        <f t="shared" si="5"/>
        <v>1.0638386304223713</v>
      </c>
      <c r="E93" s="22">
        <f t="shared" si="6"/>
        <v>57.65267726084474</v>
      </c>
      <c r="F93" s="22">
        <f t="shared" si="7"/>
        <v>53.397322739155257</v>
      </c>
      <c r="G93" s="10"/>
      <c r="H93" s="10"/>
    </row>
    <row r="94" spans="1:8" x14ac:dyDescent="0.15">
      <c r="A94" s="6">
        <v>45604</v>
      </c>
      <c r="B94" s="7">
        <v>57.67</v>
      </c>
      <c r="C94" s="7">
        <f t="shared" si="4"/>
        <v>55.714500000000001</v>
      </c>
      <c r="D94" s="21">
        <f t="shared" si="5"/>
        <v>1.0925608498048591</v>
      </c>
      <c r="E94" s="22">
        <f t="shared" si="6"/>
        <v>57.899621699609717</v>
      </c>
      <c r="F94" s="22">
        <f t="shared" si="7"/>
        <v>53.529378300390285</v>
      </c>
      <c r="G94" s="10"/>
      <c r="H94" s="10"/>
    </row>
    <row r="95" spans="1:8" x14ac:dyDescent="0.15">
      <c r="A95" s="6">
        <v>45607</v>
      </c>
      <c r="B95" s="7">
        <v>58.23</v>
      </c>
      <c r="C95" s="7">
        <f t="shared" si="4"/>
        <v>55.931000000000004</v>
      </c>
      <c r="D95" s="21">
        <f t="shared" si="5"/>
        <v>1.1419738221720825</v>
      </c>
      <c r="E95" s="22">
        <f t="shared" si="6"/>
        <v>58.214947644344171</v>
      </c>
      <c r="F95" s="22">
        <f t="shared" si="7"/>
        <v>53.647052355655838</v>
      </c>
      <c r="G95" s="10"/>
      <c r="H95" s="10"/>
    </row>
    <row r="96" spans="1:8" x14ac:dyDescent="0.15">
      <c r="A96" s="6">
        <v>45608</v>
      </c>
      <c r="B96" s="7">
        <v>58.31</v>
      </c>
      <c r="C96" s="7">
        <f t="shared" si="4"/>
        <v>56.160999999999987</v>
      </c>
      <c r="D96" s="21">
        <f t="shared" si="5"/>
        <v>1.1343159311139679</v>
      </c>
      <c r="E96" s="22">
        <f t="shared" si="6"/>
        <v>58.429631862227922</v>
      </c>
      <c r="F96" s="22">
        <f t="shared" si="7"/>
        <v>53.892368137772053</v>
      </c>
      <c r="G96" s="10"/>
      <c r="H96" s="10"/>
    </row>
    <row r="97" spans="1:8" x14ac:dyDescent="0.15">
      <c r="A97" s="6">
        <v>45609</v>
      </c>
      <c r="B97" s="7">
        <v>58.78</v>
      </c>
      <c r="C97" s="7">
        <f t="shared" si="4"/>
        <v>56.3</v>
      </c>
      <c r="D97" s="21">
        <f t="shared" si="5"/>
        <v>1.2751387953350106</v>
      </c>
      <c r="E97" s="22">
        <f t="shared" si="6"/>
        <v>58.850277590670018</v>
      </c>
      <c r="F97" s="22">
        <f t="shared" si="7"/>
        <v>53.749722409329976</v>
      </c>
      <c r="G97" s="10"/>
      <c r="H97" s="10"/>
    </row>
    <row r="98" spans="1:8" x14ac:dyDescent="0.15">
      <c r="A98" s="6">
        <v>45610</v>
      </c>
      <c r="B98" s="7">
        <v>57.53</v>
      </c>
      <c r="C98" s="7">
        <f t="shared" si="4"/>
        <v>56.375500000000002</v>
      </c>
      <c r="D98" s="21">
        <f t="shared" si="5"/>
        <v>1.3021054812151462</v>
      </c>
      <c r="E98" s="22">
        <f t="shared" si="6"/>
        <v>58.979710962430296</v>
      </c>
      <c r="F98" s="22">
        <f t="shared" si="7"/>
        <v>53.771289037569709</v>
      </c>
      <c r="G98" s="10"/>
      <c r="H98" s="10"/>
    </row>
    <row r="99" spans="1:8" x14ac:dyDescent="0.15">
      <c r="A99" s="6">
        <v>45611</v>
      </c>
      <c r="B99" s="7">
        <v>57.07</v>
      </c>
      <c r="C99" s="7">
        <f t="shared" si="4"/>
        <v>56.410000000000004</v>
      </c>
      <c r="D99" s="21">
        <f t="shared" si="5"/>
        <v>1.3113392110036941</v>
      </c>
      <c r="E99" s="22">
        <f t="shared" si="6"/>
        <v>59.032678422007393</v>
      </c>
      <c r="F99" s="22">
        <f t="shared" si="7"/>
        <v>53.787321577992614</v>
      </c>
      <c r="G99" s="10"/>
      <c r="H99" s="10"/>
    </row>
    <row r="100" spans="1:8" x14ac:dyDescent="0.15">
      <c r="A100" s="6">
        <v>45614</v>
      </c>
      <c r="B100" s="7">
        <v>56.92</v>
      </c>
      <c r="C100" s="7">
        <f t="shared" si="4"/>
        <v>56.445500000000003</v>
      </c>
      <c r="D100" s="21">
        <f t="shared" si="5"/>
        <v>1.3152445239934429</v>
      </c>
      <c r="E100" s="22">
        <f t="shared" si="6"/>
        <v>59.075989047986887</v>
      </c>
      <c r="F100" s="22">
        <f t="shared" si="7"/>
        <v>53.815010952013118</v>
      </c>
      <c r="G100" s="10"/>
      <c r="H100" s="10"/>
    </row>
    <row r="101" spans="1:8" x14ac:dyDescent="0.15">
      <c r="A101" s="6">
        <v>45615</v>
      </c>
      <c r="B101" s="7">
        <v>56.62</v>
      </c>
      <c r="C101" s="7">
        <f t="shared" si="4"/>
        <v>56.465499999999984</v>
      </c>
      <c r="D101" s="21">
        <f t="shared" si="5"/>
        <v>1.3146761658494583</v>
      </c>
      <c r="E101" s="22">
        <f t="shared" si="6"/>
        <v>59.094852331698903</v>
      </c>
      <c r="F101" s="22">
        <f t="shared" si="7"/>
        <v>53.836147668301066</v>
      </c>
      <c r="G101" s="10"/>
      <c r="H101" s="10"/>
    </row>
    <row r="102" spans="1:8" x14ac:dyDescent="0.15">
      <c r="A102" s="6">
        <v>45616</v>
      </c>
      <c r="B102" s="7">
        <v>57.11</v>
      </c>
      <c r="C102" s="7">
        <f t="shared" si="4"/>
        <v>56.525999999999989</v>
      </c>
      <c r="D102" s="21">
        <f t="shared" si="5"/>
        <v>1.3151241686424022</v>
      </c>
      <c r="E102" s="22">
        <f t="shared" si="6"/>
        <v>59.156248337284794</v>
      </c>
      <c r="F102" s="22">
        <f t="shared" si="7"/>
        <v>53.895751662715185</v>
      </c>
      <c r="G102" s="10"/>
      <c r="H102" s="10"/>
    </row>
    <row r="103" spans="1:8" x14ac:dyDescent="0.15">
      <c r="A103" s="6">
        <v>45617</v>
      </c>
      <c r="B103" s="7">
        <v>57.17</v>
      </c>
      <c r="C103" s="7">
        <f t="shared" si="4"/>
        <v>56.605500000000006</v>
      </c>
      <c r="D103" s="21">
        <f t="shared" si="5"/>
        <v>1.3029297957417276</v>
      </c>
      <c r="E103" s="22">
        <f t="shared" si="6"/>
        <v>59.211359591483465</v>
      </c>
      <c r="F103" s="22">
        <f t="shared" si="7"/>
        <v>53.999640408516548</v>
      </c>
      <c r="G103" s="10"/>
      <c r="H103" s="10"/>
    </row>
    <row r="104" spans="1:8" x14ac:dyDescent="0.15">
      <c r="A104" s="6">
        <v>45618</v>
      </c>
      <c r="B104" s="7">
        <v>58.15</v>
      </c>
      <c r="C104" s="7">
        <f t="shared" si="4"/>
        <v>56.745000000000005</v>
      </c>
      <c r="D104" s="21">
        <f t="shared" si="5"/>
        <v>1.3118869495581751</v>
      </c>
      <c r="E104" s="22">
        <f t="shared" si="6"/>
        <v>59.368773899116356</v>
      </c>
      <c r="F104" s="22">
        <f t="shared" si="7"/>
        <v>54.121226100883653</v>
      </c>
      <c r="G104" s="10"/>
      <c r="H104" s="10"/>
    </row>
    <row r="105" spans="1:8" x14ac:dyDescent="0.15">
      <c r="A105" s="6">
        <v>45621</v>
      </c>
      <c r="B105" s="7">
        <v>58.34</v>
      </c>
      <c r="C105" s="7">
        <f t="shared" si="4"/>
        <v>56.916499999999999</v>
      </c>
      <c r="D105" s="21">
        <f t="shared" si="5"/>
        <v>1.2832617774537218</v>
      </c>
      <c r="E105" s="22">
        <f t="shared" si="6"/>
        <v>59.48302355490744</v>
      </c>
      <c r="F105" s="22">
        <f t="shared" si="7"/>
        <v>54.349976445092558</v>
      </c>
      <c r="G105" s="10"/>
      <c r="H105" s="10"/>
    </row>
    <row r="106" spans="1:8" x14ac:dyDescent="0.15">
      <c r="A106" s="6">
        <v>45622</v>
      </c>
      <c r="B106" s="7">
        <v>59.19</v>
      </c>
      <c r="C106" s="7">
        <f t="shared" si="4"/>
        <v>57.111000000000004</v>
      </c>
      <c r="D106" s="21">
        <f t="shared" si="5"/>
        <v>1.3196407007012816</v>
      </c>
      <c r="E106" s="22">
        <f t="shared" si="6"/>
        <v>59.750281401402567</v>
      </c>
      <c r="F106" s="22">
        <f t="shared" si="7"/>
        <v>54.471718598597441</v>
      </c>
      <c r="G106" s="10"/>
      <c r="H106" s="10"/>
    </row>
    <row r="107" spans="1:8" x14ac:dyDescent="0.15">
      <c r="A107" s="6">
        <v>45623</v>
      </c>
      <c r="B107" s="7">
        <v>58.89</v>
      </c>
      <c r="C107" s="7">
        <f t="shared" si="4"/>
        <v>57.295000000000002</v>
      </c>
      <c r="D107" s="21">
        <f t="shared" si="5"/>
        <v>1.296990443498454</v>
      </c>
      <c r="E107" s="22">
        <f t="shared" si="6"/>
        <v>59.888980886996912</v>
      </c>
      <c r="F107" s="22">
        <f t="shared" si="7"/>
        <v>54.701019113003092</v>
      </c>
      <c r="G107" s="10"/>
      <c r="H107" s="10"/>
    </row>
    <row r="108" spans="1:8" x14ac:dyDescent="0.15">
      <c r="A108" s="6">
        <v>45625</v>
      </c>
      <c r="B108" s="7">
        <v>58.81</v>
      </c>
      <c r="C108" s="7">
        <f t="shared" si="4"/>
        <v>57.515499999999996</v>
      </c>
      <c r="D108" s="21">
        <f t="shared" si="5"/>
        <v>1.1448579548756717</v>
      </c>
      <c r="E108" s="22">
        <f t="shared" si="6"/>
        <v>59.80521590975134</v>
      </c>
      <c r="F108" s="22">
        <f t="shared" si="7"/>
        <v>55.225784090248652</v>
      </c>
      <c r="G108" s="10"/>
      <c r="H108" s="10"/>
    </row>
    <row r="109" spans="1:8" x14ac:dyDescent="0.15">
      <c r="A109" s="6">
        <v>45628</v>
      </c>
      <c r="B109" s="7">
        <v>59.03</v>
      </c>
      <c r="C109" s="7">
        <f t="shared" si="4"/>
        <v>57.710999999999999</v>
      </c>
      <c r="D109" s="21">
        <f t="shared" si="5"/>
        <v>1.0436318165047731</v>
      </c>
      <c r="E109" s="22">
        <f t="shared" si="6"/>
        <v>59.798263633009547</v>
      </c>
      <c r="F109" s="22">
        <f t="shared" si="7"/>
        <v>55.62373636699045</v>
      </c>
      <c r="G109" s="10"/>
      <c r="H109" s="10"/>
    </row>
    <row r="110" spans="1:8" x14ac:dyDescent="0.15">
      <c r="A110" s="6">
        <v>45629</v>
      </c>
      <c r="B110" s="7">
        <v>59.08</v>
      </c>
      <c r="C110" s="7">
        <f t="shared" si="4"/>
        <v>57.892499999999998</v>
      </c>
      <c r="D110" s="21">
        <f t="shared" si="5"/>
        <v>0.94025122622682733</v>
      </c>
      <c r="E110" s="22">
        <f t="shared" si="6"/>
        <v>59.773002452453653</v>
      </c>
      <c r="F110" s="22">
        <f t="shared" si="7"/>
        <v>56.011997547546343</v>
      </c>
      <c r="G110" s="10"/>
      <c r="H110" s="10"/>
    </row>
    <row r="111" spans="1:8" x14ac:dyDescent="0.15">
      <c r="A111" s="6">
        <v>45630</v>
      </c>
      <c r="B111" s="7">
        <v>59.22</v>
      </c>
      <c r="C111" s="7">
        <f t="shared" si="4"/>
        <v>58.064499999999995</v>
      </c>
      <c r="D111" s="21">
        <f t="shared" si="5"/>
        <v>0.84309252161313841</v>
      </c>
      <c r="E111" s="22">
        <f t="shared" si="6"/>
        <v>59.750685043226269</v>
      </c>
      <c r="F111" s="22">
        <f t="shared" si="7"/>
        <v>56.378314956773721</v>
      </c>
      <c r="G111" s="10"/>
      <c r="H111" s="10"/>
    </row>
    <row r="112" spans="1:8" x14ac:dyDescent="0.15">
      <c r="A112" s="6">
        <v>45631</v>
      </c>
      <c r="B112" s="7">
        <v>59.61</v>
      </c>
      <c r="C112" s="7">
        <f t="shared" si="4"/>
        <v>58.170999999999992</v>
      </c>
      <c r="D112" s="21">
        <f t="shared" si="5"/>
        <v>0.89810853874596963</v>
      </c>
      <c r="E112" s="22">
        <f t="shared" si="6"/>
        <v>59.967217077491931</v>
      </c>
      <c r="F112" s="22">
        <f t="shared" si="7"/>
        <v>56.374782922508054</v>
      </c>
      <c r="G112" s="10"/>
      <c r="H112" s="10"/>
    </row>
    <row r="113" spans="1:8" x14ac:dyDescent="0.15">
      <c r="A113" s="6">
        <v>45632</v>
      </c>
      <c r="B113" s="7">
        <v>59.48</v>
      </c>
      <c r="C113" s="7">
        <f t="shared" si="4"/>
        <v>58.260499999999993</v>
      </c>
      <c r="D113" s="21">
        <f t="shared" si="5"/>
        <v>0.9360413564862563</v>
      </c>
      <c r="E113" s="22">
        <f t="shared" si="6"/>
        <v>60.132582712972507</v>
      </c>
      <c r="F113" s="22">
        <f t="shared" si="7"/>
        <v>56.38841728702748</v>
      </c>
      <c r="G113" s="10"/>
      <c r="H113" s="10"/>
    </row>
    <row r="114" spans="1:8" x14ac:dyDescent="0.15">
      <c r="A114" s="6">
        <v>45635</v>
      </c>
      <c r="B114" s="7">
        <v>58.55</v>
      </c>
      <c r="C114" s="7">
        <f t="shared" si="4"/>
        <v>58.304500000000004</v>
      </c>
      <c r="D114" s="21">
        <f t="shared" si="5"/>
        <v>0.92746669680598759</v>
      </c>
      <c r="E114" s="22">
        <f t="shared" si="6"/>
        <v>60.159433393611977</v>
      </c>
      <c r="F114" s="22">
        <f t="shared" si="7"/>
        <v>56.449566606388032</v>
      </c>
      <c r="G114" s="10"/>
      <c r="H114" s="10"/>
    </row>
    <row r="115" spans="1:8" x14ac:dyDescent="0.15">
      <c r="A115" s="6">
        <v>45636</v>
      </c>
      <c r="B115" s="7">
        <v>58.32</v>
      </c>
      <c r="C115" s="7">
        <f t="shared" si="4"/>
        <v>58.309000000000005</v>
      </c>
      <c r="D115" s="21">
        <f t="shared" si="5"/>
        <v>0.92730452614582104</v>
      </c>
      <c r="E115" s="22">
        <f t="shared" si="6"/>
        <v>60.163609052291648</v>
      </c>
      <c r="F115" s="22">
        <f t="shared" si="7"/>
        <v>56.454390947708362</v>
      </c>
      <c r="G115" s="10"/>
      <c r="H115" s="10"/>
    </row>
    <row r="116" spans="1:8" x14ac:dyDescent="0.15">
      <c r="A116" s="6">
        <v>45637</v>
      </c>
      <c r="B116" s="7">
        <v>58.19</v>
      </c>
      <c r="C116" s="7">
        <f t="shared" si="4"/>
        <v>58.303000000000011</v>
      </c>
      <c r="D116" s="21">
        <f t="shared" si="5"/>
        <v>0.92768585880759125</v>
      </c>
      <c r="E116" s="22">
        <f t="shared" si="6"/>
        <v>60.158371717615196</v>
      </c>
      <c r="F116" s="22">
        <f t="shared" si="7"/>
        <v>56.447628282384827</v>
      </c>
      <c r="G116" s="10"/>
      <c r="H116" s="10"/>
    </row>
    <row r="117" spans="1:8" x14ac:dyDescent="0.15">
      <c r="A117" s="6">
        <v>45638</v>
      </c>
      <c r="B117" s="7">
        <v>58.45</v>
      </c>
      <c r="C117" s="7">
        <f t="shared" si="4"/>
        <v>58.286500000000004</v>
      </c>
      <c r="D117" s="21">
        <f t="shared" si="5"/>
        <v>0.92167053709412206</v>
      </c>
      <c r="E117" s="22">
        <f t="shared" si="6"/>
        <v>60.129841074188249</v>
      </c>
      <c r="F117" s="22">
        <f t="shared" si="7"/>
        <v>56.443158925811758</v>
      </c>
      <c r="G117" s="10"/>
      <c r="H117" s="10"/>
    </row>
    <row r="118" spans="1:8" x14ac:dyDescent="0.15">
      <c r="A118" s="6">
        <v>45639</v>
      </c>
      <c r="B118" s="7">
        <v>58.22</v>
      </c>
      <c r="C118" s="7">
        <f t="shared" si="4"/>
        <v>58.321000000000005</v>
      </c>
      <c r="D118" s="21">
        <f t="shared" si="5"/>
        <v>0.90461914056341064</v>
      </c>
      <c r="E118" s="22">
        <f t="shared" si="6"/>
        <v>60.130238281126829</v>
      </c>
      <c r="F118" s="22">
        <f t="shared" si="7"/>
        <v>56.511761718873181</v>
      </c>
      <c r="G118" s="10"/>
      <c r="H118" s="10"/>
    </row>
    <row r="119" spans="1:8" x14ac:dyDescent="0.15">
      <c r="A119" s="6">
        <v>45642</v>
      </c>
      <c r="B119" s="7">
        <v>57.96</v>
      </c>
      <c r="C119" s="7">
        <f t="shared" si="4"/>
        <v>58.365500000000011</v>
      </c>
      <c r="D119" s="21">
        <f t="shared" si="5"/>
        <v>0.86066360565860034</v>
      </c>
      <c r="E119" s="22">
        <f t="shared" si="6"/>
        <v>60.086827211317214</v>
      </c>
      <c r="F119" s="22">
        <f t="shared" si="7"/>
        <v>56.644172788682809</v>
      </c>
      <c r="G119" s="10"/>
      <c r="H119" s="10"/>
    </row>
    <row r="120" spans="1:8" x14ac:dyDescent="0.15">
      <c r="A120" s="6">
        <v>45643</v>
      </c>
      <c r="B120" s="7">
        <v>58.12</v>
      </c>
      <c r="C120" s="7">
        <f t="shared" si="4"/>
        <v>58.4255</v>
      </c>
      <c r="D120" s="21">
        <f t="shared" si="5"/>
        <v>0.79382137059986768</v>
      </c>
      <c r="E120" s="22">
        <f t="shared" si="6"/>
        <v>60.013142741199736</v>
      </c>
      <c r="F120" s="22">
        <f t="shared" si="7"/>
        <v>56.837857258800263</v>
      </c>
      <c r="G120" s="10"/>
      <c r="H120" s="10"/>
    </row>
    <row r="121" spans="1:8" x14ac:dyDescent="0.15">
      <c r="A121" s="6">
        <v>45644</v>
      </c>
      <c r="B121" s="7">
        <v>57.14</v>
      </c>
      <c r="C121" s="7">
        <f t="shared" si="4"/>
        <v>58.45150000000001</v>
      </c>
      <c r="D121" s="21">
        <f t="shared" si="5"/>
        <v>0.73813616629995793</v>
      </c>
      <c r="E121" s="22">
        <f t="shared" si="6"/>
        <v>59.927772332599929</v>
      </c>
      <c r="F121" s="22">
        <f t="shared" si="7"/>
        <v>56.975227667400091</v>
      </c>
      <c r="G121" s="10"/>
      <c r="H121" s="10"/>
    </row>
    <row r="122" spans="1:8" x14ac:dyDescent="0.15">
      <c r="A122" s="6">
        <v>45645</v>
      </c>
      <c r="B122" s="7">
        <v>57.24</v>
      </c>
      <c r="C122" s="7">
        <f t="shared" si="4"/>
        <v>58.458000000000006</v>
      </c>
      <c r="D122" s="21">
        <f t="shared" si="5"/>
        <v>0.72617672200294758</v>
      </c>
      <c r="E122" s="22">
        <f t="shared" si="6"/>
        <v>59.910353444005899</v>
      </c>
      <c r="F122" s="22">
        <f t="shared" si="7"/>
        <v>57.005646555994112</v>
      </c>
      <c r="G122" s="10"/>
      <c r="H122" s="10"/>
    </row>
    <row r="123" spans="1:8" x14ac:dyDescent="0.15">
      <c r="A123" s="6">
        <v>45646</v>
      </c>
      <c r="B123" s="7">
        <v>58.12</v>
      </c>
      <c r="C123" s="7">
        <f t="shared" si="4"/>
        <v>58.505499999999998</v>
      </c>
      <c r="D123" s="21">
        <f t="shared" si="5"/>
        <v>0.66607629561405846</v>
      </c>
      <c r="E123" s="22">
        <f t="shared" si="6"/>
        <v>59.837652591228114</v>
      </c>
      <c r="F123" s="22">
        <f t="shared" si="7"/>
        <v>57.173347408771882</v>
      </c>
      <c r="G123" s="10"/>
      <c r="H123" s="10"/>
    </row>
    <row r="124" spans="1:8" x14ac:dyDescent="0.15">
      <c r="A124" s="6">
        <v>45649</v>
      </c>
      <c r="B124" s="7">
        <v>58.58</v>
      </c>
      <c r="C124" s="7">
        <f t="shared" si="4"/>
        <v>58.527000000000001</v>
      </c>
      <c r="D124" s="21">
        <f t="shared" si="5"/>
        <v>0.66091722548846288</v>
      </c>
      <c r="E124" s="22">
        <f t="shared" si="6"/>
        <v>59.848834450976923</v>
      </c>
      <c r="F124" s="22">
        <f t="shared" si="7"/>
        <v>57.205165549023079</v>
      </c>
      <c r="G124" s="10"/>
      <c r="H124" s="10"/>
    </row>
    <row r="125" spans="1:8" x14ac:dyDescent="0.15">
      <c r="A125" s="6">
        <v>45650</v>
      </c>
      <c r="B125" s="7">
        <v>59.44</v>
      </c>
      <c r="C125" s="7">
        <f t="shared" si="4"/>
        <v>58.582000000000008</v>
      </c>
      <c r="D125" s="21">
        <f t="shared" si="5"/>
        <v>0.68968032259041601</v>
      </c>
      <c r="E125" s="22">
        <f t="shared" si="6"/>
        <v>59.961360645180839</v>
      </c>
      <c r="F125" s="22">
        <f t="shared" si="7"/>
        <v>57.202639354819176</v>
      </c>
      <c r="G125" s="10"/>
      <c r="H125" s="10"/>
    </row>
    <row r="126" spans="1:8" x14ac:dyDescent="0.15">
      <c r="A126" s="6">
        <v>45652</v>
      </c>
      <c r="B126" s="7">
        <v>59.57</v>
      </c>
      <c r="C126" s="7">
        <f t="shared" si="4"/>
        <v>58.601000000000013</v>
      </c>
      <c r="D126" s="21">
        <f t="shared" si="5"/>
        <v>0.7121790135692152</v>
      </c>
      <c r="E126" s="22">
        <f t="shared" si="6"/>
        <v>60.025358027138445</v>
      </c>
      <c r="F126" s="22">
        <f t="shared" si="7"/>
        <v>57.176641972861582</v>
      </c>
      <c r="G126" s="10"/>
      <c r="H126" s="10"/>
    </row>
    <row r="127" spans="1:8" x14ac:dyDescent="0.15">
      <c r="A127" s="6">
        <v>45653</v>
      </c>
      <c r="B127" s="7">
        <v>59.21</v>
      </c>
      <c r="C127" s="7">
        <f t="shared" si="4"/>
        <v>58.617000000000004</v>
      </c>
      <c r="D127" s="21">
        <f t="shared" si="5"/>
        <v>0.72253282569757737</v>
      </c>
      <c r="E127" s="22">
        <f t="shared" si="6"/>
        <v>60.062065651395159</v>
      </c>
      <c r="F127" s="22">
        <f t="shared" si="7"/>
        <v>57.17193434860485</v>
      </c>
      <c r="G127" s="10"/>
      <c r="H127" s="10"/>
    </row>
    <row r="128" spans="1:8" x14ac:dyDescent="0.15">
      <c r="A128" s="6">
        <v>45656</v>
      </c>
      <c r="B128" s="7">
        <v>58.79</v>
      </c>
      <c r="C128" s="7">
        <f t="shared" si="4"/>
        <v>58.616000000000007</v>
      </c>
      <c r="D128" s="21">
        <f t="shared" si="5"/>
        <v>0.72226544180173258</v>
      </c>
      <c r="E128" s="22">
        <f t="shared" si="6"/>
        <v>60.060530883603469</v>
      </c>
      <c r="F128" s="22">
        <f t="shared" si="7"/>
        <v>57.171469116396544</v>
      </c>
      <c r="G128" s="10"/>
      <c r="H128" s="10"/>
    </row>
    <row r="129" spans="1:8" x14ac:dyDescent="0.15">
      <c r="A129" s="6">
        <v>45657</v>
      </c>
      <c r="B129" s="7">
        <v>58.8</v>
      </c>
      <c r="C129" s="7">
        <f t="shared" si="4"/>
        <v>58.604499999999994</v>
      </c>
      <c r="D129" s="21">
        <f t="shared" si="5"/>
        <v>0.717139603233788</v>
      </c>
      <c r="E129" s="22">
        <f t="shared" si="6"/>
        <v>60.038779206467574</v>
      </c>
      <c r="F129" s="22">
        <f t="shared" si="7"/>
        <v>57.170220793532415</v>
      </c>
      <c r="G129" s="10"/>
      <c r="H129" s="10"/>
    </row>
    <row r="130" spans="1:8" x14ac:dyDescent="0.15">
      <c r="A130" s="6">
        <v>45659</v>
      </c>
      <c r="B130" s="7">
        <v>58.7</v>
      </c>
      <c r="C130" s="7">
        <f t="shared" si="4"/>
        <v>58.58550000000001</v>
      </c>
      <c r="D130" s="21">
        <f t="shared" si="5"/>
        <v>0.70886473358907842</v>
      </c>
      <c r="E130" s="22">
        <f t="shared" si="6"/>
        <v>60.003229467178166</v>
      </c>
      <c r="F130" s="22">
        <f t="shared" si="7"/>
        <v>57.167770532821855</v>
      </c>
      <c r="G130" s="10"/>
      <c r="H130" s="10"/>
    </row>
    <row r="131" spans="1:8" x14ac:dyDescent="0.15">
      <c r="A131" s="6">
        <v>45660</v>
      </c>
      <c r="B131" s="7">
        <v>58.86</v>
      </c>
      <c r="C131" s="7">
        <f t="shared" si="4"/>
        <v>58.567499999999995</v>
      </c>
      <c r="D131" s="21">
        <f t="shared" si="5"/>
        <v>0.69636556491543944</v>
      </c>
      <c r="E131" s="22">
        <f t="shared" si="6"/>
        <v>59.960231129830873</v>
      </c>
      <c r="F131" s="22">
        <f t="shared" si="7"/>
        <v>57.174768870169117</v>
      </c>
      <c r="G131" s="10"/>
      <c r="H131" s="10"/>
    </row>
    <row r="132" spans="1:8" x14ac:dyDescent="0.15">
      <c r="A132" s="6">
        <v>45663</v>
      </c>
      <c r="B132" s="7">
        <v>58.77</v>
      </c>
      <c r="C132" s="7">
        <f t="shared" si="4"/>
        <v>58.525500000000001</v>
      </c>
      <c r="D132" s="21">
        <f t="shared" si="5"/>
        <v>0.65423700035352506</v>
      </c>
      <c r="E132" s="22">
        <f t="shared" si="6"/>
        <v>59.833974000707052</v>
      </c>
      <c r="F132" s="22">
        <f t="shared" si="7"/>
        <v>57.21702599929295</v>
      </c>
      <c r="G132" s="10"/>
      <c r="H132" s="10"/>
    </row>
    <row r="133" spans="1:8" x14ac:dyDescent="0.15">
      <c r="A133" s="6">
        <v>45664</v>
      </c>
      <c r="B133" s="7">
        <v>58.93</v>
      </c>
      <c r="C133" s="7">
        <f t="shared" si="4"/>
        <v>58.498000000000005</v>
      </c>
      <c r="D133" s="21">
        <f t="shared" si="5"/>
        <v>0.62280857919250709</v>
      </c>
      <c r="E133" s="22">
        <f t="shared" si="6"/>
        <v>59.743617158385021</v>
      </c>
      <c r="F133" s="22">
        <f t="shared" si="7"/>
        <v>57.252382841614988</v>
      </c>
      <c r="G133" s="10"/>
      <c r="H133" s="10"/>
    </row>
    <row r="134" spans="1:8" x14ac:dyDescent="0.15">
      <c r="A134" s="6">
        <v>45665</v>
      </c>
      <c r="B134" s="7">
        <v>59.2</v>
      </c>
      <c r="C134" s="7">
        <f t="shared" si="4"/>
        <v>58.530500000000004</v>
      </c>
      <c r="D134" s="21">
        <f t="shared" si="5"/>
        <v>0.64231878460203196</v>
      </c>
      <c r="E134" s="22">
        <f t="shared" si="6"/>
        <v>59.815137569204069</v>
      </c>
      <c r="F134" s="22">
        <f t="shared" si="7"/>
        <v>57.245862430795938</v>
      </c>
      <c r="G134" s="10"/>
      <c r="H134" s="10"/>
    </row>
    <row r="135" spans="1:8" x14ac:dyDescent="0.15">
      <c r="A135" s="6">
        <v>45667</v>
      </c>
      <c r="B135" s="7">
        <v>58.74</v>
      </c>
      <c r="C135" s="7">
        <f t="shared" si="4"/>
        <v>58.551500000000011</v>
      </c>
      <c r="D135" s="21">
        <f t="shared" si="5"/>
        <v>0.64194011033986487</v>
      </c>
      <c r="E135" s="22">
        <f t="shared" si="6"/>
        <v>59.835380220679738</v>
      </c>
      <c r="F135" s="22">
        <f t="shared" si="7"/>
        <v>57.267619779320285</v>
      </c>
      <c r="G135" s="10"/>
      <c r="H135" s="10"/>
    </row>
    <row r="136" spans="1:8" x14ac:dyDescent="0.15">
      <c r="A136" s="6">
        <v>45670</v>
      </c>
      <c r="B136" s="7">
        <v>58.76</v>
      </c>
      <c r="C136" s="7">
        <f t="shared" si="4"/>
        <v>58.58</v>
      </c>
      <c r="D136" s="21">
        <f t="shared" si="5"/>
        <v>0.63768495768926348</v>
      </c>
      <c r="E136" s="22">
        <f t="shared" si="6"/>
        <v>59.855369915378525</v>
      </c>
      <c r="F136" s="22">
        <f t="shared" si="7"/>
        <v>57.304630084621472</v>
      </c>
      <c r="G136" s="10"/>
      <c r="H136" s="10"/>
    </row>
    <row r="137" spans="1:8" x14ac:dyDescent="0.15">
      <c r="A137" s="6">
        <v>45671</v>
      </c>
      <c r="B137" s="7">
        <v>59.33</v>
      </c>
      <c r="C137" s="7">
        <f t="shared" si="4"/>
        <v>58.623999999999988</v>
      </c>
      <c r="D137" s="21">
        <f t="shared" si="5"/>
        <v>0.65827046113280807</v>
      </c>
      <c r="E137" s="22">
        <f t="shared" si="6"/>
        <v>59.940540922265605</v>
      </c>
      <c r="F137" s="22">
        <f t="shared" si="7"/>
        <v>57.307459077734372</v>
      </c>
      <c r="G137" s="10"/>
      <c r="H137" s="10"/>
    </row>
    <row r="138" spans="1:8" x14ac:dyDescent="0.15">
      <c r="A138" s="6">
        <v>45672</v>
      </c>
      <c r="B138" s="7">
        <v>59.98</v>
      </c>
      <c r="C138" s="7">
        <f t="shared" si="4"/>
        <v>58.712000000000003</v>
      </c>
      <c r="D138" s="21">
        <f t="shared" si="5"/>
        <v>0.7164870439934875</v>
      </c>
      <c r="E138" s="22">
        <f t="shared" si="6"/>
        <v>60.144974087986981</v>
      </c>
      <c r="F138" s="22">
        <f t="shared" si="7"/>
        <v>57.279025912013026</v>
      </c>
      <c r="G138" s="10"/>
      <c r="H138" s="10"/>
    </row>
    <row r="139" spans="1:8" x14ac:dyDescent="0.15">
      <c r="A139" s="6">
        <v>45673</v>
      </c>
      <c r="B139" s="7">
        <v>59.82</v>
      </c>
      <c r="C139" s="7">
        <f t="shared" si="4"/>
        <v>58.804999999999993</v>
      </c>
      <c r="D139" s="21">
        <f t="shared" si="5"/>
        <v>0.73423429503122473</v>
      </c>
      <c r="E139" s="22">
        <f t="shared" si="6"/>
        <v>60.273468590062443</v>
      </c>
      <c r="F139" s="22">
        <f t="shared" si="7"/>
        <v>57.336531409937542</v>
      </c>
      <c r="G139" s="10"/>
      <c r="H139" s="10"/>
    </row>
    <row r="140" spans="1:8" x14ac:dyDescent="0.15">
      <c r="A140" s="6">
        <v>45674</v>
      </c>
      <c r="B140" s="7">
        <v>60.23</v>
      </c>
      <c r="C140" s="7">
        <f t="shared" si="4"/>
        <v>58.910499999999999</v>
      </c>
      <c r="D140" s="21">
        <f t="shared" si="5"/>
        <v>0.78074508947340882</v>
      </c>
      <c r="E140" s="22">
        <f t="shared" si="6"/>
        <v>60.471990178946818</v>
      </c>
      <c r="F140" s="22">
        <f t="shared" si="7"/>
        <v>57.34900982105318</v>
      </c>
      <c r="G140" s="10"/>
      <c r="H140" s="10"/>
    </row>
    <row r="141" spans="1:8" x14ac:dyDescent="0.15">
      <c r="A141" s="6">
        <v>45678</v>
      </c>
      <c r="B141" s="7">
        <v>61.03</v>
      </c>
      <c r="C141" s="7">
        <f t="shared" si="4"/>
        <v>59.105000000000004</v>
      </c>
      <c r="D141" s="21">
        <f t="shared" si="5"/>
        <v>0.80074636236582719</v>
      </c>
      <c r="E141" s="22">
        <f t="shared" si="6"/>
        <v>60.70649272473166</v>
      </c>
      <c r="F141" s="22">
        <f t="shared" si="7"/>
        <v>57.503507275268348</v>
      </c>
      <c r="G141" s="10"/>
      <c r="H141" s="10"/>
    </row>
    <row r="142" spans="1:8" x14ac:dyDescent="0.15">
      <c r="A142" s="6">
        <v>45679</v>
      </c>
      <c r="B142" s="7">
        <v>61.63</v>
      </c>
      <c r="C142" s="7">
        <f t="shared" si="4"/>
        <v>59.3245</v>
      </c>
      <c r="D142" s="21">
        <f t="shared" si="5"/>
        <v>0.86195905996319344</v>
      </c>
      <c r="E142" s="22">
        <f t="shared" si="6"/>
        <v>61.048418119926389</v>
      </c>
      <c r="F142" s="22">
        <f t="shared" si="7"/>
        <v>57.600581880073612</v>
      </c>
      <c r="G142" s="10"/>
      <c r="H142" s="10"/>
    </row>
    <row r="143" spans="1:8" x14ac:dyDescent="0.15">
      <c r="A143" s="6">
        <v>45680</v>
      </c>
      <c r="B143" s="7">
        <v>62.23</v>
      </c>
      <c r="C143" s="7">
        <f t="shared" si="4"/>
        <v>59.530000000000015</v>
      </c>
      <c r="D143" s="21">
        <f t="shared" si="5"/>
        <v>1.0327021275326811</v>
      </c>
      <c r="E143" s="22">
        <f t="shared" si="6"/>
        <v>61.595404255065375</v>
      </c>
      <c r="F143" s="22">
        <f t="shared" si="7"/>
        <v>57.464595744934655</v>
      </c>
      <c r="G143" s="10"/>
      <c r="H143" s="10"/>
    </row>
    <row r="144" spans="1:8" x14ac:dyDescent="0.15">
      <c r="A144" s="6">
        <v>45681</v>
      </c>
      <c r="B144" s="7">
        <v>62.23</v>
      </c>
      <c r="C144" s="7">
        <f t="shared" si="4"/>
        <v>59.712500000000013</v>
      </c>
      <c r="D144" s="21">
        <f t="shared" si="5"/>
        <v>1.1694437499129766</v>
      </c>
      <c r="E144" s="22">
        <f t="shared" si="6"/>
        <v>62.051387499825964</v>
      </c>
      <c r="F144" s="22">
        <f t="shared" si="7"/>
        <v>57.373612500174062</v>
      </c>
      <c r="G144" s="10"/>
      <c r="H144" s="10"/>
    </row>
    <row r="145" spans="1:8" x14ac:dyDescent="0.15">
      <c r="A145" s="6">
        <v>45684</v>
      </c>
      <c r="B145" s="7">
        <v>59.08</v>
      </c>
      <c r="C145" s="7">
        <f t="shared" si="4"/>
        <v>59.694500000000005</v>
      </c>
      <c r="D145" s="21">
        <f t="shared" si="5"/>
        <v>1.1766074111614284</v>
      </c>
      <c r="E145" s="22">
        <f t="shared" si="6"/>
        <v>62.04771482232286</v>
      </c>
      <c r="F145" s="22">
        <f t="shared" si="7"/>
        <v>57.34128517767715</v>
      </c>
      <c r="G145" s="10"/>
      <c r="H145" s="10"/>
    </row>
    <row r="146" spans="1:8" x14ac:dyDescent="0.15">
      <c r="A146" s="6">
        <v>45685</v>
      </c>
      <c r="B146" s="7">
        <v>59.43</v>
      </c>
      <c r="C146" s="7">
        <f t="shared" si="4"/>
        <v>59.6875</v>
      </c>
      <c r="D146" s="21">
        <f t="shared" si="5"/>
        <v>1.1778029278457853</v>
      </c>
      <c r="E146" s="22">
        <f t="shared" si="6"/>
        <v>62.043105855691572</v>
      </c>
      <c r="F146" s="22">
        <f t="shared" si="7"/>
        <v>57.331894144308428</v>
      </c>
      <c r="G146" s="10"/>
      <c r="H146" s="10"/>
    </row>
    <row r="147" spans="1:8" x14ac:dyDescent="0.15">
      <c r="A147" s="6">
        <v>45686</v>
      </c>
      <c r="B147" s="7">
        <v>59.55</v>
      </c>
      <c r="C147" s="7">
        <f t="shared" si="4"/>
        <v>59.70450000000001</v>
      </c>
      <c r="D147" s="21">
        <f t="shared" si="5"/>
        <v>1.1729920132540945</v>
      </c>
      <c r="E147" s="22">
        <f t="shared" si="6"/>
        <v>62.050484026508201</v>
      </c>
      <c r="F147" s="22">
        <f t="shared" si="7"/>
        <v>57.358515973491819</v>
      </c>
      <c r="G147" s="10"/>
      <c r="H147" s="10"/>
    </row>
    <row r="148" spans="1:8" x14ac:dyDescent="0.15">
      <c r="A148" s="6">
        <v>45687</v>
      </c>
      <c r="B148" s="7">
        <v>60.47</v>
      </c>
      <c r="C148" s="7">
        <f t="shared" si="4"/>
        <v>59.788500000000013</v>
      </c>
      <c r="D148" s="21">
        <f t="shared" si="5"/>
        <v>1.164177030307133</v>
      </c>
      <c r="E148" s="22">
        <f t="shared" si="6"/>
        <v>62.11685406061428</v>
      </c>
      <c r="F148" s="22">
        <f t="shared" si="7"/>
        <v>57.460145939385747</v>
      </c>
      <c r="G148" s="10"/>
      <c r="H148" s="10"/>
    </row>
    <row r="149" spans="1:8" x14ac:dyDescent="0.15">
      <c r="A149" s="6">
        <v>45688</v>
      </c>
      <c r="B149" s="7">
        <v>60.6</v>
      </c>
      <c r="C149" s="7">
        <f t="shared" si="4"/>
        <v>59.878499999999995</v>
      </c>
      <c r="D149" s="21">
        <f t="shared" si="5"/>
        <v>1.1532620782166689</v>
      </c>
      <c r="E149" s="22">
        <f t="shared" si="6"/>
        <v>62.185024156433336</v>
      </c>
      <c r="F149" s="22">
        <f t="shared" si="7"/>
        <v>57.571975843566655</v>
      </c>
      <c r="G149" s="10"/>
      <c r="H149" s="10"/>
    </row>
    <row r="150" spans="1:8" x14ac:dyDescent="0.15">
      <c r="A150" s="6">
        <v>45691</v>
      </c>
      <c r="B150" s="7">
        <v>61.04</v>
      </c>
      <c r="C150" s="7">
        <f t="shared" ref="C150:C189" si="8">AVERAGE(B131:B150)</f>
        <v>59.995499999999993</v>
      </c>
      <c r="D150" s="21">
        <f t="shared" ref="D150:D189" si="9">_xlfn.STDEV.S(B131:B150)</f>
        <v>1.1460847539156489</v>
      </c>
      <c r="E150" s="22">
        <f t="shared" ref="E150:E189" si="10" xml:space="preserve"> C150 + 2*D150</f>
        <v>62.287669507831289</v>
      </c>
      <c r="F150" s="22">
        <f t="shared" ref="F150:F189" si="11" xml:space="preserve"> C150 - 2*D150</f>
        <v>57.703330492168696</v>
      </c>
      <c r="G150" s="10"/>
      <c r="H150" s="10"/>
    </row>
    <row r="151" spans="1:8" x14ac:dyDescent="0.15">
      <c r="A151" s="6">
        <v>45692</v>
      </c>
      <c r="B151" s="7">
        <v>61.34</v>
      </c>
      <c r="C151" s="7">
        <f t="shared" si="8"/>
        <v>60.119499999999995</v>
      </c>
      <c r="D151" s="21">
        <f t="shared" si="9"/>
        <v>1.1509148534969906</v>
      </c>
      <c r="E151" s="22">
        <f t="shared" si="10"/>
        <v>62.421329706993973</v>
      </c>
      <c r="F151" s="22">
        <f t="shared" si="11"/>
        <v>57.817670293006017</v>
      </c>
      <c r="G151" s="10"/>
      <c r="H151" s="10"/>
    </row>
    <row r="152" spans="1:8" x14ac:dyDescent="0.15">
      <c r="A152" s="6">
        <v>45693</v>
      </c>
      <c r="B152" s="7">
        <v>62.57</v>
      </c>
      <c r="C152" s="7">
        <f t="shared" si="8"/>
        <v>60.309499999999993</v>
      </c>
      <c r="D152" s="21">
        <f t="shared" si="9"/>
        <v>1.2275198572731929</v>
      </c>
      <c r="E152" s="22">
        <f t="shared" si="10"/>
        <v>62.76453971454638</v>
      </c>
      <c r="F152" s="22">
        <f t="shared" si="11"/>
        <v>57.854460285453605</v>
      </c>
      <c r="G152" s="10"/>
      <c r="H152" s="10"/>
    </row>
    <row r="153" spans="1:8" x14ac:dyDescent="0.15">
      <c r="A153" s="6">
        <v>45694</v>
      </c>
      <c r="B153" s="7">
        <v>62.27</v>
      </c>
      <c r="C153" s="7">
        <f t="shared" si="8"/>
        <v>60.476500000000001</v>
      </c>
      <c r="D153" s="21">
        <f t="shared" si="9"/>
        <v>1.256814163711272</v>
      </c>
      <c r="E153" s="22">
        <f t="shared" si="10"/>
        <v>62.990128327422546</v>
      </c>
      <c r="F153" s="22">
        <f t="shared" si="11"/>
        <v>57.962871672577457</v>
      </c>
      <c r="G153" s="10"/>
      <c r="H153" s="10"/>
    </row>
    <row r="154" spans="1:8" x14ac:dyDescent="0.15">
      <c r="A154" s="6">
        <v>45695</v>
      </c>
      <c r="B154" s="7">
        <v>62.27</v>
      </c>
      <c r="C154" s="7">
        <f t="shared" si="8"/>
        <v>60.629999999999995</v>
      </c>
      <c r="D154" s="21">
        <f t="shared" si="9"/>
        <v>1.2799671048404664</v>
      </c>
      <c r="E154" s="22">
        <f t="shared" si="10"/>
        <v>63.189934209680928</v>
      </c>
      <c r="F154" s="22">
        <f t="shared" si="11"/>
        <v>58.070065790319063</v>
      </c>
      <c r="G154" s="10"/>
      <c r="H154" s="10"/>
    </row>
    <row r="155" spans="1:8" x14ac:dyDescent="0.15">
      <c r="A155" s="6">
        <v>45698</v>
      </c>
      <c r="B155" s="7">
        <v>62.81</v>
      </c>
      <c r="C155" s="7">
        <f t="shared" si="8"/>
        <v>60.833499999999994</v>
      </c>
      <c r="D155" s="21">
        <f t="shared" si="9"/>
        <v>1.2871849129010187</v>
      </c>
      <c r="E155" s="22">
        <f t="shared" si="10"/>
        <v>63.407869825802031</v>
      </c>
      <c r="F155" s="22">
        <f t="shared" si="11"/>
        <v>58.259130174197956</v>
      </c>
      <c r="G155" s="10"/>
      <c r="H155" s="10"/>
    </row>
    <row r="156" spans="1:8" x14ac:dyDescent="0.15">
      <c r="A156" s="6">
        <v>45699</v>
      </c>
      <c r="B156" s="7">
        <v>62.43</v>
      </c>
      <c r="C156" s="7">
        <f t="shared" si="8"/>
        <v>61.01700000000001</v>
      </c>
      <c r="D156" s="21">
        <f t="shared" si="9"/>
        <v>1.2366342266516475</v>
      </c>
      <c r="E156" s="22">
        <f t="shared" si="10"/>
        <v>63.490268453303308</v>
      </c>
      <c r="F156" s="22">
        <f t="shared" si="11"/>
        <v>58.543731546696712</v>
      </c>
      <c r="G156" s="10"/>
      <c r="H156" s="10"/>
    </row>
    <row r="157" spans="1:8" x14ac:dyDescent="0.15">
      <c r="A157" s="6">
        <v>45700</v>
      </c>
      <c r="B157" s="7">
        <v>62.53</v>
      </c>
      <c r="C157" s="7">
        <f t="shared" si="8"/>
        <v>61.177</v>
      </c>
      <c r="D157" s="21">
        <f t="shared" si="9"/>
        <v>1.2136768840788601</v>
      </c>
      <c r="E157" s="22">
        <f t="shared" si="10"/>
        <v>63.604353768157722</v>
      </c>
      <c r="F157" s="22">
        <f t="shared" si="11"/>
        <v>58.749646231842277</v>
      </c>
      <c r="G157" s="10"/>
      <c r="H157" s="10"/>
    </row>
    <row r="158" spans="1:8" x14ac:dyDescent="0.15">
      <c r="A158" s="6">
        <v>45701</v>
      </c>
      <c r="B158" s="7">
        <v>63.84</v>
      </c>
      <c r="C158" s="7">
        <f t="shared" si="8"/>
        <v>61.370000000000005</v>
      </c>
      <c r="D158" s="21">
        <f t="shared" si="9"/>
        <v>1.3159147308801475</v>
      </c>
      <c r="E158" s="22">
        <f t="shared" si="10"/>
        <v>64.001829461760295</v>
      </c>
      <c r="F158" s="22">
        <f t="shared" si="11"/>
        <v>58.738170538239707</v>
      </c>
      <c r="G158" s="10"/>
      <c r="H158" s="10"/>
    </row>
    <row r="159" spans="1:8" x14ac:dyDescent="0.15">
      <c r="A159" s="6">
        <v>45702</v>
      </c>
      <c r="B159" s="7">
        <v>64.87</v>
      </c>
      <c r="C159" s="7">
        <f t="shared" si="8"/>
        <v>61.622499999999988</v>
      </c>
      <c r="D159" s="21">
        <f t="shared" si="9"/>
        <v>1.477433318470353</v>
      </c>
      <c r="E159" s="22">
        <f t="shared" si="10"/>
        <v>64.577366636940695</v>
      </c>
      <c r="F159" s="22">
        <f t="shared" si="11"/>
        <v>58.667633363059281</v>
      </c>
      <c r="G159" s="10"/>
      <c r="H159" s="10"/>
    </row>
    <row r="160" spans="1:8" x14ac:dyDescent="0.15">
      <c r="A160" s="6">
        <v>45706</v>
      </c>
      <c r="B160" s="7">
        <v>64.59</v>
      </c>
      <c r="C160" s="7">
        <f t="shared" si="8"/>
        <v>61.840499999999984</v>
      </c>
      <c r="D160" s="21">
        <f t="shared" si="9"/>
        <v>1.5793052269906551</v>
      </c>
      <c r="E160" s="22">
        <f t="shared" si="10"/>
        <v>64.999110453981288</v>
      </c>
      <c r="F160" s="22">
        <f t="shared" si="11"/>
        <v>58.681889546018674</v>
      </c>
      <c r="G160" s="10"/>
      <c r="H160" s="10"/>
    </row>
    <row r="161" spans="1:8" x14ac:dyDescent="0.15">
      <c r="A161" s="6">
        <v>45707</v>
      </c>
      <c r="B161" s="7">
        <v>64.84</v>
      </c>
      <c r="C161" s="7">
        <f t="shared" si="8"/>
        <v>62.030999999999992</v>
      </c>
      <c r="D161" s="21">
        <f t="shared" si="9"/>
        <v>1.7014572701379451</v>
      </c>
      <c r="E161" s="22">
        <f t="shared" si="10"/>
        <v>65.433914540275879</v>
      </c>
      <c r="F161" s="22">
        <f t="shared" si="11"/>
        <v>58.628085459724105</v>
      </c>
      <c r="G161" s="10"/>
      <c r="H161" s="10"/>
    </row>
    <row r="162" spans="1:8" x14ac:dyDescent="0.15">
      <c r="A162" s="6">
        <v>45708</v>
      </c>
      <c r="B162" s="7">
        <v>64.67</v>
      </c>
      <c r="C162" s="7">
        <f t="shared" si="8"/>
        <v>62.182999999999993</v>
      </c>
      <c r="D162" s="21">
        <f t="shared" si="9"/>
        <v>1.7968630560243783</v>
      </c>
      <c r="E162" s="22">
        <f t="shared" si="10"/>
        <v>65.776726112048749</v>
      </c>
      <c r="F162" s="22">
        <f t="shared" si="11"/>
        <v>58.589273887951236</v>
      </c>
      <c r="G162" s="10"/>
      <c r="H162" s="10"/>
    </row>
    <row r="163" spans="1:8" x14ac:dyDescent="0.15">
      <c r="A163" s="6">
        <v>45709</v>
      </c>
      <c r="B163" s="7">
        <v>63.98</v>
      </c>
      <c r="C163" s="7">
        <f t="shared" si="8"/>
        <v>62.270500000000006</v>
      </c>
      <c r="D163" s="21">
        <f t="shared" si="9"/>
        <v>1.8413309688489219</v>
      </c>
      <c r="E163" s="22">
        <f t="shared" si="10"/>
        <v>65.953161937697843</v>
      </c>
      <c r="F163" s="22">
        <f t="shared" si="11"/>
        <v>58.587838062302161</v>
      </c>
      <c r="G163" s="10"/>
      <c r="H163" s="10"/>
    </row>
    <row r="164" spans="1:8" x14ac:dyDescent="0.15">
      <c r="A164" s="6">
        <v>45712</v>
      </c>
      <c r="B164" s="7">
        <v>63.24</v>
      </c>
      <c r="C164" s="7">
        <f t="shared" si="8"/>
        <v>62.321000000000005</v>
      </c>
      <c r="D164" s="21">
        <f t="shared" si="9"/>
        <v>1.8539684321391305</v>
      </c>
      <c r="E164" s="22">
        <f t="shared" si="10"/>
        <v>66.028936864278265</v>
      </c>
      <c r="F164" s="22">
        <f t="shared" si="11"/>
        <v>58.613063135721745</v>
      </c>
      <c r="G164" s="10"/>
      <c r="H164" s="10"/>
    </row>
    <row r="165" spans="1:8" x14ac:dyDescent="0.15">
      <c r="A165" s="6">
        <v>45713</v>
      </c>
      <c r="B165" s="7">
        <v>64.27</v>
      </c>
      <c r="C165" s="7">
        <f t="shared" si="8"/>
        <v>62.580499999999994</v>
      </c>
      <c r="D165" s="21">
        <f t="shared" si="9"/>
        <v>1.7359131526905986</v>
      </c>
      <c r="E165" s="22">
        <f t="shared" si="10"/>
        <v>66.052326305381186</v>
      </c>
      <c r="F165" s="22">
        <f t="shared" si="11"/>
        <v>59.108673694618794</v>
      </c>
      <c r="G165" s="10"/>
      <c r="H165" s="10"/>
    </row>
    <row r="166" spans="1:8" x14ac:dyDescent="0.15">
      <c r="A166" s="6">
        <v>45714</v>
      </c>
      <c r="B166" s="7">
        <v>64.08</v>
      </c>
      <c r="C166" s="7">
        <f t="shared" si="8"/>
        <v>62.812999999999988</v>
      </c>
      <c r="D166" s="21">
        <f t="shared" si="9"/>
        <v>1.5976334471896079</v>
      </c>
      <c r="E166" s="22">
        <f t="shared" si="10"/>
        <v>66.008266894379204</v>
      </c>
      <c r="F166" s="22">
        <f t="shared" si="11"/>
        <v>59.617733105620772</v>
      </c>
      <c r="G166" s="10"/>
      <c r="H166" s="10"/>
    </row>
    <row r="167" spans="1:8" x14ac:dyDescent="0.15">
      <c r="A167" s="6">
        <v>45715</v>
      </c>
      <c r="B167" s="7">
        <v>63.81</v>
      </c>
      <c r="C167" s="7">
        <f t="shared" si="8"/>
        <v>63.025999999999989</v>
      </c>
      <c r="D167" s="21">
        <f t="shared" si="9"/>
        <v>1.4130161842109614</v>
      </c>
      <c r="E167" s="22">
        <f t="shared" si="10"/>
        <v>65.852032368421916</v>
      </c>
      <c r="F167" s="22">
        <f t="shared" si="11"/>
        <v>60.199967631578069</v>
      </c>
      <c r="G167" s="10"/>
      <c r="H167" s="10"/>
    </row>
    <row r="168" spans="1:8" x14ac:dyDescent="0.15">
      <c r="A168" s="6">
        <v>45716</v>
      </c>
      <c r="B168" s="7">
        <v>64.11</v>
      </c>
      <c r="C168" s="7">
        <f t="shared" si="8"/>
        <v>63.207999999999991</v>
      </c>
      <c r="D168" s="21">
        <f t="shared" si="9"/>
        <v>1.2960490569012952</v>
      </c>
      <c r="E168" s="22">
        <f t="shared" si="10"/>
        <v>65.800098113802576</v>
      </c>
      <c r="F168" s="22">
        <f t="shared" si="11"/>
        <v>60.615901886197399</v>
      </c>
      <c r="G168" s="10"/>
      <c r="H168" s="10"/>
    </row>
    <row r="169" spans="1:8" x14ac:dyDescent="0.15">
      <c r="A169" s="6">
        <v>45719</v>
      </c>
      <c r="B169" s="7">
        <v>63.48</v>
      </c>
      <c r="C169" s="7">
        <f t="shared" si="8"/>
        <v>63.351999999999997</v>
      </c>
      <c r="D169" s="21">
        <f t="shared" si="9"/>
        <v>1.1418526036319452</v>
      </c>
      <c r="E169" s="22">
        <f t="shared" si="10"/>
        <v>65.635705207263882</v>
      </c>
      <c r="F169" s="22">
        <f t="shared" si="11"/>
        <v>61.068294792736104</v>
      </c>
      <c r="G169" s="10"/>
      <c r="H169" s="10"/>
    </row>
    <row r="170" spans="1:8" x14ac:dyDescent="0.15">
      <c r="A170" s="6">
        <v>45720</v>
      </c>
      <c r="B170" s="7">
        <v>63.26</v>
      </c>
      <c r="C170" s="7">
        <f t="shared" si="8"/>
        <v>63.463000000000001</v>
      </c>
      <c r="D170" s="21">
        <f t="shared" si="9"/>
        <v>1.0049723745875854</v>
      </c>
      <c r="E170" s="22">
        <f t="shared" si="10"/>
        <v>65.47294474917517</v>
      </c>
      <c r="F170" s="22">
        <f t="shared" si="11"/>
        <v>61.453055250824832</v>
      </c>
      <c r="G170" s="10"/>
      <c r="H170" s="10"/>
    </row>
    <row r="171" spans="1:8" x14ac:dyDescent="0.15">
      <c r="A171" s="6">
        <v>45721</v>
      </c>
      <c r="B171" s="7">
        <v>63.96</v>
      </c>
      <c r="C171" s="7">
        <f t="shared" si="8"/>
        <v>63.594000000000008</v>
      </c>
      <c r="D171" s="21">
        <f t="shared" si="9"/>
        <v>0.87617830437225042</v>
      </c>
      <c r="E171" s="22">
        <f t="shared" si="10"/>
        <v>65.346356608744514</v>
      </c>
      <c r="F171" s="22">
        <f t="shared" si="11"/>
        <v>61.841643391255509</v>
      </c>
      <c r="G171" s="10"/>
      <c r="H171" s="10"/>
    </row>
    <row r="172" spans="1:8" x14ac:dyDescent="0.15">
      <c r="A172" s="6">
        <v>45722</v>
      </c>
      <c r="B172" s="7">
        <v>63.41</v>
      </c>
      <c r="C172" s="7">
        <f t="shared" si="8"/>
        <v>63.63600000000001</v>
      </c>
      <c r="D172" s="21">
        <f t="shared" si="9"/>
        <v>0.84405287936117768</v>
      </c>
      <c r="E172" s="22">
        <f t="shared" si="10"/>
        <v>65.324105758722368</v>
      </c>
      <c r="F172" s="22">
        <f t="shared" si="11"/>
        <v>61.947894241277652</v>
      </c>
      <c r="G172" s="10"/>
      <c r="H172" s="10"/>
    </row>
    <row r="173" spans="1:8" x14ac:dyDescent="0.15">
      <c r="A173" s="6">
        <v>45723</v>
      </c>
      <c r="B173" s="7">
        <v>63.94</v>
      </c>
      <c r="C173" s="7">
        <f t="shared" si="8"/>
        <v>63.719500000000018</v>
      </c>
      <c r="D173" s="21">
        <f t="shared" si="9"/>
        <v>0.7821392728314206</v>
      </c>
      <c r="E173" s="22">
        <f t="shared" si="10"/>
        <v>65.283778545662855</v>
      </c>
      <c r="F173" s="22">
        <f t="shared" si="11"/>
        <v>62.155221454337173</v>
      </c>
      <c r="G173" s="10"/>
      <c r="H173" s="10"/>
    </row>
    <row r="174" spans="1:8" x14ac:dyDescent="0.15">
      <c r="A174" s="6">
        <v>45726</v>
      </c>
      <c r="B174" s="7">
        <v>62.06</v>
      </c>
      <c r="C174" s="7">
        <f t="shared" si="8"/>
        <v>63.709000000000003</v>
      </c>
      <c r="D174" s="21">
        <f t="shared" si="9"/>
        <v>0.80373404870804888</v>
      </c>
      <c r="E174" s="22">
        <f t="shared" si="10"/>
        <v>65.316468097416106</v>
      </c>
      <c r="F174" s="22">
        <f t="shared" si="11"/>
        <v>62.101531902583908</v>
      </c>
      <c r="G174" s="10"/>
      <c r="H174" s="10"/>
    </row>
    <row r="175" spans="1:8" x14ac:dyDescent="0.15">
      <c r="A175" s="6">
        <v>45727</v>
      </c>
      <c r="B175" s="7">
        <v>60.67</v>
      </c>
      <c r="C175" s="7">
        <f t="shared" si="8"/>
        <v>63.602000000000011</v>
      </c>
      <c r="D175" s="21">
        <f t="shared" si="9"/>
        <v>1.0380173408956135</v>
      </c>
      <c r="E175" s="22">
        <f t="shared" si="10"/>
        <v>65.678034681791232</v>
      </c>
      <c r="F175" s="22">
        <f t="shared" si="11"/>
        <v>61.525965318208783</v>
      </c>
      <c r="G175" s="10"/>
      <c r="H175" s="10"/>
    </row>
    <row r="176" spans="1:8" x14ac:dyDescent="0.15">
      <c r="A176" s="6">
        <v>45728</v>
      </c>
      <c r="B176" s="7">
        <v>60.46</v>
      </c>
      <c r="C176" s="7">
        <f t="shared" si="8"/>
        <v>63.50350000000001</v>
      </c>
      <c r="D176" s="21">
        <f t="shared" si="9"/>
        <v>1.2306749324958579</v>
      </c>
      <c r="E176" s="22">
        <f t="shared" si="10"/>
        <v>65.96484986499172</v>
      </c>
      <c r="F176" s="22">
        <f t="shared" si="11"/>
        <v>61.042150135008292</v>
      </c>
      <c r="G176" s="10"/>
      <c r="H176" s="10"/>
    </row>
    <row r="177" spans="1:8" x14ac:dyDescent="0.15">
      <c r="A177" s="6">
        <v>45729</v>
      </c>
      <c r="B177" s="7">
        <v>59.67</v>
      </c>
      <c r="C177" s="7">
        <f t="shared" si="8"/>
        <v>63.360500000000016</v>
      </c>
      <c r="D177" s="21">
        <f t="shared" si="9"/>
        <v>1.4888302543660874</v>
      </c>
      <c r="E177" s="22">
        <f t="shared" si="10"/>
        <v>66.338160508732187</v>
      </c>
      <c r="F177" s="22">
        <f t="shared" si="11"/>
        <v>60.382839491267845</v>
      </c>
      <c r="G177" s="10"/>
      <c r="H177" s="10"/>
    </row>
    <row r="178" spans="1:8" x14ac:dyDescent="0.15">
      <c r="A178" s="6">
        <v>45730</v>
      </c>
      <c r="B178" s="7">
        <v>60.5</v>
      </c>
      <c r="C178" s="7">
        <f t="shared" si="8"/>
        <v>63.193500000000014</v>
      </c>
      <c r="D178" s="21">
        <f t="shared" si="9"/>
        <v>1.6142532084690528</v>
      </c>
      <c r="E178" s="22">
        <f t="shared" si="10"/>
        <v>66.422006416938117</v>
      </c>
      <c r="F178" s="22">
        <f t="shared" si="11"/>
        <v>59.964993583061911</v>
      </c>
      <c r="G178" s="10"/>
      <c r="H178" s="10"/>
    </row>
    <row r="179" spans="1:8" x14ac:dyDescent="0.15">
      <c r="A179" s="6">
        <v>45733</v>
      </c>
      <c r="B179" s="7">
        <v>60.89</v>
      </c>
      <c r="C179" s="7">
        <f t="shared" si="8"/>
        <v>62.994500000000002</v>
      </c>
      <c r="D179" s="21">
        <f t="shared" si="9"/>
        <v>1.641788097744266</v>
      </c>
      <c r="E179" s="22">
        <f t="shared" si="10"/>
        <v>66.278076195488538</v>
      </c>
      <c r="F179" s="22">
        <f t="shared" si="11"/>
        <v>59.710923804511467</v>
      </c>
      <c r="G179" s="10"/>
      <c r="H179" s="10"/>
    </row>
    <row r="180" spans="1:8" x14ac:dyDescent="0.15">
      <c r="A180" s="6">
        <v>45734</v>
      </c>
      <c r="B180" s="7">
        <v>60.3</v>
      </c>
      <c r="C180" s="7">
        <f t="shared" si="8"/>
        <v>62.779999999999994</v>
      </c>
      <c r="D180" s="21">
        <f t="shared" si="9"/>
        <v>1.7015225380136521</v>
      </c>
      <c r="E180" s="22">
        <f t="shared" si="10"/>
        <v>66.183045076027298</v>
      </c>
      <c r="F180" s="22">
        <f t="shared" si="11"/>
        <v>59.37695492397269</v>
      </c>
      <c r="G180" s="10"/>
      <c r="H180" s="10"/>
    </row>
    <row r="181" spans="1:8" x14ac:dyDescent="0.15">
      <c r="A181" s="6">
        <v>45735</v>
      </c>
      <c r="B181" s="7">
        <v>61.12</v>
      </c>
      <c r="C181" s="7">
        <f t="shared" si="8"/>
        <v>62.593999999999994</v>
      </c>
      <c r="D181" s="21">
        <f t="shared" si="9"/>
        <v>1.6674670358929053</v>
      </c>
      <c r="E181" s="22">
        <f t="shared" si="10"/>
        <v>65.928934071785804</v>
      </c>
      <c r="F181" s="22">
        <f t="shared" si="11"/>
        <v>59.259065928214184</v>
      </c>
      <c r="G181" s="10"/>
      <c r="H181" s="10"/>
    </row>
    <row r="182" spans="1:8" x14ac:dyDescent="0.15">
      <c r="A182" s="6">
        <v>45736</v>
      </c>
      <c r="B182" s="7">
        <v>60.62</v>
      </c>
      <c r="C182" s="7">
        <f t="shared" si="8"/>
        <v>62.391499999999986</v>
      </c>
      <c r="D182" s="21">
        <f t="shared" si="9"/>
        <v>1.6478894795592642</v>
      </c>
      <c r="E182" s="22">
        <f t="shared" si="10"/>
        <v>65.687278959118515</v>
      </c>
      <c r="F182" s="22">
        <f t="shared" si="11"/>
        <v>59.095721040881457</v>
      </c>
      <c r="G182" s="10"/>
      <c r="H182" s="10"/>
    </row>
    <row r="183" spans="1:8" x14ac:dyDescent="0.15">
      <c r="A183" s="6">
        <v>45737</v>
      </c>
      <c r="B183" s="7">
        <v>60.3</v>
      </c>
      <c r="C183" s="7">
        <f t="shared" si="8"/>
        <v>62.207499999999982</v>
      </c>
      <c r="D183" s="21">
        <f t="shared" si="9"/>
        <v>1.6665308277976736</v>
      </c>
      <c r="E183" s="22">
        <f t="shared" si="10"/>
        <v>65.540561655595326</v>
      </c>
      <c r="F183" s="22">
        <f t="shared" si="11"/>
        <v>58.874438344404638</v>
      </c>
      <c r="G183" s="10"/>
      <c r="H183" s="10"/>
    </row>
    <row r="184" spans="1:8" x14ac:dyDescent="0.15">
      <c r="A184" s="6">
        <v>45740</v>
      </c>
      <c r="B184" s="7">
        <v>60.97</v>
      </c>
      <c r="C184" s="7">
        <f t="shared" si="8"/>
        <v>62.09399999999998</v>
      </c>
      <c r="D184" s="21">
        <f t="shared" si="9"/>
        <v>1.6698074266529244</v>
      </c>
      <c r="E184" s="22">
        <f t="shared" si="10"/>
        <v>65.433614853305826</v>
      </c>
      <c r="F184" s="22">
        <f t="shared" si="11"/>
        <v>58.754385146694133</v>
      </c>
      <c r="G184" s="10"/>
      <c r="H184" s="10"/>
    </row>
    <row r="185" spans="1:8" x14ac:dyDescent="0.15">
      <c r="A185" s="6">
        <v>45741</v>
      </c>
      <c r="B185" s="7">
        <v>60.99</v>
      </c>
      <c r="C185" s="7">
        <f t="shared" si="8"/>
        <v>61.929999999999993</v>
      </c>
      <c r="D185" s="21">
        <f t="shared" si="9"/>
        <v>1.6046445745168352</v>
      </c>
      <c r="E185" s="22">
        <f t="shared" si="10"/>
        <v>65.139289149033658</v>
      </c>
      <c r="F185" s="22">
        <f t="shared" si="11"/>
        <v>58.72071085096632</v>
      </c>
      <c r="G185" s="10"/>
      <c r="H185" s="10"/>
    </row>
    <row r="186" spans="1:8" x14ac:dyDescent="0.15">
      <c r="A186" s="6">
        <v>45742</v>
      </c>
      <c r="B186" s="7">
        <v>61.8</v>
      </c>
      <c r="C186" s="7">
        <f t="shared" si="8"/>
        <v>61.815999999999995</v>
      </c>
      <c r="D186" s="21">
        <f t="shared" si="9"/>
        <v>1.5227620334531313</v>
      </c>
      <c r="E186" s="22">
        <f t="shared" si="10"/>
        <v>64.861524066906256</v>
      </c>
      <c r="F186" s="22">
        <f t="shared" si="11"/>
        <v>58.770475933093735</v>
      </c>
      <c r="G186" s="10"/>
      <c r="H186" s="10"/>
    </row>
    <row r="187" spans="1:8" x14ac:dyDescent="0.15">
      <c r="A187" s="6">
        <v>45743</v>
      </c>
      <c r="B187" s="7">
        <v>61.4</v>
      </c>
      <c r="C187" s="7">
        <f t="shared" si="8"/>
        <v>61.695499999999996</v>
      </c>
      <c r="D187" s="21">
        <f t="shared" si="9"/>
        <v>1.4502975193858809</v>
      </c>
      <c r="E187" s="22">
        <f t="shared" si="10"/>
        <v>64.59609503877175</v>
      </c>
      <c r="F187" s="22">
        <f t="shared" si="11"/>
        <v>58.794904961228234</v>
      </c>
      <c r="G187" s="10"/>
      <c r="H187" s="10"/>
    </row>
    <row r="188" spans="1:8" x14ac:dyDescent="0.15">
      <c r="A188" s="6">
        <v>45744</v>
      </c>
      <c r="B188" s="7">
        <v>60.86</v>
      </c>
      <c r="C188" s="7">
        <f t="shared" si="8"/>
        <v>61.532999999999994</v>
      </c>
      <c r="D188" s="21">
        <f t="shared" si="9"/>
        <v>1.3436795513968736</v>
      </c>
      <c r="E188" s="22">
        <f t="shared" si="10"/>
        <v>64.220359102793736</v>
      </c>
      <c r="F188" s="22">
        <f t="shared" si="11"/>
        <v>58.845640897206245</v>
      </c>
      <c r="G188" s="10"/>
      <c r="H188" s="10"/>
    </row>
    <row r="189" spans="1:8" x14ac:dyDescent="0.15">
      <c r="A189" s="6">
        <v>45747</v>
      </c>
      <c r="B189" s="7">
        <v>61.71</v>
      </c>
      <c r="C189" s="7">
        <f t="shared" si="8"/>
        <v>61.444500000000005</v>
      </c>
      <c r="D189" s="21">
        <f t="shared" si="9"/>
        <v>1.2646592010248616</v>
      </c>
      <c r="E189" s="22">
        <f t="shared" si="10"/>
        <v>63.97381840204973</v>
      </c>
      <c r="F189" s="22">
        <f t="shared" si="11"/>
        <v>58.91518159795028</v>
      </c>
      <c r="G189" s="10"/>
      <c r="H189" s="10"/>
    </row>
    <row r="190" spans="1:8" x14ac:dyDescent="0.15">
      <c r="A190" s="17"/>
    </row>
    <row r="191" spans="1:8" x14ac:dyDescent="0.15">
      <c r="A191" s="17"/>
    </row>
    <row r="192" spans="1:8" x14ac:dyDescent="0.15">
      <c r="A192" s="17"/>
    </row>
    <row r="193" spans="1:1" x14ac:dyDescent="0.15">
      <c r="A193" s="17"/>
    </row>
    <row r="194" spans="1:1" x14ac:dyDescent="0.15">
      <c r="A194" s="17"/>
    </row>
    <row r="195" spans="1:1" x14ac:dyDescent="0.15">
      <c r="A195" s="17"/>
    </row>
    <row r="196" spans="1:1" x14ac:dyDescent="0.15">
      <c r="A196" s="17"/>
    </row>
    <row r="197" spans="1:1" x14ac:dyDescent="0.15">
      <c r="A197" s="17"/>
    </row>
    <row r="198" spans="1:1" x14ac:dyDescent="0.15">
      <c r="A198" s="17"/>
    </row>
    <row r="199" spans="1:1" x14ac:dyDescent="0.15">
      <c r="A199" s="17"/>
    </row>
    <row r="200" spans="1:1" x14ac:dyDescent="0.15">
      <c r="A200" s="17"/>
    </row>
    <row r="201" spans="1:1" x14ac:dyDescent="0.15">
      <c r="A201" s="17"/>
    </row>
    <row r="202" spans="1:1" x14ac:dyDescent="0.15">
      <c r="A202" s="17"/>
    </row>
    <row r="203" spans="1:1" x14ac:dyDescent="0.15">
      <c r="A203" s="17"/>
    </row>
    <row r="204" spans="1:1" x14ac:dyDescent="0.15">
      <c r="A204" s="17"/>
    </row>
    <row r="205" spans="1:1" x14ac:dyDescent="0.15">
      <c r="A205" s="17"/>
    </row>
    <row r="206" spans="1:1" x14ac:dyDescent="0.15">
      <c r="A206" s="17"/>
    </row>
    <row r="207" spans="1:1" x14ac:dyDescent="0.15">
      <c r="A207" s="17"/>
    </row>
    <row r="208" spans="1:1" x14ac:dyDescent="0.15">
      <c r="A208" s="17"/>
    </row>
    <row r="209" spans="1:1" x14ac:dyDescent="0.15">
      <c r="A209" s="17"/>
    </row>
    <row r="210" spans="1:1" x14ac:dyDescent="0.15">
      <c r="A210" s="17"/>
    </row>
    <row r="211" spans="1:1" x14ac:dyDescent="0.15">
      <c r="A211" s="17"/>
    </row>
    <row r="212" spans="1:1" x14ac:dyDescent="0.15">
      <c r="A212" s="17"/>
    </row>
    <row r="213" spans="1:1" x14ac:dyDescent="0.15">
      <c r="A213" s="17"/>
    </row>
    <row r="214" spans="1:1" x14ac:dyDescent="0.15">
      <c r="A214" s="17"/>
    </row>
    <row r="215" spans="1:1" x14ac:dyDescent="0.15">
      <c r="A215" s="17"/>
    </row>
    <row r="216" spans="1:1" x14ac:dyDescent="0.15">
      <c r="A216" s="17"/>
    </row>
    <row r="217" spans="1:1" x14ac:dyDescent="0.15">
      <c r="A217" s="17"/>
    </row>
    <row r="218" spans="1:1" x14ac:dyDescent="0.15">
      <c r="A218" s="17"/>
    </row>
    <row r="219" spans="1:1" x14ac:dyDescent="0.15">
      <c r="A219" s="17"/>
    </row>
    <row r="220" spans="1:1" x14ac:dyDescent="0.15">
      <c r="A220" s="17"/>
    </row>
    <row r="221" spans="1:1" x14ac:dyDescent="0.15">
      <c r="A221" s="17"/>
    </row>
    <row r="222" spans="1:1" x14ac:dyDescent="0.15">
      <c r="A222" s="17"/>
    </row>
    <row r="223" spans="1:1" x14ac:dyDescent="0.15">
      <c r="A223" s="17"/>
    </row>
    <row r="224" spans="1:1" x14ac:dyDescent="0.15">
      <c r="A224" s="17"/>
    </row>
    <row r="225" spans="1:1" x14ac:dyDescent="0.15">
      <c r="A225" s="17"/>
    </row>
    <row r="226" spans="1:1" x14ac:dyDescent="0.15">
      <c r="A226" s="17"/>
    </row>
    <row r="227" spans="1:1" x14ac:dyDescent="0.15">
      <c r="A227" s="17"/>
    </row>
    <row r="228" spans="1:1" x14ac:dyDescent="0.15">
      <c r="A228" s="17"/>
    </row>
    <row r="229" spans="1:1" x14ac:dyDescent="0.15">
      <c r="A229" s="17"/>
    </row>
    <row r="230" spans="1:1" x14ac:dyDescent="0.15">
      <c r="A230" s="17"/>
    </row>
    <row r="231" spans="1:1" x14ac:dyDescent="0.15">
      <c r="A231" s="17"/>
    </row>
    <row r="232" spans="1:1" x14ac:dyDescent="0.15">
      <c r="A232" s="17"/>
    </row>
    <row r="233" spans="1:1" x14ac:dyDescent="0.15">
      <c r="A233" s="17"/>
    </row>
  </sheetData>
  <pageMargins left="0.7" right="0.7" top="0.75" bottom="0.75" header="0.3" footer="0.3"/>
  <ignoredErrors>
    <ignoredError sqref="C21:D21 C22:C189 D22:D189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"/>
  <sheetViews>
    <sheetView tabSelected="1" workbookViewId="0">
      <selection activeCell="J3" sqref="J3:J4"/>
    </sheetView>
  </sheetViews>
  <sheetFormatPr baseColWidth="10" defaultColWidth="8.83203125" defaultRowHeight="14" x14ac:dyDescent="0.15"/>
  <cols>
    <col min="1" max="1" width="9.5" style="1" bestFit="1" customWidth="1"/>
    <col min="2" max="4" width="8.83203125" style="1"/>
    <col min="5" max="5" width="11.1640625" style="1" bestFit="1" customWidth="1"/>
    <col min="6" max="6" width="10.5" style="1" bestFit="1" customWidth="1"/>
    <col min="7" max="16384" width="8.83203125" style="1"/>
  </cols>
  <sheetData>
    <row r="1" spans="1:8" x14ac:dyDescent="0.15">
      <c r="A1" s="2" t="s">
        <v>0</v>
      </c>
      <c r="B1" s="2" t="s">
        <v>40</v>
      </c>
      <c r="C1" s="2" t="s">
        <v>38</v>
      </c>
      <c r="D1" s="2" t="s">
        <v>39</v>
      </c>
      <c r="E1" s="2" t="s">
        <v>41</v>
      </c>
      <c r="F1" s="2" t="s">
        <v>42</v>
      </c>
      <c r="G1" s="2" t="s">
        <v>43</v>
      </c>
      <c r="H1" s="2" t="s">
        <v>44</v>
      </c>
    </row>
    <row r="2" spans="1:8" x14ac:dyDescent="0.15">
      <c r="A2" s="6">
        <v>45474</v>
      </c>
      <c r="B2" s="7">
        <v>46.44</v>
      </c>
      <c r="C2" s="7">
        <v>47.84</v>
      </c>
      <c r="D2" s="7">
        <v>47.35</v>
      </c>
      <c r="E2" s="10"/>
      <c r="F2" s="10"/>
      <c r="G2" s="10"/>
      <c r="H2" s="10"/>
    </row>
    <row r="3" spans="1:8" x14ac:dyDescent="0.15">
      <c r="A3" s="6">
        <v>45475</v>
      </c>
      <c r="B3" s="7">
        <v>46.21</v>
      </c>
      <c r="C3" s="7">
        <v>47.79</v>
      </c>
      <c r="D3" s="7">
        <v>46.96</v>
      </c>
      <c r="E3" s="10"/>
      <c r="F3" s="10"/>
      <c r="G3" s="10"/>
      <c r="H3" s="10"/>
    </row>
    <row r="4" spans="1:8" x14ac:dyDescent="0.15">
      <c r="A4" s="6">
        <v>45476</v>
      </c>
      <c r="B4" s="7">
        <v>46.02</v>
      </c>
      <c r="C4" s="7">
        <v>47.52</v>
      </c>
      <c r="D4" s="7">
        <v>47.04</v>
      </c>
      <c r="E4" s="10"/>
      <c r="F4" s="10"/>
      <c r="G4" s="10"/>
      <c r="H4" s="10"/>
    </row>
    <row r="5" spans="1:8" x14ac:dyDescent="0.15">
      <c r="A5" s="6">
        <v>45478</v>
      </c>
      <c r="B5" s="7">
        <v>45.98</v>
      </c>
      <c r="C5" s="7">
        <v>46.76</v>
      </c>
      <c r="D5" s="7">
        <v>46.31</v>
      </c>
      <c r="E5" s="10"/>
      <c r="F5" s="10"/>
      <c r="G5" s="10"/>
      <c r="H5" s="10"/>
    </row>
    <row r="6" spans="1:8" x14ac:dyDescent="0.15">
      <c r="A6" s="6">
        <v>45481</v>
      </c>
      <c r="B6" s="7">
        <v>45.4</v>
      </c>
      <c r="C6" s="7">
        <v>46.78</v>
      </c>
      <c r="D6" s="7">
        <v>45.95</v>
      </c>
      <c r="E6" s="10"/>
      <c r="F6" s="10"/>
      <c r="G6" s="10"/>
      <c r="H6" s="10"/>
    </row>
    <row r="7" spans="1:8" x14ac:dyDescent="0.15">
      <c r="A7" s="6">
        <v>45482</v>
      </c>
      <c r="B7" s="7">
        <v>45.15</v>
      </c>
      <c r="C7" s="7">
        <v>46.1</v>
      </c>
      <c r="D7" s="7">
        <v>45.65</v>
      </c>
      <c r="E7" s="10"/>
      <c r="F7" s="10"/>
      <c r="G7" s="10"/>
      <c r="H7" s="10"/>
    </row>
    <row r="8" spans="1:8" x14ac:dyDescent="0.15">
      <c r="A8" s="6">
        <v>45483</v>
      </c>
      <c r="B8" s="7">
        <v>45.61</v>
      </c>
      <c r="C8" s="7">
        <v>46.29</v>
      </c>
      <c r="D8" s="7">
        <v>45.83</v>
      </c>
      <c r="E8" s="10"/>
      <c r="F8" s="10"/>
      <c r="G8" s="10"/>
      <c r="H8" s="10"/>
    </row>
    <row r="9" spans="1:8" x14ac:dyDescent="0.15">
      <c r="A9" s="6">
        <v>45484</v>
      </c>
      <c r="B9" s="7">
        <v>46.09</v>
      </c>
      <c r="C9" s="7">
        <v>46.91</v>
      </c>
      <c r="D9" s="7">
        <v>46.18</v>
      </c>
      <c r="E9" s="10"/>
      <c r="F9" s="10"/>
      <c r="G9" s="10"/>
      <c r="H9" s="10"/>
    </row>
    <row r="10" spans="1:8" x14ac:dyDescent="0.15">
      <c r="A10" s="6">
        <v>45485</v>
      </c>
      <c r="B10" s="7">
        <v>46.7</v>
      </c>
      <c r="C10" s="7">
        <v>47.86</v>
      </c>
      <c r="D10" s="7">
        <v>46.65</v>
      </c>
      <c r="E10" s="10"/>
      <c r="F10" s="10"/>
      <c r="G10" s="10"/>
      <c r="H10" s="10"/>
    </row>
    <row r="11" spans="1:8" x14ac:dyDescent="0.15">
      <c r="A11" s="6">
        <v>45488</v>
      </c>
      <c r="B11" s="7">
        <v>46.72</v>
      </c>
      <c r="C11" s="7">
        <v>47.49</v>
      </c>
      <c r="D11" s="7">
        <v>46.79</v>
      </c>
      <c r="E11" s="10"/>
      <c r="F11" s="10"/>
      <c r="G11" s="10"/>
      <c r="H11" s="10"/>
    </row>
    <row r="12" spans="1:8" x14ac:dyDescent="0.15">
      <c r="A12" s="6">
        <v>45489</v>
      </c>
      <c r="B12" s="7">
        <v>46.74</v>
      </c>
      <c r="C12" s="7">
        <v>47.97</v>
      </c>
      <c r="D12" s="7">
        <v>47.22</v>
      </c>
      <c r="E12" s="10"/>
      <c r="F12" s="10"/>
      <c r="G12" s="10"/>
      <c r="H12" s="10"/>
    </row>
    <row r="13" spans="1:8" x14ac:dyDescent="0.15">
      <c r="A13" s="6">
        <v>45490</v>
      </c>
      <c r="B13" s="7">
        <v>47.83</v>
      </c>
      <c r="C13" s="7">
        <v>48.74</v>
      </c>
      <c r="D13" s="7">
        <v>47.35</v>
      </c>
      <c r="E13" s="10"/>
      <c r="F13" s="10"/>
      <c r="G13" s="10"/>
      <c r="H13" s="10"/>
    </row>
    <row r="14" spans="1:8" x14ac:dyDescent="0.15">
      <c r="A14" s="6">
        <v>45491</v>
      </c>
      <c r="B14" s="7">
        <v>47.35</v>
      </c>
      <c r="C14" s="7">
        <v>48.64</v>
      </c>
      <c r="D14" s="7">
        <v>47.98</v>
      </c>
      <c r="E14" s="10"/>
      <c r="F14" s="10"/>
      <c r="G14" s="10"/>
      <c r="H14" s="10"/>
    </row>
    <row r="15" spans="1:8" x14ac:dyDescent="0.15">
      <c r="A15" s="6">
        <v>45492</v>
      </c>
      <c r="B15" s="7">
        <v>46.64</v>
      </c>
      <c r="C15" s="7">
        <v>48.1</v>
      </c>
      <c r="D15" s="7">
        <v>47.14</v>
      </c>
      <c r="E15" s="10"/>
      <c r="F15" s="10"/>
      <c r="G15" s="10"/>
      <c r="H15" s="10"/>
    </row>
    <row r="16" spans="1:8" x14ac:dyDescent="0.15">
      <c r="A16" s="6">
        <v>45495</v>
      </c>
      <c r="B16" s="7">
        <v>46.15</v>
      </c>
      <c r="C16" s="7">
        <v>47.38</v>
      </c>
      <c r="D16" s="7">
        <v>46.77</v>
      </c>
      <c r="E16" s="10">
        <f t="shared" ref="E16:E51" si="0">MAX(C3:C16)</f>
        <v>48.74</v>
      </c>
      <c r="F16" s="10">
        <f t="shared" ref="F16:F51" si="1">MIN(D3:D16)</f>
        <v>45.65</v>
      </c>
      <c r="G16" s="10">
        <f t="shared" ref="G16:G47" si="2">IF(E16=F16,0,((B16 - F16)/(E16 - F16))*100)</f>
        <v>16.181229773462764</v>
      </c>
      <c r="H16" s="10"/>
    </row>
    <row r="17" spans="1:8" x14ac:dyDescent="0.15">
      <c r="A17" s="6">
        <v>45496</v>
      </c>
      <c r="B17" s="7">
        <v>45.7</v>
      </c>
      <c r="C17" s="7">
        <v>46.78</v>
      </c>
      <c r="D17" s="7">
        <v>46.34</v>
      </c>
      <c r="E17" s="10">
        <f t="shared" si="0"/>
        <v>48.74</v>
      </c>
      <c r="F17" s="10">
        <f t="shared" si="1"/>
        <v>45.65</v>
      </c>
      <c r="G17" s="10">
        <f t="shared" si="2"/>
        <v>1.6181229773464145</v>
      </c>
      <c r="H17" s="10"/>
    </row>
    <row r="18" spans="1:8" x14ac:dyDescent="0.15">
      <c r="A18" s="6">
        <v>45497</v>
      </c>
      <c r="B18" s="7">
        <v>46.18</v>
      </c>
      <c r="C18" s="7">
        <v>47.04</v>
      </c>
      <c r="D18" s="7">
        <v>46.24</v>
      </c>
      <c r="E18" s="10">
        <f t="shared" si="0"/>
        <v>48.74</v>
      </c>
      <c r="F18" s="10">
        <f t="shared" si="1"/>
        <v>45.65</v>
      </c>
      <c r="G18" s="10">
        <f t="shared" si="2"/>
        <v>17.152103559870568</v>
      </c>
      <c r="H18" s="10">
        <f t="shared" ref="H18:H49" si="3">AVERAGE(G16:G18)</f>
        <v>11.650485436893248</v>
      </c>
    </row>
    <row r="19" spans="1:8" x14ac:dyDescent="0.15">
      <c r="A19" s="6">
        <v>45498</v>
      </c>
      <c r="B19" s="7">
        <v>46.56</v>
      </c>
      <c r="C19" s="7">
        <v>48.19</v>
      </c>
      <c r="D19" s="7">
        <v>47.06</v>
      </c>
      <c r="E19" s="10">
        <f t="shared" si="0"/>
        <v>48.74</v>
      </c>
      <c r="F19" s="10">
        <f t="shared" si="1"/>
        <v>45.65</v>
      </c>
      <c r="G19" s="10">
        <f t="shared" si="2"/>
        <v>29.449838187702355</v>
      </c>
      <c r="H19" s="10">
        <f t="shared" si="3"/>
        <v>16.073354908306445</v>
      </c>
    </row>
    <row r="20" spans="1:8" x14ac:dyDescent="0.15">
      <c r="A20" s="6">
        <v>45499</v>
      </c>
      <c r="B20" s="7">
        <v>47.2</v>
      </c>
      <c r="C20" s="7">
        <v>48.01</v>
      </c>
      <c r="D20" s="7">
        <v>47.24</v>
      </c>
      <c r="E20" s="10">
        <f t="shared" si="0"/>
        <v>48.74</v>
      </c>
      <c r="F20" s="10">
        <f t="shared" si="1"/>
        <v>45.65</v>
      </c>
      <c r="G20" s="10">
        <f t="shared" si="2"/>
        <v>50.161812297734713</v>
      </c>
      <c r="H20" s="10">
        <f t="shared" si="3"/>
        <v>32.254584681769209</v>
      </c>
    </row>
    <row r="21" spans="1:8" x14ac:dyDescent="0.15">
      <c r="A21" s="6">
        <v>45502</v>
      </c>
      <c r="B21" s="7">
        <v>47.3</v>
      </c>
      <c r="C21" s="7">
        <v>48.21</v>
      </c>
      <c r="D21" s="7">
        <v>47.44</v>
      </c>
      <c r="E21" s="10">
        <f t="shared" si="0"/>
        <v>48.74</v>
      </c>
      <c r="F21" s="10">
        <f t="shared" si="1"/>
        <v>45.83</v>
      </c>
      <c r="G21" s="10">
        <f t="shared" si="2"/>
        <v>50.515463917525672</v>
      </c>
      <c r="H21" s="10">
        <f t="shared" si="3"/>
        <v>43.375704800987585</v>
      </c>
    </row>
    <row r="22" spans="1:8" x14ac:dyDescent="0.15">
      <c r="A22" s="6">
        <v>45503</v>
      </c>
      <c r="B22" s="7">
        <v>47.45</v>
      </c>
      <c r="C22" s="7">
        <v>48.55</v>
      </c>
      <c r="D22" s="7">
        <v>47.89</v>
      </c>
      <c r="E22" s="10">
        <f t="shared" si="0"/>
        <v>48.74</v>
      </c>
      <c r="F22" s="10">
        <f t="shared" si="1"/>
        <v>46.18</v>
      </c>
      <c r="G22" s="10">
        <f t="shared" si="2"/>
        <v>49.609375000000078</v>
      </c>
      <c r="H22" s="10">
        <f t="shared" si="3"/>
        <v>50.095550405086819</v>
      </c>
    </row>
    <row r="23" spans="1:8" x14ac:dyDescent="0.15">
      <c r="A23" s="6">
        <v>45504</v>
      </c>
      <c r="B23" s="7">
        <v>47.76</v>
      </c>
      <c r="C23" s="7">
        <v>48.77</v>
      </c>
      <c r="D23" s="7">
        <v>48.24</v>
      </c>
      <c r="E23" s="10">
        <f t="shared" si="0"/>
        <v>48.77</v>
      </c>
      <c r="F23" s="10">
        <f t="shared" si="1"/>
        <v>46.24</v>
      </c>
      <c r="G23" s="10">
        <f t="shared" si="2"/>
        <v>60.079051383399026</v>
      </c>
      <c r="H23" s="10">
        <f t="shared" si="3"/>
        <v>53.401296766974923</v>
      </c>
    </row>
    <row r="24" spans="1:8" x14ac:dyDescent="0.15">
      <c r="A24" s="6">
        <v>45505</v>
      </c>
      <c r="B24" s="7">
        <v>46.71</v>
      </c>
      <c r="C24" s="7">
        <v>48.72</v>
      </c>
      <c r="D24" s="7">
        <v>47.2</v>
      </c>
      <c r="E24" s="10">
        <f t="shared" si="0"/>
        <v>48.77</v>
      </c>
      <c r="F24" s="10">
        <f t="shared" si="1"/>
        <v>46.24</v>
      </c>
      <c r="G24" s="10">
        <f t="shared" si="2"/>
        <v>18.577075098814174</v>
      </c>
      <c r="H24" s="10">
        <f t="shared" si="3"/>
        <v>42.755167160737756</v>
      </c>
    </row>
    <row r="25" spans="1:8" x14ac:dyDescent="0.15">
      <c r="A25" s="6">
        <v>45506</v>
      </c>
      <c r="B25" s="7">
        <v>45.99</v>
      </c>
      <c r="C25" s="7">
        <v>47.75</v>
      </c>
      <c r="D25" s="7">
        <v>46.35</v>
      </c>
      <c r="E25" s="10">
        <f t="shared" si="0"/>
        <v>48.77</v>
      </c>
      <c r="F25" s="10">
        <f t="shared" si="1"/>
        <v>46.24</v>
      </c>
      <c r="G25" s="10">
        <f t="shared" si="2"/>
        <v>-9.881422924901182</v>
      </c>
      <c r="H25" s="10">
        <f t="shared" si="3"/>
        <v>22.924901185770668</v>
      </c>
    </row>
    <row r="26" spans="1:8" x14ac:dyDescent="0.15">
      <c r="A26" s="6">
        <v>45509</v>
      </c>
      <c r="B26" s="7">
        <v>44.1</v>
      </c>
      <c r="C26" s="7">
        <v>46.68</v>
      </c>
      <c r="D26" s="7">
        <v>44.69</v>
      </c>
      <c r="E26" s="10">
        <f t="shared" si="0"/>
        <v>48.77</v>
      </c>
      <c r="F26" s="10">
        <f t="shared" si="1"/>
        <v>44.69</v>
      </c>
      <c r="G26" s="10">
        <f t="shared" si="2"/>
        <v>-14.46078431372538</v>
      </c>
      <c r="H26" s="10">
        <f t="shared" si="3"/>
        <v>-1.9217107132707962</v>
      </c>
    </row>
    <row r="27" spans="1:8" x14ac:dyDescent="0.15">
      <c r="A27" s="6">
        <v>45510</v>
      </c>
      <c r="B27" s="7">
        <v>44.51</v>
      </c>
      <c r="C27" s="7">
        <v>45.74</v>
      </c>
      <c r="D27" s="7">
        <v>44.64</v>
      </c>
      <c r="E27" s="10">
        <f t="shared" si="0"/>
        <v>48.77</v>
      </c>
      <c r="F27" s="10">
        <f t="shared" si="1"/>
        <v>44.64</v>
      </c>
      <c r="G27" s="10">
        <f t="shared" si="2"/>
        <v>-3.1476997578693093</v>
      </c>
      <c r="H27" s="10">
        <f t="shared" si="3"/>
        <v>-9.1633023321652907</v>
      </c>
    </row>
    <row r="28" spans="1:8" x14ac:dyDescent="0.15">
      <c r="A28" s="6">
        <v>45511</v>
      </c>
      <c r="B28" s="7">
        <v>44.47</v>
      </c>
      <c r="C28" s="7">
        <v>46.21</v>
      </c>
      <c r="D28" s="7">
        <v>45.09</v>
      </c>
      <c r="E28" s="10">
        <f t="shared" si="0"/>
        <v>48.77</v>
      </c>
      <c r="F28" s="10">
        <f t="shared" si="1"/>
        <v>44.64</v>
      </c>
      <c r="G28" s="10">
        <f t="shared" si="2"/>
        <v>-4.1162227602905954</v>
      </c>
      <c r="H28" s="10">
        <f t="shared" si="3"/>
        <v>-7.2415689439617621</v>
      </c>
    </row>
    <row r="29" spans="1:8" x14ac:dyDescent="0.15">
      <c r="A29" s="6">
        <v>45512</v>
      </c>
      <c r="B29" s="7">
        <v>45.17</v>
      </c>
      <c r="C29" s="7">
        <v>46.27</v>
      </c>
      <c r="D29" s="7">
        <v>45.28</v>
      </c>
      <c r="E29" s="10">
        <f t="shared" si="0"/>
        <v>48.77</v>
      </c>
      <c r="F29" s="10">
        <f t="shared" si="1"/>
        <v>44.64</v>
      </c>
      <c r="G29" s="10">
        <f t="shared" si="2"/>
        <v>12.832929782082344</v>
      </c>
      <c r="H29" s="10">
        <f t="shared" si="3"/>
        <v>1.8563357546408128</v>
      </c>
    </row>
    <row r="30" spans="1:8" x14ac:dyDescent="0.15">
      <c r="A30" s="6">
        <v>45513</v>
      </c>
      <c r="B30" s="7">
        <v>44.82</v>
      </c>
      <c r="C30" s="7">
        <v>46.06</v>
      </c>
      <c r="D30" s="7">
        <v>45.24</v>
      </c>
      <c r="E30" s="10">
        <f t="shared" si="0"/>
        <v>48.77</v>
      </c>
      <c r="F30" s="10">
        <f t="shared" si="1"/>
        <v>44.64</v>
      </c>
      <c r="G30" s="10">
        <f t="shared" si="2"/>
        <v>4.3583535108958742</v>
      </c>
      <c r="H30" s="10">
        <f t="shared" si="3"/>
        <v>4.3583535108958742</v>
      </c>
    </row>
    <row r="31" spans="1:8" x14ac:dyDescent="0.15">
      <c r="A31" s="6">
        <v>45516</v>
      </c>
      <c r="B31" s="7">
        <v>44.22</v>
      </c>
      <c r="C31" s="7">
        <v>45.74</v>
      </c>
      <c r="D31" s="7">
        <v>44.5</v>
      </c>
      <c r="E31" s="10">
        <f t="shared" si="0"/>
        <v>48.77</v>
      </c>
      <c r="F31" s="10">
        <f t="shared" si="1"/>
        <v>44.5</v>
      </c>
      <c r="G31" s="10">
        <f t="shared" si="2"/>
        <v>-6.5573770491803494</v>
      </c>
      <c r="H31" s="10">
        <f t="shared" si="3"/>
        <v>3.54463541459929</v>
      </c>
    </row>
    <row r="32" spans="1:8" x14ac:dyDescent="0.15">
      <c r="A32" s="6">
        <v>45517</v>
      </c>
      <c r="B32" s="7">
        <v>44.72</v>
      </c>
      <c r="C32" s="7">
        <v>45.39</v>
      </c>
      <c r="D32" s="7">
        <v>44.89</v>
      </c>
      <c r="E32" s="10">
        <f t="shared" si="0"/>
        <v>48.77</v>
      </c>
      <c r="F32" s="10">
        <f t="shared" si="1"/>
        <v>44.5</v>
      </c>
      <c r="G32" s="10">
        <f t="shared" si="2"/>
        <v>5.1522248243559412</v>
      </c>
      <c r="H32" s="10">
        <f t="shared" si="3"/>
        <v>0.98440042869048872</v>
      </c>
    </row>
    <row r="33" spans="1:8" x14ac:dyDescent="0.15">
      <c r="A33" s="6">
        <v>45518</v>
      </c>
      <c r="B33" s="7">
        <v>44.79</v>
      </c>
      <c r="C33" s="7">
        <v>45.74</v>
      </c>
      <c r="D33" s="7">
        <v>45.04</v>
      </c>
      <c r="E33" s="10">
        <f t="shared" si="0"/>
        <v>48.77</v>
      </c>
      <c r="F33" s="10">
        <f t="shared" si="1"/>
        <v>44.5</v>
      </c>
      <c r="G33" s="10">
        <f t="shared" si="2"/>
        <v>6.7915690866510294</v>
      </c>
      <c r="H33" s="10">
        <f t="shared" si="3"/>
        <v>1.7954722872755404</v>
      </c>
    </row>
    <row r="34" spans="1:8" x14ac:dyDescent="0.15">
      <c r="A34" s="6">
        <v>45519</v>
      </c>
      <c r="B34" s="7">
        <v>47.84</v>
      </c>
      <c r="C34" s="7">
        <v>50.28</v>
      </c>
      <c r="D34" s="7">
        <v>48.16</v>
      </c>
      <c r="E34" s="10">
        <f t="shared" si="0"/>
        <v>50.28</v>
      </c>
      <c r="F34" s="10">
        <f t="shared" si="1"/>
        <v>44.5</v>
      </c>
      <c r="G34" s="10">
        <f t="shared" si="2"/>
        <v>57.785467128027733</v>
      </c>
      <c r="H34" s="10">
        <f t="shared" si="3"/>
        <v>23.243087013011564</v>
      </c>
    </row>
    <row r="35" spans="1:8" x14ac:dyDescent="0.15">
      <c r="A35" s="6">
        <v>45520</v>
      </c>
      <c r="B35" s="7">
        <v>48.75</v>
      </c>
      <c r="C35" s="7">
        <v>49.73</v>
      </c>
      <c r="D35" s="7">
        <v>48.5</v>
      </c>
      <c r="E35" s="10">
        <f t="shared" si="0"/>
        <v>50.28</v>
      </c>
      <c r="F35" s="10">
        <f t="shared" si="1"/>
        <v>44.5</v>
      </c>
      <c r="G35" s="10">
        <f t="shared" si="2"/>
        <v>73.52941176470587</v>
      </c>
      <c r="H35" s="10">
        <f t="shared" si="3"/>
        <v>46.035482659794873</v>
      </c>
    </row>
    <row r="36" spans="1:8" x14ac:dyDescent="0.15">
      <c r="A36" s="6">
        <v>45523</v>
      </c>
      <c r="B36" s="7">
        <v>49.27</v>
      </c>
      <c r="C36" s="7">
        <v>49.99</v>
      </c>
      <c r="D36" s="7">
        <v>49.3</v>
      </c>
      <c r="E36" s="10">
        <f t="shared" si="0"/>
        <v>50.28</v>
      </c>
      <c r="F36" s="10">
        <f t="shared" si="1"/>
        <v>44.5</v>
      </c>
      <c r="G36" s="10">
        <f t="shared" si="2"/>
        <v>82.525951557093464</v>
      </c>
      <c r="H36" s="10">
        <f t="shared" si="3"/>
        <v>71.280276816609017</v>
      </c>
    </row>
    <row r="37" spans="1:8" x14ac:dyDescent="0.15">
      <c r="A37" s="6">
        <v>45524</v>
      </c>
      <c r="B37" s="7">
        <v>49.52</v>
      </c>
      <c r="C37" s="7">
        <v>50.37</v>
      </c>
      <c r="D37" s="7">
        <v>49.6</v>
      </c>
      <c r="E37" s="10">
        <f t="shared" si="0"/>
        <v>50.37</v>
      </c>
      <c r="F37" s="10">
        <f t="shared" si="1"/>
        <v>44.5</v>
      </c>
      <c r="G37" s="10">
        <f t="shared" si="2"/>
        <v>85.519591141397029</v>
      </c>
      <c r="H37" s="10">
        <f t="shared" si="3"/>
        <v>80.524984821065459</v>
      </c>
    </row>
    <row r="38" spans="1:8" x14ac:dyDescent="0.15">
      <c r="A38" s="6">
        <v>45525</v>
      </c>
      <c r="B38" s="7">
        <v>49.73</v>
      </c>
      <c r="C38" s="7">
        <v>50.55</v>
      </c>
      <c r="D38" s="7">
        <v>50.03</v>
      </c>
      <c r="E38" s="10">
        <f t="shared" si="0"/>
        <v>50.55</v>
      </c>
      <c r="F38" s="10">
        <f t="shared" si="1"/>
        <v>44.5</v>
      </c>
      <c r="G38" s="10">
        <f t="shared" si="2"/>
        <v>86.44628099173552</v>
      </c>
      <c r="H38" s="10">
        <f t="shared" si="3"/>
        <v>84.830607896741995</v>
      </c>
    </row>
    <row r="39" spans="1:8" x14ac:dyDescent="0.15">
      <c r="A39" s="6">
        <v>45526</v>
      </c>
      <c r="B39" s="7">
        <v>49.5</v>
      </c>
      <c r="C39" s="7">
        <v>50.93</v>
      </c>
      <c r="D39" s="7">
        <v>50.18</v>
      </c>
      <c r="E39" s="10">
        <f t="shared" si="0"/>
        <v>50.93</v>
      </c>
      <c r="F39" s="10">
        <f t="shared" si="1"/>
        <v>44.5</v>
      </c>
      <c r="G39" s="10">
        <f t="shared" si="2"/>
        <v>77.760497667185064</v>
      </c>
      <c r="H39" s="10">
        <f t="shared" si="3"/>
        <v>83.242123266772538</v>
      </c>
    </row>
    <row r="40" spans="1:8" x14ac:dyDescent="0.15">
      <c r="A40" s="6">
        <v>45527</v>
      </c>
      <c r="B40" s="7">
        <v>50.01</v>
      </c>
      <c r="C40" s="7">
        <v>50.77</v>
      </c>
      <c r="D40" s="7">
        <v>50.32</v>
      </c>
      <c r="E40" s="10">
        <f t="shared" si="0"/>
        <v>50.93</v>
      </c>
      <c r="F40" s="10">
        <f t="shared" si="1"/>
        <v>44.5</v>
      </c>
      <c r="G40" s="10">
        <f t="shared" si="2"/>
        <v>85.692068429237921</v>
      </c>
      <c r="H40" s="10">
        <f t="shared" si="3"/>
        <v>83.29961569605284</v>
      </c>
    </row>
    <row r="41" spans="1:8" x14ac:dyDescent="0.15">
      <c r="A41" s="6">
        <v>45530</v>
      </c>
      <c r="B41" s="7">
        <v>50.06</v>
      </c>
      <c r="C41" s="7">
        <v>51.02</v>
      </c>
      <c r="D41" s="7">
        <v>50.72</v>
      </c>
      <c r="E41" s="10">
        <f t="shared" si="0"/>
        <v>51.02</v>
      </c>
      <c r="F41" s="10">
        <f t="shared" si="1"/>
        <v>44.5</v>
      </c>
      <c r="G41" s="10">
        <f t="shared" si="2"/>
        <v>85.276073619631902</v>
      </c>
      <c r="H41" s="10">
        <f t="shared" si="3"/>
        <v>82.9095465720183</v>
      </c>
    </row>
    <row r="42" spans="1:8" x14ac:dyDescent="0.15">
      <c r="A42" s="6">
        <v>45531</v>
      </c>
      <c r="B42" s="7">
        <v>49.98</v>
      </c>
      <c r="C42" s="7">
        <v>50.84</v>
      </c>
      <c r="D42" s="7">
        <v>50.4</v>
      </c>
      <c r="E42" s="10">
        <f t="shared" si="0"/>
        <v>51.02</v>
      </c>
      <c r="F42" s="10">
        <f t="shared" si="1"/>
        <v>44.5</v>
      </c>
      <c r="G42" s="10">
        <f t="shared" si="2"/>
        <v>84.049079754601138</v>
      </c>
      <c r="H42" s="10">
        <f t="shared" si="3"/>
        <v>85.005740601156987</v>
      </c>
    </row>
    <row r="43" spans="1:8" x14ac:dyDescent="0.15">
      <c r="A43" s="6">
        <v>45532</v>
      </c>
      <c r="B43" s="7">
        <v>49.14</v>
      </c>
      <c r="C43" s="7">
        <v>50.57</v>
      </c>
      <c r="D43" s="7">
        <v>49.41</v>
      </c>
      <c r="E43" s="10">
        <f t="shared" si="0"/>
        <v>51.02</v>
      </c>
      <c r="F43" s="10">
        <f t="shared" si="1"/>
        <v>44.5</v>
      </c>
      <c r="G43" s="10">
        <f t="shared" si="2"/>
        <v>71.165644171779121</v>
      </c>
      <c r="H43" s="10">
        <f t="shared" si="3"/>
        <v>80.163599182004049</v>
      </c>
    </row>
    <row r="44" spans="1:8" x14ac:dyDescent="0.15">
      <c r="A44" s="6">
        <v>45533</v>
      </c>
      <c r="B44" s="7">
        <v>49.67</v>
      </c>
      <c r="C44" s="7">
        <v>50.82</v>
      </c>
      <c r="D44" s="7">
        <v>49.88</v>
      </c>
      <c r="E44" s="10">
        <f t="shared" si="0"/>
        <v>51.02</v>
      </c>
      <c r="F44" s="10">
        <f t="shared" si="1"/>
        <v>44.5</v>
      </c>
      <c r="G44" s="10">
        <f t="shared" si="2"/>
        <v>79.294478527607353</v>
      </c>
      <c r="H44" s="10">
        <f t="shared" si="3"/>
        <v>78.169734151329195</v>
      </c>
    </row>
    <row r="45" spans="1:8" x14ac:dyDescent="0.15">
      <c r="A45" s="6">
        <v>45534</v>
      </c>
      <c r="B45" s="7">
        <v>49.82</v>
      </c>
      <c r="C45" s="7">
        <v>50.69</v>
      </c>
      <c r="D45" s="7">
        <v>50.07</v>
      </c>
      <c r="E45" s="10">
        <f t="shared" si="0"/>
        <v>51.02</v>
      </c>
      <c r="F45" s="10">
        <f t="shared" si="1"/>
        <v>44.89</v>
      </c>
      <c r="G45" s="10">
        <f t="shared" si="2"/>
        <v>80.424143556280541</v>
      </c>
      <c r="H45" s="10">
        <f t="shared" si="3"/>
        <v>76.961422085222338</v>
      </c>
    </row>
    <row r="46" spans="1:8" x14ac:dyDescent="0.15">
      <c r="A46" s="6">
        <v>45538</v>
      </c>
      <c r="B46" s="7">
        <v>49.34</v>
      </c>
      <c r="C46" s="7">
        <v>50.5</v>
      </c>
      <c r="D46" s="7">
        <v>49.9</v>
      </c>
      <c r="E46" s="10">
        <f t="shared" si="0"/>
        <v>51.02</v>
      </c>
      <c r="F46" s="10">
        <f t="shared" si="1"/>
        <v>45.04</v>
      </c>
      <c r="G46" s="10">
        <f t="shared" si="2"/>
        <v>71.906354515050182</v>
      </c>
      <c r="H46" s="10">
        <f t="shared" si="3"/>
        <v>77.208325532979359</v>
      </c>
    </row>
    <row r="47" spans="1:8" x14ac:dyDescent="0.15">
      <c r="A47" s="6">
        <v>45539</v>
      </c>
      <c r="B47" s="7">
        <v>48.99</v>
      </c>
      <c r="C47" s="7">
        <v>50.04</v>
      </c>
      <c r="D47" s="7">
        <v>49.58</v>
      </c>
      <c r="E47" s="10">
        <f t="shared" si="0"/>
        <v>51.02</v>
      </c>
      <c r="F47" s="10">
        <f t="shared" si="1"/>
        <v>48.16</v>
      </c>
      <c r="G47" s="10">
        <f t="shared" si="2"/>
        <v>29.020979020979144</v>
      </c>
      <c r="H47" s="10">
        <f t="shared" si="3"/>
        <v>60.450492364103297</v>
      </c>
    </row>
    <row r="48" spans="1:8" x14ac:dyDescent="0.15">
      <c r="A48" s="6">
        <v>45540</v>
      </c>
      <c r="B48" s="7">
        <v>48.43</v>
      </c>
      <c r="C48" s="7">
        <v>49.65</v>
      </c>
      <c r="D48" s="7">
        <v>48.94</v>
      </c>
      <c r="E48" s="10">
        <f t="shared" si="0"/>
        <v>51.02</v>
      </c>
      <c r="F48" s="10">
        <f t="shared" si="1"/>
        <v>48.5</v>
      </c>
      <c r="G48" s="10">
        <f t="shared" ref="G48:G79" si="4">IF(E48=F48,0,((B48 - F48)/(E48 - F48))*100)</f>
        <v>-2.7777777777777857</v>
      </c>
      <c r="H48" s="10">
        <f t="shared" si="3"/>
        <v>32.716518586083843</v>
      </c>
    </row>
    <row r="49" spans="1:8" x14ac:dyDescent="0.15">
      <c r="A49" s="6">
        <v>45541</v>
      </c>
      <c r="B49" s="7">
        <v>47.81</v>
      </c>
      <c r="C49" s="7">
        <v>49.23</v>
      </c>
      <c r="D49" s="7">
        <v>48.2</v>
      </c>
      <c r="E49" s="10">
        <f t="shared" si="0"/>
        <v>51.02</v>
      </c>
      <c r="F49" s="10">
        <f t="shared" si="1"/>
        <v>48.2</v>
      </c>
      <c r="G49" s="10">
        <f t="shared" si="4"/>
        <v>-13.829787234042573</v>
      </c>
      <c r="H49" s="10">
        <f t="shared" si="3"/>
        <v>4.1378046697195954</v>
      </c>
    </row>
    <row r="50" spans="1:8" x14ac:dyDescent="0.15">
      <c r="A50" s="6">
        <v>45544</v>
      </c>
      <c r="B50" s="7">
        <v>48</v>
      </c>
      <c r="C50" s="7">
        <v>49.15</v>
      </c>
      <c r="D50" s="7">
        <v>48.26</v>
      </c>
      <c r="E50" s="10">
        <f t="shared" si="0"/>
        <v>51.02</v>
      </c>
      <c r="F50" s="10">
        <f t="shared" si="1"/>
        <v>48.2</v>
      </c>
      <c r="G50" s="10">
        <f t="shared" si="4"/>
        <v>-7.0921985815603845</v>
      </c>
      <c r="H50" s="10">
        <f t="shared" ref="H50:H81" si="5">AVERAGE(G48:G50)</f>
        <v>-7.8999211977935815</v>
      </c>
    </row>
    <row r="51" spans="1:8" x14ac:dyDescent="0.15">
      <c r="A51" s="6">
        <v>45545</v>
      </c>
      <c r="B51" s="7">
        <v>48.09</v>
      </c>
      <c r="C51" s="7">
        <v>48.97</v>
      </c>
      <c r="D51" s="7">
        <v>48.44</v>
      </c>
      <c r="E51" s="10">
        <f t="shared" si="0"/>
        <v>51.02</v>
      </c>
      <c r="F51" s="10">
        <f t="shared" si="1"/>
        <v>48.2</v>
      </c>
      <c r="G51" s="10">
        <f t="shared" si="4"/>
        <v>-3.9007092198581352</v>
      </c>
      <c r="H51" s="10">
        <f t="shared" si="5"/>
        <v>-8.2742316784870322</v>
      </c>
    </row>
    <row r="52" spans="1:8" x14ac:dyDescent="0.15">
      <c r="A52" s="6">
        <v>45546</v>
      </c>
      <c r="B52" s="7">
        <v>48.41</v>
      </c>
      <c r="C52" s="7">
        <v>49.21</v>
      </c>
      <c r="D52" s="7">
        <v>47.85</v>
      </c>
      <c r="E52" s="10">
        <f t="shared" ref="E52:E115" si="6">MAX(C39:C52)</f>
        <v>51.02</v>
      </c>
      <c r="F52" s="10">
        <f t="shared" ref="F52:F64" si="7">MIN(D40:D52)</f>
        <v>47.85</v>
      </c>
      <c r="G52" s="10">
        <f t="shared" si="4"/>
        <v>17.665615141955673</v>
      </c>
      <c r="H52" s="10">
        <f t="shared" si="5"/>
        <v>2.2242357801790509</v>
      </c>
    </row>
    <row r="53" spans="1:8" x14ac:dyDescent="0.15">
      <c r="A53" s="6">
        <v>45547</v>
      </c>
      <c r="B53" s="7">
        <v>48.9</v>
      </c>
      <c r="C53" s="7">
        <v>49.64</v>
      </c>
      <c r="D53" s="7">
        <v>48.86</v>
      </c>
      <c r="E53" s="10">
        <f t="shared" si="6"/>
        <v>51.02</v>
      </c>
      <c r="F53" s="10">
        <f t="shared" si="7"/>
        <v>47.85</v>
      </c>
      <c r="G53" s="10">
        <f t="shared" si="4"/>
        <v>33.12302839116709</v>
      </c>
      <c r="H53" s="10">
        <f t="shared" si="5"/>
        <v>15.629311437754874</v>
      </c>
    </row>
    <row r="54" spans="1:8" x14ac:dyDescent="0.15">
      <c r="A54" s="6">
        <v>45548</v>
      </c>
      <c r="B54" s="7">
        <v>49.09</v>
      </c>
      <c r="C54" s="7">
        <v>50.06</v>
      </c>
      <c r="D54" s="7">
        <v>49.67</v>
      </c>
      <c r="E54" s="10">
        <f t="shared" si="6"/>
        <v>51.02</v>
      </c>
      <c r="F54" s="10">
        <f t="shared" si="7"/>
        <v>47.85</v>
      </c>
      <c r="G54" s="10">
        <f t="shared" si="4"/>
        <v>39.116719242902249</v>
      </c>
      <c r="H54" s="10">
        <f t="shared" si="5"/>
        <v>29.968454258675006</v>
      </c>
    </row>
    <row r="55" spans="1:8" x14ac:dyDescent="0.15">
      <c r="A55" s="6">
        <v>45551</v>
      </c>
      <c r="B55" s="7">
        <v>50.3</v>
      </c>
      <c r="C55" s="7">
        <v>51.07</v>
      </c>
      <c r="D55" s="7">
        <v>49.78</v>
      </c>
      <c r="E55" s="10">
        <f t="shared" si="6"/>
        <v>51.07</v>
      </c>
      <c r="F55" s="10">
        <f t="shared" si="7"/>
        <v>47.85</v>
      </c>
      <c r="G55" s="10">
        <f t="shared" si="4"/>
        <v>76.086956521739026</v>
      </c>
      <c r="H55" s="10">
        <f t="shared" si="5"/>
        <v>49.442234718602798</v>
      </c>
    </row>
    <row r="56" spans="1:8" x14ac:dyDescent="0.15">
      <c r="A56" s="6">
        <v>45552</v>
      </c>
      <c r="B56" s="7">
        <v>49.89</v>
      </c>
      <c r="C56" s="7">
        <v>51.42</v>
      </c>
      <c r="D56" s="7">
        <v>50.57</v>
      </c>
      <c r="E56" s="10">
        <f t="shared" si="6"/>
        <v>51.42</v>
      </c>
      <c r="F56" s="10">
        <f t="shared" si="7"/>
        <v>47.85</v>
      </c>
      <c r="G56" s="10">
        <f t="shared" si="4"/>
        <v>57.142857142857117</v>
      </c>
      <c r="H56" s="10">
        <f t="shared" si="5"/>
        <v>57.44884430249946</v>
      </c>
    </row>
    <row r="57" spans="1:8" x14ac:dyDescent="0.15">
      <c r="A57" s="6">
        <v>45553</v>
      </c>
      <c r="B57" s="7">
        <v>49.85</v>
      </c>
      <c r="C57" s="7">
        <v>51.14</v>
      </c>
      <c r="D57" s="7">
        <v>50.27</v>
      </c>
      <c r="E57" s="10">
        <f t="shared" si="6"/>
        <v>51.42</v>
      </c>
      <c r="F57" s="10">
        <f t="shared" si="7"/>
        <v>47.85</v>
      </c>
      <c r="G57" s="10">
        <f t="shared" si="4"/>
        <v>56.022408963585434</v>
      </c>
      <c r="H57" s="10">
        <f t="shared" si="5"/>
        <v>63.084074209393862</v>
      </c>
    </row>
    <row r="58" spans="1:8" x14ac:dyDescent="0.15">
      <c r="A58" s="6">
        <v>45554</v>
      </c>
      <c r="B58" s="7">
        <v>50.7</v>
      </c>
      <c r="C58" s="7">
        <v>51.72</v>
      </c>
      <c r="D58" s="7">
        <v>51.15</v>
      </c>
      <c r="E58" s="10">
        <f t="shared" si="6"/>
        <v>51.72</v>
      </c>
      <c r="F58" s="10">
        <f t="shared" si="7"/>
        <v>47.85</v>
      </c>
      <c r="G58" s="10">
        <f t="shared" si="4"/>
        <v>73.643410852713259</v>
      </c>
      <c r="H58" s="10">
        <f t="shared" si="5"/>
        <v>62.26955898638527</v>
      </c>
    </row>
    <row r="59" spans="1:8" x14ac:dyDescent="0.15">
      <c r="A59" s="6">
        <v>45555</v>
      </c>
      <c r="B59" s="7">
        <v>51.23</v>
      </c>
      <c r="C59" s="7">
        <v>52.33</v>
      </c>
      <c r="D59" s="7">
        <v>51.42</v>
      </c>
      <c r="E59" s="10">
        <f t="shared" si="6"/>
        <v>52.33</v>
      </c>
      <c r="F59" s="10">
        <f t="shared" si="7"/>
        <v>47.85</v>
      </c>
      <c r="G59" s="10">
        <f t="shared" si="4"/>
        <v>75.446428571428527</v>
      </c>
      <c r="H59" s="10">
        <f t="shared" si="5"/>
        <v>68.370749462575745</v>
      </c>
    </row>
    <row r="60" spans="1:8" x14ac:dyDescent="0.15">
      <c r="A60" s="6">
        <v>45558</v>
      </c>
      <c r="B60" s="7">
        <v>51.44</v>
      </c>
      <c r="C60" s="7">
        <v>52.44</v>
      </c>
      <c r="D60" s="7">
        <v>51.89</v>
      </c>
      <c r="E60" s="10">
        <f t="shared" si="6"/>
        <v>52.44</v>
      </c>
      <c r="F60" s="10">
        <f t="shared" si="7"/>
        <v>47.85</v>
      </c>
      <c r="G60" s="10">
        <f t="shared" si="4"/>
        <v>78.213507625272314</v>
      </c>
      <c r="H60" s="10">
        <f t="shared" si="5"/>
        <v>75.767782349804705</v>
      </c>
    </row>
    <row r="61" spans="1:8" x14ac:dyDescent="0.15">
      <c r="A61" s="6">
        <v>45559</v>
      </c>
      <c r="B61" s="7">
        <v>51.77</v>
      </c>
      <c r="C61" s="7">
        <v>52.57</v>
      </c>
      <c r="D61" s="7">
        <v>52.01</v>
      </c>
      <c r="E61" s="10">
        <f t="shared" si="6"/>
        <v>52.57</v>
      </c>
      <c r="F61" s="10">
        <f t="shared" si="7"/>
        <v>47.85</v>
      </c>
      <c r="G61" s="10">
        <f t="shared" si="4"/>
        <v>83.050847457627171</v>
      </c>
      <c r="H61" s="10">
        <f t="shared" si="5"/>
        <v>78.903594551442666</v>
      </c>
    </row>
    <row r="62" spans="1:8" x14ac:dyDescent="0.15">
      <c r="A62" s="6">
        <v>45560</v>
      </c>
      <c r="B62" s="7">
        <v>51.9</v>
      </c>
      <c r="C62" s="7">
        <v>52.73</v>
      </c>
      <c r="D62" s="7">
        <v>52.37</v>
      </c>
      <c r="E62" s="10">
        <f t="shared" si="6"/>
        <v>52.73</v>
      </c>
      <c r="F62" s="10">
        <f t="shared" si="7"/>
        <v>47.85</v>
      </c>
      <c r="G62" s="10">
        <f t="shared" si="4"/>
        <v>82.99180327868855</v>
      </c>
      <c r="H62" s="10">
        <f t="shared" si="5"/>
        <v>81.418719453862693</v>
      </c>
    </row>
    <row r="63" spans="1:8" x14ac:dyDescent="0.15">
      <c r="A63" s="6">
        <v>45561</v>
      </c>
      <c r="B63" s="7">
        <v>52.09</v>
      </c>
      <c r="C63" s="7">
        <v>53.29</v>
      </c>
      <c r="D63" s="7">
        <v>52.76</v>
      </c>
      <c r="E63" s="10">
        <f t="shared" si="6"/>
        <v>53.29</v>
      </c>
      <c r="F63" s="10">
        <f t="shared" si="7"/>
        <v>47.85</v>
      </c>
      <c r="G63" s="10">
        <f t="shared" si="4"/>
        <v>77.941176470588303</v>
      </c>
      <c r="H63" s="10">
        <f t="shared" si="5"/>
        <v>81.327942402301346</v>
      </c>
    </row>
    <row r="64" spans="1:8" x14ac:dyDescent="0.15">
      <c r="A64" s="6">
        <v>45562</v>
      </c>
      <c r="B64" s="7">
        <v>52.26</v>
      </c>
      <c r="C64" s="7">
        <v>53.22</v>
      </c>
      <c r="D64" s="7">
        <v>52.86</v>
      </c>
      <c r="E64" s="10">
        <f t="shared" si="6"/>
        <v>53.29</v>
      </c>
      <c r="F64" s="10">
        <f t="shared" si="7"/>
        <v>47.85</v>
      </c>
      <c r="G64" s="10">
        <f t="shared" si="4"/>
        <v>81.066176470588204</v>
      </c>
      <c r="H64" s="10">
        <f t="shared" si="5"/>
        <v>80.666385406621686</v>
      </c>
    </row>
    <row r="65" spans="1:8" x14ac:dyDescent="0.15">
      <c r="A65" s="6">
        <v>45565</v>
      </c>
      <c r="B65" s="7">
        <v>52.46</v>
      </c>
      <c r="C65" s="7">
        <v>53.31</v>
      </c>
      <c r="D65" s="7">
        <v>52.65</v>
      </c>
      <c r="E65" s="10">
        <f t="shared" si="6"/>
        <v>53.31</v>
      </c>
      <c r="F65" s="10">
        <f t="shared" ref="F65:F96" si="8">MIN(D52:D65)</f>
        <v>47.85</v>
      </c>
      <c r="G65" s="10">
        <f t="shared" si="4"/>
        <v>84.432234432234409</v>
      </c>
      <c r="H65" s="10">
        <f t="shared" si="5"/>
        <v>81.146529124470305</v>
      </c>
    </row>
    <row r="66" spans="1:8" x14ac:dyDescent="0.15">
      <c r="A66" s="6">
        <v>45566</v>
      </c>
      <c r="B66" s="7">
        <v>51.99</v>
      </c>
      <c r="C66" s="7">
        <v>53.2</v>
      </c>
      <c r="D66" s="7">
        <v>52.31</v>
      </c>
      <c r="E66" s="10">
        <f t="shared" si="6"/>
        <v>53.31</v>
      </c>
      <c r="F66" s="10">
        <f t="shared" si="8"/>
        <v>48.86</v>
      </c>
      <c r="G66" s="10">
        <f t="shared" si="4"/>
        <v>70.337078651685403</v>
      </c>
      <c r="H66" s="10">
        <f t="shared" si="5"/>
        <v>78.611829851502677</v>
      </c>
    </row>
    <row r="67" spans="1:8" x14ac:dyDescent="0.15">
      <c r="A67" s="6">
        <v>45567</v>
      </c>
      <c r="B67" s="7">
        <v>52.26</v>
      </c>
      <c r="C67" s="7">
        <v>52.84</v>
      </c>
      <c r="D67" s="7">
        <v>52.13</v>
      </c>
      <c r="E67" s="10">
        <f t="shared" si="6"/>
        <v>53.31</v>
      </c>
      <c r="F67" s="10">
        <f t="shared" si="8"/>
        <v>49.67</v>
      </c>
      <c r="G67" s="10">
        <f t="shared" si="4"/>
        <v>71.153846153846047</v>
      </c>
      <c r="H67" s="10">
        <f t="shared" si="5"/>
        <v>75.307719745921958</v>
      </c>
    </row>
    <row r="68" spans="1:8" x14ac:dyDescent="0.15">
      <c r="A68" s="6">
        <v>45568</v>
      </c>
      <c r="B68" s="7">
        <v>52.08</v>
      </c>
      <c r="C68" s="7">
        <v>52.66</v>
      </c>
      <c r="D68" s="7">
        <v>52.16</v>
      </c>
      <c r="E68" s="10">
        <f t="shared" si="6"/>
        <v>53.31</v>
      </c>
      <c r="F68" s="10">
        <f t="shared" si="8"/>
        <v>49.78</v>
      </c>
      <c r="G68" s="10">
        <f t="shared" si="4"/>
        <v>65.155807365438989</v>
      </c>
      <c r="H68" s="10">
        <f t="shared" si="5"/>
        <v>68.882244056990146</v>
      </c>
    </row>
    <row r="69" spans="1:8" x14ac:dyDescent="0.15">
      <c r="A69" s="6">
        <v>45569</v>
      </c>
      <c r="B69" s="7">
        <v>52.39</v>
      </c>
      <c r="C69" s="7">
        <v>52.91</v>
      </c>
      <c r="D69" s="7">
        <v>52.41</v>
      </c>
      <c r="E69" s="10">
        <f t="shared" si="6"/>
        <v>53.31</v>
      </c>
      <c r="F69" s="10">
        <f t="shared" si="8"/>
        <v>50.27</v>
      </c>
      <c r="G69" s="10">
        <f t="shared" si="4"/>
        <v>69.736842105263094</v>
      </c>
      <c r="H69" s="10">
        <f t="shared" si="5"/>
        <v>68.68216520818271</v>
      </c>
    </row>
    <row r="70" spans="1:8" x14ac:dyDescent="0.15">
      <c r="A70" s="6">
        <v>45572</v>
      </c>
      <c r="B70" s="7">
        <v>52.15</v>
      </c>
      <c r="C70" s="7">
        <v>52.85</v>
      </c>
      <c r="D70" s="7">
        <v>52.37</v>
      </c>
      <c r="E70" s="10">
        <f t="shared" si="6"/>
        <v>53.31</v>
      </c>
      <c r="F70" s="10">
        <f t="shared" si="8"/>
        <v>50.27</v>
      </c>
      <c r="G70" s="10">
        <f t="shared" si="4"/>
        <v>61.842105263157762</v>
      </c>
      <c r="H70" s="10">
        <f t="shared" si="5"/>
        <v>65.578251577953282</v>
      </c>
    </row>
    <row r="71" spans="1:8" x14ac:dyDescent="0.15">
      <c r="A71" s="6">
        <v>45573</v>
      </c>
      <c r="B71" s="7">
        <v>52.37</v>
      </c>
      <c r="C71" s="7">
        <v>52.77</v>
      </c>
      <c r="D71" s="7">
        <v>52.2</v>
      </c>
      <c r="E71" s="10">
        <f t="shared" si="6"/>
        <v>53.31</v>
      </c>
      <c r="F71" s="10">
        <f t="shared" si="8"/>
        <v>51.15</v>
      </c>
      <c r="G71" s="10">
        <f t="shared" si="4"/>
        <v>56.481481481481332</v>
      </c>
      <c r="H71" s="10">
        <f t="shared" si="5"/>
        <v>62.686809616634065</v>
      </c>
    </row>
    <row r="72" spans="1:8" x14ac:dyDescent="0.15">
      <c r="A72" s="6">
        <v>45574</v>
      </c>
      <c r="B72" s="7">
        <v>53.2</v>
      </c>
      <c r="C72" s="7">
        <v>53.68</v>
      </c>
      <c r="D72" s="7">
        <v>52.54</v>
      </c>
      <c r="E72" s="10">
        <f t="shared" si="6"/>
        <v>53.68</v>
      </c>
      <c r="F72" s="10">
        <f t="shared" si="8"/>
        <v>51.42</v>
      </c>
      <c r="G72" s="10">
        <f t="shared" si="4"/>
        <v>78.761061946902771</v>
      </c>
      <c r="H72" s="10">
        <f t="shared" si="5"/>
        <v>65.694882897180619</v>
      </c>
    </row>
    <row r="73" spans="1:8" x14ac:dyDescent="0.15">
      <c r="A73" s="6">
        <v>45575</v>
      </c>
      <c r="B73" s="7">
        <v>53.18</v>
      </c>
      <c r="C73" s="7">
        <v>53.81</v>
      </c>
      <c r="D73" s="7">
        <v>53.42</v>
      </c>
      <c r="E73" s="10">
        <f t="shared" si="6"/>
        <v>53.81</v>
      </c>
      <c r="F73" s="10">
        <f t="shared" si="8"/>
        <v>51.89</v>
      </c>
      <c r="G73" s="10">
        <f t="shared" si="4"/>
        <v>67.187499999999901</v>
      </c>
      <c r="H73" s="10">
        <f t="shared" si="5"/>
        <v>67.476681142794675</v>
      </c>
    </row>
    <row r="74" spans="1:8" x14ac:dyDescent="0.15">
      <c r="A74" s="6">
        <v>45576</v>
      </c>
      <c r="B74" s="7">
        <v>53.88</v>
      </c>
      <c r="C74" s="7">
        <v>54.33</v>
      </c>
      <c r="D74" s="7">
        <v>53.52</v>
      </c>
      <c r="E74" s="10">
        <f t="shared" si="6"/>
        <v>54.33</v>
      </c>
      <c r="F74" s="10">
        <f t="shared" si="8"/>
        <v>52.01</v>
      </c>
      <c r="G74" s="10">
        <f t="shared" si="4"/>
        <v>80.603448275862249</v>
      </c>
      <c r="H74" s="10">
        <f t="shared" si="5"/>
        <v>75.517336740921635</v>
      </c>
    </row>
    <row r="75" spans="1:8" x14ac:dyDescent="0.15">
      <c r="A75" s="6">
        <v>45579</v>
      </c>
      <c r="B75" s="7">
        <v>53.9</v>
      </c>
      <c r="C75" s="7">
        <v>54.41</v>
      </c>
      <c r="D75" s="7">
        <v>53.79</v>
      </c>
      <c r="E75" s="10">
        <f t="shared" si="6"/>
        <v>54.41</v>
      </c>
      <c r="F75" s="10">
        <f t="shared" si="8"/>
        <v>52.13</v>
      </c>
      <c r="G75" s="10">
        <f t="shared" si="4"/>
        <v>77.631578947368453</v>
      </c>
      <c r="H75" s="10">
        <f t="shared" si="5"/>
        <v>75.140842407743534</v>
      </c>
    </row>
    <row r="76" spans="1:8" x14ac:dyDescent="0.15">
      <c r="A76" s="6">
        <v>45580</v>
      </c>
      <c r="B76" s="7">
        <v>53.71</v>
      </c>
      <c r="C76" s="7">
        <v>54.61</v>
      </c>
      <c r="D76" s="7">
        <v>53.92</v>
      </c>
      <c r="E76" s="10">
        <f t="shared" si="6"/>
        <v>54.61</v>
      </c>
      <c r="F76" s="10">
        <f t="shared" si="8"/>
        <v>52.13</v>
      </c>
      <c r="G76" s="10">
        <f t="shared" si="4"/>
        <v>63.709677419354847</v>
      </c>
      <c r="H76" s="10">
        <f t="shared" si="5"/>
        <v>73.981568214195178</v>
      </c>
    </row>
    <row r="77" spans="1:8" x14ac:dyDescent="0.15">
      <c r="A77" s="6">
        <v>45581</v>
      </c>
      <c r="B77" s="7">
        <v>56</v>
      </c>
      <c r="C77" s="7">
        <v>56.41</v>
      </c>
      <c r="D77" s="7">
        <v>54.83</v>
      </c>
      <c r="E77" s="10">
        <f t="shared" si="6"/>
        <v>56.41</v>
      </c>
      <c r="F77" s="10">
        <f t="shared" si="8"/>
        <v>52.13</v>
      </c>
      <c r="G77" s="10">
        <f t="shared" si="4"/>
        <v>90.420560747663615</v>
      </c>
      <c r="H77" s="10">
        <f t="shared" si="5"/>
        <v>77.253939038128976</v>
      </c>
    </row>
    <row r="78" spans="1:8" x14ac:dyDescent="0.15">
      <c r="A78" s="6">
        <v>45582</v>
      </c>
      <c r="B78" s="7">
        <v>56.02</v>
      </c>
      <c r="C78" s="7">
        <v>56.58</v>
      </c>
      <c r="D78" s="7">
        <v>55.85</v>
      </c>
      <c r="E78" s="10">
        <f t="shared" si="6"/>
        <v>56.58</v>
      </c>
      <c r="F78" s="10">
        <f t="shared" si="8"/>
        <v>52.13</v>
      </c>
      <c r="G78" s="10">
        <f t="shared" si="4"/>
        <v>87.415730337078742</v>
      </c>
      <c r="H78" s="10">
        <f t="shared" si="5"/>
        <v>80.515322834699063</v>
      </c>
    </row>
    <row r="79" spans="1:8" x14ac:dyDescent="0.15">
      <c r="A79" s="6">
        <v>45583</v>
      </c>
      <c r="B79" s="7">
        <v>56.38</v>
      </c>
      <c r="C79" s="7">
        <v>56.87</v>
      </c>
      <c r="D79" s="7">
        <v>56.21</v>
      </c>
      <c r="E79" s="10">
        <f t="shared" si="6"/>
        <v>56.87</v>
      </c>
      <c r="F79" s="10">
        <f t="shared" si="8"/>
        <v>52.13</v>
      </c>
      <c r="G79" s="10">
        <f t="shared" si="4"/>
        <v>89.662447257384059</v>
      </c>
      <c r="H79" s="10">
        <f t="shared" si="5"/>
        <v>89.166246114042153</v>
      </c>
    </row>
    <row r="80" spans="1:8" x14ac:dyDescent="0.15">
      <c r="A80" s="6">
        <v>45586</v>
      </c>
      <c r="B80" s="7">
        <v>56.21</v>
      </c>
      <c r="C80" s="7">
        <v>57.06</v>
      </c>
      <c r="D80" s="7">
        <v>56.51</v>
      </c>
      <c r="E80" s="10">
        <f t="shared" si="6"/>
        <v>57.06</v>
      </c>
      <c r="F80" s="10">
        <f t="shared" si="8"/>
        <v>52.13</v>
      </c>
      <c r="G80" s="10">
        <f t="shared" ref="G80:G111" si="9">IF(E80=F80,0,((B80 - F80)/(E80 - F80))*100)</f>
        <v>82.758620689655132</v>
      </c>
      <c r="H80" s="10">
        <f t="shared" si="5"/>
        <v>86.612266094705987</v>
      </c>
    </row>
    <row r="81" spans="1:8" x14ac:dyDescent="0.15">
      <c r="A81" s="6">
        <v>45587</v>
      </c>
      <c r="B81" s="7">
        <v>56.22</v>
      </c>
      <c r="C81" s="7">
        <v>56.9</v>
      </c>
      <c r="D81" s="7">
        <v>55.86</v>
      </c>
      <c r="E81" s="10">
        <f t="shared" si="6"/>
        <v>57.06</v>
      </c>
      <c r="F81" s="10">
        <f t="shared" si="8"/>
        <v>52.16</v>
      </c>
      <c r="G81" s="10">
        <f t="shared" si="9"/>
        <v>82.857142857142804</v>
      </c>
      <c r="H81" s="10">
        <f t="shared" si="5"/>
        <v>85.092736934727341</v>
      </c>
    </row>
    <row r="82" spans="1:8" x14ac:dyDescent="0.15">
      <c r="A82" s="6">
        <v>45588</v>
      </c>
      <c r="B82" s="7">
        <v>55.9</v>
      </c>
      <c r="C82" s="7">
        <v>56.59</v>
      </c>
      <c r="D82" s="7">
        <v>55.99</v>
      </c>
      <c r="E82" s="10">
        <f t="shared" si="6"/>
        <v>57.06</v>
      </c>
      <c r="F82" s="10">
        <f t="shared" si="8"/>
        <v>52.2</v>
      </c>
      <c r="G82" s="10">
        <f t="shared" si="9"/>
        <v>76.131687242798279</v>
      </c>
      <c r="H82" s="10">
        <f t="shared" ref="H82:H113" si="10">AVERAGE(G80:G82)</f>
        <v>80.582483596532072</v>
      </c>
    </row>
    <row r="83" spans="1:8" x14ac:dyDescent="0.15">
      <c r="A83" s="6">
        <v>45589</v>
      </c>
      <c r="B83" s="7">
        <v>55.58</v>
      </c>
      <c r="C83" s="7">
        <v>56.55</v>
      </c>
      <c r="D83" s="7">
        <v>55.81</v>
      </c>
      <c r="E83" s="10">
        <f t="shared" si="6"/>
        <v>57.06</v>
      </c>
      <c r="F83" s="10">
        <f t="shared" si="8"/>
        <v>52.2</v>
      </c>
      <c r="G83" s="10">
        <f t="shared" si="9"/>
        <v>69.547325102880578</v>
      </c>
      <c r="H83" s="10">
        <f t="shared" si="10"/>
        <v>76.178718400940554</v>
      </c>
    </row>
    <row r="84" spans="1:8" x14ac:dyDescent="0.15">
      <c r="A84" s="6">
        <v>45590</v>
      </c>
      <c r="B84" s="7">
        <v>55.36</v>
      </c>
      <c r="C84" s="7">
        <v>56.63</v>
      </c>
      <c r="D84" s="7">
        <v>55.67</v>
      </c>
      <c r="E84" s="10">
        <f t="shared" si="6"/>
        <v>57.06</v>
      </c>
      <c r="F84" s="10">
        <f t="shared" si="8"/>
        <v>52.2</v>
      </c>
      <c r="G84" s="10">
        <f t="shared" si="9"/>
        <v>65.020576131687179</v>
      </c>
      <c r="H84" s="10">
        <f t="shared" si="10"/>
        <v>70.233196159122016</v>
      </c>
    </row>
    <row r="85" spans="1:8" x14ac:dyDescent="0.15">
      <c r="A85" s="6">
        <v>45593</v>
      </c>
      <c r="B85" s="7">
        <v>54.91</v>
      </c>
      <c r="C85" s="7">
        <v>55.98</v>
      </c>
      <c r="D85" s="7">
        <v>55.21</v>
      </c>
      <c r="E85" s="10">
        <f t="shared" si="6"/>
        <v>57.06</v>
      </c>
      <c r="F85" s="10">
        <f t="shared" si="8"/>
        <v>52.54</v>
      </c>
      <c r="G85" s="10">
        <f t="shared" si="9"/>
        <v>52.433628318583978</v>
      </c>
      <c r="H85" s="10">
        <f t="shared" si="10"/>
        <v>62.333843184383909</v>
      </c>
    </row>
    <row r="86" spans="1:8" x14ac:dyDescent="0.15">
      <c r="A86" s="6">
        <v>45594</v>
      </c>
      <c r="B86" s="7">
        <v>55.3</v>
      </c>
      <c r="C86" s="7">
        <v>56.11</v>
      </c>
      <c r="D86" s="7">
        <v>55.27</v>
      </c>
      <c r="E86" s="10">
        <f t="shared" si="6"/>
        <v>57.06</v>
      </c>
      <c r="F86" s="10">
        <f t="shared" si="8"/>
        <v>53.42</v>
      </c>
      <c r="G86" s="10">
        <f t="shared" si="9"/>
        <v>51.648351648351522</v>
      </c>
      <c r="H86" s="10">
        <f t="shared" si="10"/>
        <v>56.367518699540902</v>
      </c>
    </row>
    <row r="87" spans="1:8" x14ac:dyDescent="0.15">
      <c r="A87" s="6">
        <v>45595</v>
      </c>
      <c r="B87" s="7">
        <v>55.21</v>
      </c>
      <c r="C87" s="7">
        <v>56.04</v>
      </c>
      <c r="D87" s="7">
        <v>55.37</v>
      </c>
      <c r="E87" s="10">
        <f t="shared" si="6"/>
        <v>57.06</v>
      </c>
      <c r="F87" s="10">
        <f t="shared" si="8"/>
        <v>53.52</v>
      </c>
      <c r="G87" s="10">
        <f t="shared" si="9"/>
        <v>47.740112994350234</v>
      </c>
      <c r="H87" s="10">
        <f t="shared" si="10"/>
        <v>50.60736432042858</v>
      </c>
    </row>
    <row r="88" spans="1:8" x14ac:dyDescent="0.15">
      <c r="A88" s="6">
        <v>45596</v>
      </c>
      <c r="B88" s="7">
        <v>54.4</v>
      </c>
      <c r="C88" s="7">
        <v>55.51</v>
      </c>
      <c r="D88" s="7">
        <v>54.71</v>
      </c>
      <c r="E88" s="10">
        <f t="shared" si="6"/>
        <v>57.06</v>
      </c>
      <c r="F88" s="10">
        <f t="shared" si="8"/>
        <v>53.79</v>
      </c>
      <c r="G88" s="10">
        <f t="shared" si="9"/>
        <v>18.654434250764488</v>
      </c>
      <c r="H88" s="10">
        <f t="shared" si="10"/>
        <v>39.347632964488753</v>
      </c>
    </row>
    <row r="89" spans="1:8" x14ac:dyDescent="0.15">
      <c r="A89" s="6">
        <v>45597</v>
      </c>
      <c r="B89" s="7">
        <v>55.12</v>
      </c>
      <c r="C89" s="7">
        <v>55.81</v>
      </c>
      <c r="D89" s="7">
        <v>54.53</v>
      </c>
      <c r="E89" s="10">
        <f t="shared" si="6"/>
        <v>57.06</v>
      </c>
      <c r="F89" s="10">
        <f t="shared" si="8"/>
        <v>53.92</v>
      </c>
      <c r="G89" s="10">
        <f t="shared" si="9"/>
        <v>38.216560509554</v>
      </c>
      <c r="H89" s="10">
        <f t="shared" si="10"/>
        <v>34.870369251556241</v>
      </c>
    </row>
    <row r="90" spans="1:8" x14ac:dyDescent="0.15">
      <c r="A90" s="6">
        <v>45600</v>
      </c>
      <c r="B90" s="7">
        <v>55.45</v>
      </c>
      <c r="C90" s="7">
        <v>55.91</v>
      </c>
      <c r="D90" s="7">
        <v>55.12</v>
      </c>
      <c r="E90" s="10">
        <f t="shared" si="6"/>
        <v>57.06</v>
      </c>
      <c r="F90" s="10">
        <f t="shared" si="8"/>
        <v>54.53</v>
      </c>
      <c r="G90" s="10">
        <f t="shared" si="9"/>
        <v>36.363636363636417</v>
      </c>
      <c r="H90" s="10">
        <f t="shared" si="10"/>
        <v>31.078210374651633</v>
      </c>
    </row>
    <row r="91" spans="1:8" x14ac:dyDescent="0.15">
      <c r="A91" s="6">
        <v>45601</v>
      </c>
      <c r="B91" s="7">
        <v>55.78</v>
      </c>
      <c r="C91" s="7">
        <v>56.27</v>
      </c>
      <c r="D91" s="7">
        <v>55.5</v>
      </c>
      <c r="E91" s="10">
        <f t="shared" si="6"/>
        <v>57.06</v>
      </c>
      <c r="F91" s="10">
        <f t="shared" si="8"/>
        <v>54.53</v>
      </c>
      <c r="G91" s="10">
        <f t="shared" si="9"/>
        <v>49.407114624505901</v>
      </c>
      <c r="H91" s="10">
        <f t="shared" si="10"/>
        <v>41.329103832565437</v>
      </c>
    </row>
    <row r="92" spans="1:8" x14ac:dyDescent="0.15">
      <c r="A92" s="6">
        <v>45602</v>
      </c>
      <c r="B92" s="7">
        <v>57.48</v>
      </c>
      <c r="C92" s="7">
        <v>58.09</v>
      </c>
      <c r="D92" s="7">
        <v>56.96</v>
      </c>
      <c r="E92" s="10">
        <f t="shared" si="6"/>
        <v>58.09</v>
      </c>
      <c r="F92" s="10">
        <f t="shared" si="8"/>
        <v>54.53</v>
      </c>
      <c r="G92" s="10">
        <f t="shared" si="9"/>
        <v>82.86516853932568</v>
      </c>
      <c r="H92" s="10">
        <f t="shared" si="10"/>
        <v>56.211973175822664</v>
      </c>
    </row>
    <row r="93" spans="1:8" x14ac:dyDescent="0.15">
      <c r="A93" s="6">
        <v>45603</v>
      </c>
      <c r="B93" s="7">
        <v>57.69</v>
      </c>
      <c r="C93" s="7">
        <v>58.3</v>
      </c>
      <c r="D93" s="7">
        <v>57.54</v>
      </c>
      <c r="E93" s="10">
        <f t="shared" si="6"/>
        <v>58.3</v>
      </c>
      <c r="F93" s="10">
        <f t="shared" si="8"/>
        <v>54.53</v>
      </c>
      <c r="G93" s="10">
        <f t="shared" si="9"/>
        <v>83.819628647214856</v>
      </c>
      <c r="H93" s="10">
        <f t="shared" si="10"/>
        <v>72.030637270348805</v>
      </c>
    </row>
    <row r="94" spans="1:8" x14ac:dyDescent="0.15">
      <c r="A94" s="6">
        <v>45604</v>
      </c>
      <c r="B94" s="7">
        <v>57.67</v>
      </c>
      <c r="C94" s="7">
        <v>58.2</v>
      </c>
      <c r="D94" s="7">
        <v>57.66</v>
      </c>
      <c r="E94" s="10">
        <f t="shared" si="6"/>
        <v>58.3</v>
      </c>
      <c r="F94" s="10">
        <f t="shared" si="8"/>
        <v>54.53</v>
      </c>
      <c r="G94" s="10">
        <f t="shared" si="9"/>
        <v>83.289124668435122</v>
      </c>
      <c r="H94" s="10">
        <f t="shared" si="10"/>
        <v>83.324640618325233</v>
      </c>
    </row>
    <row r="95" spans="1:8" x14ac:dyDescent="0.15">
      <c r="A95" s="6">
        <v>45607</v>
      </c>
      <c r="B95" s="7">
        <v>58.23</v>
      </c>
      <c r="C95" s="7">
        <v>59.38</v>
      </c>
      <c r="D95" s="7">
        <v>58.36</v>
      </c>
      <c r="E95" s="10">
        <f t="shared" si="6"/>
        <v>59.38</v>
      </c>
      <c r="F95" s="10">
        <f t="shared" si="8"/>
        <v>54.53</v>
      </c>
      <c r="G95" s="10">
        <f t="shared" si="9"/>
        <v>76.288659793814318</v>
      </c>
      <c r="H95" s="10">
        <f t="shared" si="10"/>
        <v>81.132471036488099</v>
      </c>
    </row>
    <row r="96" spans="1:8" x14ac:dyDescent="0.15">
      <c r="A96" s="6">
        <v>45608</v>
      </c>
      <c r="B96" s="7">
        <v>58.31</v>
      </c>
      <c r="C96" s="7">
        <v>59.04</v>
      </c>
      <c r="D96" s="7">
        <v>58.43</v>
      </c>
      <c r="E96" s="10">
        <f t="shared" si="6"/>
        <v>59.38</v>
      </c>
      <c r="F96" s="10">
        <f t="shared" si="8"/>
        <v>54.53</v>
      </c>
      <c r="G96" s="10">
        <f t="shared" si="9"/>
        <v>77.938144329896915</v>
      </c>
      <c r="H96" s="10">
        <f t="shared" si="10"/>
        <v>79.17197626404878</v>
      </c>
    </row>
    <row r="97" spans="1:8" x14ac:dyDescent="0.15">
      <c r="A97" s="6">
        <v>45609</v>
      </c>
      <c r="B97" s="7">
        <v>58.78</v>
      </c>
      <c r="C97" s="7">
        <v>59.28</v>
      </c>
      <c r="D97" s="7">
        <v>57.84</v>
      </c>
      <c r="E97" s="10">
        <f t="shared" si="6"/>
        <v>59.38</v>
      </c>
      <c r="F97" s="10">
        <f t="shared" ref="F97:F113" si="11">MIN(D84:D97)</f>
        <v>54.53</v>
      </c>
      <c r="G97" s="10">
        <f t="shared" si="9"/>
        <v>87.628865979381416</v>
      </c>
      <c r="H97" s="10">
        <f t="shared" si="10"/>
        <v>80.618556701030897</v>
      </c>
    </row>
    <row r="98" spans="1:8" x14ac:dyDescent="0.15">
      <c r="A98" s="6">
        <v>45610</v>
      </c>
      <c r="B98" s="7">
        <v>57.53</v>
      </c>
      <c r="C98" s="7">
        <v>58.99</v>
      </c>
      <c r="D98" s="7">
        <v>57.52</v>
      </c>
      <c r="E98" s="10">
        <f t="shared" si="6"/>
        <v>59.38</v>
      </c>
      <c r="F98" s="10">
        <f t="shared" si="11"/>
        <v>54.53</v>
      </c>
      <c r="G98" s="10">
        <f t="shared" si="9"/>
        <v>61.855670103092763</v>
      </c>
      <c r="H98" s="10">
        <f t="shared" si="10"/>
        <v>75.807560137457031</v>
      </c>
    </row>
    <row r="99" spans="1:8" x14ac:dyDescent="0.15">
      <c r="A99" s="6">
        <v>45611</v>
      </c>
      <c r="B99" s="7">
        <v>57.07</v>
      </c>
      <c r="C99" s="7">
        <v>58.1</v>
      </c>
      <c r="D99" s="7">
        <v>57.23</v>
      </c>
      <c r="E99" s="10">
        <f t="shared" si="6"/>
        <v>59.38</v>
      </c>
      <c r="F99" s="10">
        <f t="shared" si="11"/>
        <v>54.53</v>
      </c>
      <c r="G99" s="10">
        <f t="shared" si="9"/>
        <v>52.371134020618527</v>
      </c>
      <c r="H99" s="10">
        <f t="shared" si="10"/>
        <v>67.285223367697554</v>
      </c>
    </row>
    <row r="100" spans="1:8" x14ac:dyDescent="0.15">
      <c r="A100" s="6">
        <v>45614</v>
      </c>
      <c r="B100" s="7">
        <v>56.92</v>
      </c>
      <c r="C100" s="7">
        <v>57.99</v>
      </c>
      <c r="D100" s="7">
        <v>57.23</v>
      </c>
      <c r="E100" s="10">
        <f t="shared" si="6"/>
        <v>59.38</v>
      </c>
      <c r="F100" s="10">
        <f t="shared" si="11"/>
        <v>54.53</v>
      </c>
      <c r="G100" s="10">
        <f t="shared" si="9"/>
        <v>49.278350515463913</v>
      </c>
      <c r="H100" s="10">
        <f t="shared" si="10"/>
        <v>54.501718213058403</v>
      </c>
    </row>
    <row r="101" spans="1:8" x14ac:dyDescent="0.15">
      <c r="A101" s="6">
        <v>45615</v>
      </c>
      <c r="B101" s="7">
        <v>56.62</v>
      </c>
      <c r="C101" s="7">
        <v>57.04</v>
      </c>
      <c r="D101" s="7">
        <v>56.35</v>
      </c>
      <c r="E101" s="10">
        <f t="shared" si="6"/>
        <v>59.38</v>
      </c>
      <c r="F101" s="10">
        <f t="shared" si="11"/>
        <v>54.53</v>
      </c>
      <c r="G101" s="10">
        <f t="shared" si="9"/>
        <v>43.09278350515455</v>
      </c>
      <c r="H101" s="10">
        <f t="shared" si="10"/>
        <v>48.247422680412335</v>
      </c>
    </row>
    <row r="102" spans="1:8" x14ac:dyDescent="0.15">
      <c r="A102" s="6">
        <v>45616</v>
      </c>
      <c r="B102" s="7">
        <v>57.11</v>
      </c>
      <c r="C102" s="7">
        <v>57.5</v>
      </c>
      <c r="D102" s="7">
        <v>56.61</v>
      </c>
      <c r="E102" s="10">
        <f t="shared" si="6"/>
        <v>59.38</v>
      </c>
      <c r="F102" s="10">
        <f t="shared" si="11"/>
        <v>54.53</v>
      </c>
      <c r="G102" s="10">
        <f t="shared" si="9"/>
        <v>53.19587628865974</v>
      </c>
      <c r="H102" s="10">
        <f t="shared" si="10"/>
        <v>48.522336769759399</v>
      </c>
    </row>
    <row r="103" spans="1:8" x14ac:dyDescent="0.15">
      <c r="A103" s="6">
        <v>45617</v>
      </c>
      <c r="B103" s="7">
        <v>57.17</v>
      </c>
      <c r="C103" s="7">
        <v>57.93</v>
      </c>
      <c r="D103" s="7">
        <v>57.1</v>
      </c>
      <c r="E103" s="10">
        <f t="shared" si="6"/>
        <v>59.38</v>
      </c>
      <c r="F103" s="10">
        <f t="shared" si="11"/>
        <v>55.12</v>
      </c>
      <c r="G103" s="10">
        <f t="shared" si="9"/>
        <v>48.122065727699571</v>
      </c>
      <c r="H103" s="10">
        <f t="shared" si="10"/>
        <v>48.136908507171285</v>
      </c>
    </row>
    <row r="104" spans="1:8" x14ac:dyDescent="0.15">
      <c r="A104" s="6">
        <v>45618</v>
      </c>
      <c r="B104" s="7">
        <v>58.15</v>
      </c>
      <c r="C104" s="7">
        <v>58.7</v>
      </c>
      <c r="D104" s="7">
        <v>57.46</v>
      </c>
      <c r="E104" s="10">
        <f t="shared" si="6"/>
        <v>59.38</v>
      </c>
      <c r="F104" s="10">
        <f t="shared" si="11"/>
        <v>55.5</v>
      </c>
      <c r="G104" s="10">
        <f t="shared" si="9"/>
        <v>68.298969072164866</v>
      </c>
      <c r="H104" s="10">
        <f t="shared" si="10"/>
        <v>56.53897036284139</v>
      </c>
    </row>
    <row r="105" spans="1:8" x14ac:dyDescent="0.15">
      <c r="A105" s="6">
        <v>45621</v>
      </c>
      <c r="B105" s="7">
        <v>58.34</v>
      </c>
      <c r="C105" s="7">
        <v>58.96</v>
      </c>
      <c r="D105" s="7">
        <v>58.26</v>
      </c>
      <c r="E105" s="10">
        <f t="shared" si="6"/>
        <v>59.38</v>
      </c>
      <c r="F105" s="10">
        <f t="shared" si="11"/>
        <v>56.35</v>
      </c>
      <c r="G105" s="10">
        <f t="shared" si="9"/>
        <v>65.676567656765712</v>
      </c>
      <c r="H105" s="10">
        <f t="shared" si="10"/>
        <v>60.699200818876712</v>
      </c>
    </row>
    <row r="106" spans="1:8" x14ac:dyDescent="0.15">
      <c r="A106" s="6">
        <v>45622</v>
      </c>
      <c r="B106" s="7">
        <v>59.19</v>
      </c>
      <c r="C106" s="7">
        <v>59.64</v>
      </c>
      <c r="D106" s="7">
        <v>58.94</v>
      </c>
      <c r="E106" s="10">
        <f t="shared" si="6"/>
        <v>59.64</v>
      </c>
      <c r="F106" s="10">
        <f t="shared" si="11"/>
        <v>56.35</v>
      </c>
      <c r="G106" s="10">
        <f t="shared" si="9"/>
        <v>86.322188449847943</v>
      </c>
      <c r="H106" s="10">
        <f t="shared" si="10"/>
        <v>73.43257505959285</v>
      </c>
    </row>
    <row r="107" spans="1:8" x14ac:dyDescent="0.15">
      <c r="A107" s="6">
        <v>45623</v>
      </c>
      <c r="B107" s="7">
        <v>58.89</v>
      </c>
      <c r="C107" s="7">
        <v>59.87</v>
      </c>
      <c r="D107" s="7">
        <v>58.93</v>
      </c>
      <c r="E107" s="10">
        <f t="shared" si="6"/>
        <v>59.87</v>
      </c>
      <c r="F107" s="10">
        <f t="shared" si="11"/>
        <v>56.35</v>
      </c>
      <c r="G107" s="10">
        <f t="shared" si="9"/>
        <v>72.159090909090963</v>
      </c>
      <c r="H107" s="10">
        <f t="shared" si="10"/>
        <v>74.719282338568206</v>
      </c>
    </row>
    <row r="108" spans="1:8" x14ac:dyDescent="0.15">
      <c r="A108" s="6">
        <v>45625</v>
      </c>
      <c r="B108" s="7">
        <v>58.81</v>
      </c>
      <c r="C108" s="7">
        <v>59.59</v>
      </c>
      <c r="D108" s="7">
        <v>59.04</v>
      </c>
      <c r="E108" s="10">
        <f t="shared" si="6"/>
        <v>59.87</v>
      </c>
      <c r="F108" s="10">
        <f t="shared" si="11"/>
        <v>56.35</v>
      </c>
      <c r="G108" s="10">
        <f t="shared" si="9"/>
        <v>69.88636363636374</v>
      </c>
      <c r="H108" s="10">
        <f t="shared" si="10"/>
        <v>76.122547665100882</v>
      </c>
    </row>
    <row r="109" spans="1:8" x14ac:dyDescent="0.15">
      <c r="A109" s="6">
        <v>45628</v>
      </c>
      <c r="B109" s="7">
        <v>59.03</v>
      </c>
      <c r="C109" s="7">
        <v>59.7</v>
      </c>
      <c r="D109" s="7">
        <v>59.14</v>
      </c>
      <c r="E109" s="10">
        <f t="shared" si="6"/>
        <v>59.87</v>
      </c>
      <c r="F109" s="10">
        <f t="shared" si="11"/>
        <v>56.35</v>
      </c>
      <c r="G109" s="10">
        <f t="shared" si="9"/>
        <v>76.136363636363711</v>
      </c>
      <c r="H109" s="10">
        <f t="shared" si="10"/>
        <v>72.727272727272805</v>
      </c>
    </row>
    <row r="110" spans="1:8" x14ac:dyDescent="0.15">
      <c r="A110" s="6">
        <v>45629</v>
      </c>
      <c r="B110" s="7">
        <v>59.08</v>
      </c>
      <c r="C110" s="7">
        <v>59.53</v>
      </c>
      <c r="D110" s="7">
        <v>59.17</v>
      </c>
      <c r="E110" s="10">
        <f t="shared" si="6"/>
        <v>59.87</v>
      </c>
      <c r="F110" s="10">
        <f t="shared" si="11"/>
        <v>56.35</v>
      </c>
      <c r="G110" s="10">
        <f t="shared" si="9"/>
        <v>77.556818181818173</v>
      </c>
      <c r="H110" s="10">
        <f t="shared" si="10"/>
        <v>74.526515151515198</v>
      </c>
    </row>
    <row r="111" spans="1:8" x14ac:dyDescent="0.15">
      <c r="A111" s="6">
        <v>45630</v>
      </c>
      <c r="B111" s="7">
        <v>59.22</v>
      </c>
      <c r="C111" s="7">
        <v>59.84</v>
      </c>
      <c r="D111" s="7">
        <v>59.27</v>
      </c>
      <c r="E111" s="10">
        <f t="shared" si="6"/>
        <v>59.87</v>
      </c>
      <c r="F111" s="10">
        <f t="shared" si="11"/>
        <v>56.35</v>
      </c>
      <c r="G111" s="10">
        <f t="shared" si="9"/>
        <v>81.534090909090935</v>
      </c>
      <c r="H111" s="10">
        <f t="shared" si="10"/>
        <v>78.409090909090935</v>
      </c>
    </row>
    <row r="112" spans="1:8" x14ac:dyDescent="0.15">
      <c r="A112" s="6">
        <v>45631</v>
      </c>
      <c r="B112" s="7">
        <v>59.61</v>
      </c>
      <c r="C112" s="7">
        <v>60.23</v>
      </c>
      <c r="D112" s="7">
        <v>59.7</v>
      </c>
      <c r="E112" s="10">
        <f t="shared" si="6"/>
        <v>60.23</v>
      </c>
      <c r="F112" s="10">
        <f t="shared" si="11"/>
        <v>56.35</v>
      </c>
      <c r="G112" s="10">
        <f t="shared" ref="G112:G143" si="12">IF(E112=F112,0,((B112 - F112)/(E112 - F112))*100)</f>
        <v>84.020618556701081</v>
      </c>
      <c r="H112" s="10">
        <f t="shared" si="10"/>
        <v>81.037175882536744</v>
      </c>
    </row>
    <row r="113" spans="1:8" x14ac:dyDescent="0.15">
      <c r="A113" s="6">
        <v>45632</v>
      </c>
      <c r="B113" s="7">
        <v>59.48</v>
      </c>
      <c r="C113" s="7">
        <v>60.08</v>
      </c>
      <c r="D113" s="7">
        <v>59.77</v>
      </c>
      <c r="E113" s="10">
        <f t="shared" si="6"/>
        <v>60.23</v>
      </c>
      <c r="F113" s="10">
        <f t="shared" si="11"/>
        <v>56.35</v>
      </c>
      <c r="G113" s="10">
        <f t="shared" si="12"/>
        <v>80.670103092783478</v>
      </c>
      <c r="H113" s="10">
        <f t="shared" si="10"/>
        <v>82.074937519525164</v>
      </c>
    </row>
    <row r="114" spans="1:8" x14ac:dyDescent="0.15">
      <c r="A114" s="6">
        <v>45635</v>
      </c>
      <c r="B114" s="7">
        <v>58.55</v>
      </c>
      <c r="C114" s="7">
        <v>59.88</v>
      </c>
      <c r="D114" s="7">
        <v>58.86</v>
      </c>
      <c r="E114" s="10">
        <f t="shared" si="6"/>
        <v>60.23</v>
      </c>
      <c r="F114" s="10">
        <f t="shared" ref="F114:F126" si="13">MIN(D102:D114)</f>
        <v>56.61</v>
      </c>
      <c r="G114" s="10">
        <f t="shared" si="12"/>
        <v>53.591160220994446</v>
      </c>
      <c r="H114" s="10">
        <f t="shared" ref="H114:H145" si="14">AVERAGE(G112:G114)</f>
        <v>72.760627290159661</v>
      </c>
    </row>
    <row r="115" spans="1:8" x14ac:dyDescent="0.15">
      <c r="A115" s="6">
        <v>45636</v>
      </c>
      <c r="B115" s="7">
        <v>58.32</v>
      </c>
      <c r="C115" s="7">
        <v>58.86</v>
      </c>
      <c r="D115" s="7">
        <v>58.13</v>
      </c>
      <c r="E115" s="10">
        <f t="shared" si="6"/>
        <v>60.23</v>
      </c>
      <c r="F115" s="10">
        <f t="shared" si="13"/>
        <v>57.1</v>
      </c>
      <c r="G115" s="10">
        <f t="shared" si="12"/>
        <v>38.977635782747619</v>
      </c>
      <c r="H115" s="10">
        <f t="shared" si="14"/>
        <v>57.746299698841852</v>
      </c>
    </row>
    <row r="116" spans="1:8" x14ac:dyDescent="0.15">
      <c r="A116" s="6">
        <v>45637</v>
      </c>
      <c r="B116" s="7">
        <v>58.19</v>
      </c>
      <c r="C116" s="7">
        <v>58.96</v>
      </c>
      <c r="D116" s="7">
        <v>58.31</v>
      </c>
      <c r="E116" s="10">
        <f t="shared" ref="E116:E179" si="15">MAX(C103:C116)</f>
        <v>60.23</v>
      </c>
      <c r="F116" s="10">
        <f t="shared" si="13"/>
        <v>57.46</v>
      </c>
      <c r="G116" s="10">
        <f t="shared" si="12"/>
        <v>26.353790613718335</v>
      </c>
      <c r="H116" s="10">
        <f t="shared" si="14"/>
        <v>39.640862205820135</v>
      </c>
    </row>
    <row r="117" spans="1:8" x14ac:dyDescent="0.15">
      <c r="A117" s="6">
        <v>45638</v>
      </c>
      <c r="B117" s="7">
        <v>58.45</v>
      </c>
      <c r="C117" s="7">
        <v>59.74</v>
      </c>
      <c r="D117" s="7">
        <v>58.63</v>
      </c>
      <c r="E117" s="10">
        <f t="shared" si="15"/>
        <v>60.23</v>
      </c>
      <c r="F117" s="10">
        <f t="shared" si="13"/>
        <v>58.13</v>
      </c>
      <c r="G117" s="10">
        <f t="shared" si="12"/>
        <v>15.238095238095292</v>
      </c>
      <c r="H117" s="10">
        <f t="shared" si="14"/>
        <v>26.85650721152042</v>
      </c>
    </row>
    <row r="118" spans="1:8" x14ac:dyDescent="0.15">
      <c r="A118" s="6">
        <v>45639</v>
      </c>
      <c r="B118" s="7">
        <v>58.22</v>
      </c>
      <c r="C118" s="7">
        <v>58.94</v>
      </c>
      <c r="D118" s="7">
        <v>58.38</v>
      </c>
      <c r="E118" s="10">
        <f t="shared" si="15"/>
        <v>60.23</v>
      </c>
      <c r="F118" s="10">
        <f t="shared" si="13"/>
        <v>58.13</v>
      </c>
      <c r="G118" s="10">
        <f t="shared" si="12"/>
        <v>4.2857142857141213</v>
      </c>
      <c r="H118" s="10">
        <f t="shared" si="14"/>
        <v>15.292533379175916</v>
      </c>
    </row>
    <row r="119" spans="1:8" x14ac:dyDescent="0.15">
      <c r="A119" s="6">
        <v>45642</v>
      </c>
      <c r="B119" s="7">
        <v>57.96</v>
      </c>
      <c r="C119" s="7">
        <v>58.49</v>
      </c>
      <c r="D119" s="7">
        <v>57.85</v>
      </c>
      <c r="E119" s="10">
        <f t="shared" si="15"/>
        <v>60.23</v>
      </c>
      <c r="F119" s="10">
        <f t="shared" si="13"/>
        <v>57.85</v>
      </c>
      <c r="G119" s="10">
        <f t="shared" si="12"/>
        <v>4.6218487394957837</v>
      </c>
      <c r="H119" s="10">
        <f t="shared" si="14"/>
        <v>8.0485527544350646</v>
      </c>
    </row>
    <row r="120" spans="1:8" x14ac:dyDescent="0.15">
      <c r="A120" s="6">
        <v>45643</v>
      </c>
      <c r="B120" s="7">
        <v>58.12</v>
      </c>
      <c r="C120" s="7">
        <v>59.07</v>
      </c>
      <c r="D120" s="7">
        <v>58.17</v>
      </c>
      <c r="E120" s="10">
        <f t="shared" si="15"/>
        <v>60.23</v>
      </c>
      <c r="F120" s="10">
        <f t="shared" si="13"/>
        <v>57.85</v>
      </c>
      <c r="G120" s="10">
        <f t="shared" si="12"/>
        <v>11.344537815125905</v>
      </c>
      <c r="H120" s="10">
        <f t="shared" si="14"/>
        <v>6.7507002801119365</v>
      </c>
    </row>
    <row r="121" spans="1:8" x14ac:dyDescent="0.15">
      <c r="A121" s="6">
        <v>45644</v>
      </c>
      <c r="B121" s="7">
        <v>57.14</v>
      </c>
      <c r="C121" s="7">
        <v>58.71</v>
      </c>
      <c r="D121" s="7">
        <v>57.48</v>
      </c>
      <c r="E121" s="10">
        <f t="shared" si="15"/>
        <v>60.23</v>
      </c>
      <c r="F121" s="10">
        <f t="shared" si="13"/>
        <v>57.48</v>
      </c>
      <c r="G121" s="10">
        <f t="shared" si="12"/>
        <v>-12.36363636363623</v>
      </c>
      <c r="H121" s="10">
        <f t="shared" si="14"/>
        <v>1.2009167303284862</v>
      </c>
    </row>
    <row r="122" spans="1:8" x14ac:dyDescent="0.15">
      <c r="A122" s="6">
        <v>45645</v>
      </c>
      <c r="B122" s="7">
        <v>57.24</v>
      </c>
      <c r="C122" s="7">
        <v>58.14</v>
      </c>
      <c r="D122" s="7">
        <v>57.34</v>
      </c>
      <c r="E122" s="10">
        <f t="shared" si="15"/>
        <v>60.23</v>
      </c>
      <c r="F122" s="10">
        <f t="shared" si="13"/>
        <v>57.34</v>
      </c>
      <c r="G122" s="10">
        <f t="shared" si="12"/>
        <v>-3.4602076124568044</v>
      </c>
      <c r="H122" s="10">
        <f t="shared" si="14"/>
        <v>-1.4931020536557096</v>
      </c>
    </row>
    <row r="123" spans="1:8" x14ac:dyDescent="0.15">
      <c r="A123" s="6">
        <v>45646</v>
      </c>
      <c r="B123" s="7">
        <v>58.12</v>
      </c>
      <c r="C123" s="7">
        <v>58.78</v>
      </c>
      <c r="D123" s="7">
        <v>57.27</v>
      </c>
      <c r="E123" s="10">
        <f t="shared" si="15"/>
        <v>60.23</v>
      </c>
      <c r="F123" s="10">
        <f t="shared" si="13"/>
        <v>57.27</v>
      </c>
      <c r="G123" s="10">
        <f t="shared" si="12"/>
        <v>28.716216216216083</v>
      </c>
      <c r="H123" s="10">
        <f t="shared" si="14"/>
        <v>4.2974574133743495</v>
      </c>
    </row>
    <row r="124" spans="1:8" x14ac:dyDescent="0.15">
      <c r="A124" s="6">
        <v>45649</v>
      </c>
      <c r="B124" s="7">
        <v>58.58</v>
      </c>
      <c r="C124" s="7">
        <v>59.02</v>
      </c>
      <c r="D124" s="7">
        <v>58.12</v>
      </c>
      <c r="E124" s="10">
        <f t="shared" si="15"/>
        <v>60.23</v>
      </c>
      <c r="F124" s="10">
        <f t="shared" si="13"/>
        <v>57.27</v>
      </c>
      <c r="G124" s="10">
        <f t="shared" si="12"/>
        <v>44.256756756756687</v>
      </c>
      <c r="H124" s="10">
        <f t="shared" si="14"/>
        <v>23.170921786838658</v>
      </c>
    </row>
    <row r="125" spans="1:8" x14ac:dyDescent="0.15">
      <c r="A125" s="6">
        <v>45650</v>
      </c>
      <c r="B125" s="7">
        <v>59.44</v>
      </c>
      <c r="C125" s="7">
        <v>59.85</v>
      </c>
      <c r="D125" s="7">
        <v>58.8</v>
      </c>
      <c r="E125" s="10">
        <f t="shared" si="15"/>
        <v>60.23</v>
      </c>
      <c r="F125" s="10">
        <f t="shared" si="13"/>
        <v>57.27</v>
      </c>
      <c r="G125" s="10">
        <f t="shared" si="12"/>
        <v>73.310810810810779</v>
      </c>
      <c r="H125" s="10">
        <f t="shared" si="14"/>
        <v>48.761261261261183</v>
      </c>
    </row>
    <row r="126" spans="1:8" x14ac:dyDescent="0.15">
      <c r="A126" s="6">
        <v>45652</v>
      </c>
      <c r="B126" s="7">
        <v>59.57</v>
      </c>
      <c r="C126" s="7">
        <v>60.06</v>
      </c>
      <c r="D126" s="7">
        <v>59.4</v>
      </c>
      <c r="E126" s="10">
        <f t="shared" si="15"/>
        <v>60.08</v>
      </c>
      <c r="F126" s="10">
        <f t="shared" si="13"/>
        <v>57.27</v>
      </c>
      <c r="G126" s="10">
        <f t="shared" si="12"/>
        <v>81.850533807829223</v>
      </c>
      <c r="H126" s="10">
        <f t="shared" si="14"/>
        <v>66.472700458465567</v>
      </c>
    </row>
    <row r="127" spans="1:8" x14ac:dyDescent="0.15">
      <c r="A127" s="6">
        <v>45653</v>
      </c>
      <c r="B127" s="7">
        <v>59.21</v>
      </c>
      <c r="C127" s="7">
        <v>60.02</v>
      </c>
      <c r="D127" s="7">
        <v>59.14</v>
      </c>
      <c r="E127" s="10">
        <f t="shared" si="15"/>
        <v>60.06</v>
      </c>
      <c r="F127" s="10">
        <f t="shared" ref="F127:F158" si="16">MIN(D114:D127)</f>
        <v>57.27</v>
      </c>
      <c r="G127" s="10">
        <f t="shared" si="12"/>
        <v>69.534050179211405</v>
      </c>
      <c r="H127" s="10">
        <f t="shared" si="14"/>
        <v>74.898464932617131</v>
      </c>
    </row>
    <row r="128" spans="1:8" x14ac:dyDescent="0.15">
      <c r="A128" s="6">
        <v>45656</v>
      </c>
      <c r="B128" s="7">
        <v>58.79</v>
      </c>
      <c r="C128" s="7">
        <v>59.39</v>
      </c>
      <c r="D128" s="7">
        <v>58.41</v>
      </c>
      <c r="E128" s="10">
        <f t="shared" si="15"/>
        <v>60.06</v>
      </c>
      <c r="F128" s="10">
        <f t="shared" si="16"/>
        <v>57.27</v>
      </c>
      <c r="G128" s="10">
        <f t="shared" si="12"/>
        <v>54.480286738351126</v>
      </c>
      <c r="H128" s="10">
        <f t="shared" si="14"/>
        <v>68.621623575130585</v>
      </c>
    </row>
    <row r="129" spans="1:8" x14ac:dyDescent="0.15">
      <c r="A129" s="6">
        <v>45657</v>
      </c>
      <c r="B129" s="7">
        <v>58.8</v>
      </c>
      <c r="C129" s="7">
        <v>59.38</v>
      </c>
      <c r="D129" s="7">
        <v>58.77</v>
      </c>
      <c r="E129" s="10">
        <f t="shared" si="15"/>
        <v>60.06</v>
      </c>
      <c r="F129" s="10">
        <f t="shared" si="16"/>
        <v>57.27</v>
      </c>
      <c r="G129" s="10">
        <f t="shared" si="12"/>
        <v>54.83870967741916</v>
      </c>
      <c r="H129" s="10">
        <f t="shared" si="14"/>
        <v>59.61768219832723</v>
      </c>
    </row>
    <row r="130" spans="1:8" x14ac:dyDescent="0.15">
      <c r="A130" s="6">
        <v>45659</v>
      </c>
      <c r="B130" s="7">
        <v>58.7</v>
      </c>
      <c r="C130" s="7">
        <v>59.68</v>
      </c>
      <c r="D130" s="7">
        <v>58.57</v>
      </c>
      <c r="E130" s="10">
        <f t="shared" si="15"/>
        <v>60.06</v>
      </c>
      <c r="F130" s="10">
        <f t="shared" si="16"/>
        <v>57.27</v>
      </c>
      <c r="G130" s="10">
        <f t="shared" si="12"/>
        <v>51.254480286738357</v>
      </c>
      <c r="H130" s="10">
        <f t="shared" si="14"/>
        <v>53.524492234169543</v>
      </c>
    </row>
    <row r="131" spans="1:8" x14ac:dyDescent="0.15">
      <c r="A131" s="6">
        <v>45660</v>
      </c>
      <c r="B131" s="7">
        <v>58.86</v>
      </c>
      <c r="C131" s="7">
        <v>59.17</v>
      </c>
      <c r="D131" s="7">
        <v>58.36</v>
      </c>
      <c r="E131" s="10">
        <f t="shared" si="15"/>
        <v>60.06</v>
      </c>
      <c r="F131" s="10">
        <f t="shared" si="16"/>
        <v>57.27</v>
      </c>
      <c r="G131" s="10">
        <f t="shared" si="12"/>
        <v>56.989247311827839</v>
      </c>
      <c r="H131" s="10">
        <f t="shared" si="14"/>
        <v>54.360812425328447</v>
      </c>
    </row>
    <row r="132" spans="1:8" x14ac:dyDescent="0.15">
      <c r="A132" s="6">
        <v>45663</v>
      </c>
      <c r="B132" s="7">
        <v>58.77</v>
      </c>
      <c r="C132" s="7">
        <v>59.58</v>
      </c>
      <c r="D132" s="7">
        <v>58.59</v>
      </c>
      <c r="E132" s="10">
        <f t="shared" si="15"/>
        <v>60.06</v>
      </c>
      <c r="F132" s="10">
        <f t="shared" si="16"/>
        <v>57.27</v>
      </c>
      <c r="G132" s="10">
        <f t="shared" si="12"/>
        <v>53.76344086021507</v>
      </c>
      <c r="H132" s="10">
        <f t="shared" si="14"/>
        <v>54.002389486260427</v>
      </c>
    </row>
    <row r="133" spans="1:8" x14ac:dyDescent="0.15">
      <c r="A133" s="6">
        <v>45664</v>
      </c>
      <c r="B133" s="7">
        <v>58.93</v>
      </c>
      <c r="C133" s="7">
        <v>59.25</v>
      </c>
      <c r="D133" s="7">
        <v>58.65</v>
      </c>
      <c r="E133" s="10">
        <f t="shared" si="15"/>
        <v>60.06</v>
      </c>
      <c r="F133" s="10">
        <f t="shared" si="16"/>
        <v>57.27</v>
      </c>
      <c r="G133" s="10">
        <f t="shared" si="12"/>
        <v>59.498207885304552</v>
      </c>
      <c r="H133" s="10">
        <f t="shared" si="14"/>
        <v>56.750298685782489</v>
      </c>
    </row>
    <row r="134" spans="1:8" x14ac:dyDescent="0.15">
      <c r="A134" s="6">
        <v>45665</v>
      </c>
      <c r="B134" s="7">
        <v>59.2</v>
      </c>
      <c r="C134" s="7">
        <v>59.24</v>
      </c>
      <c r="D134" s="7">
        <v>58.27</v>
      </c>
      <c r="E134" s="10">
        <f t="shared" si="15"/>
        <v>60.06</v>
      </c>
      <c r="F134" s="10">
        <f t="shared" si="16"/>
        <v>57.27</v>
      </c>
      <c r="G134" s="10">
        <f t="shared" si="12"/>
        <v>69.175627240143385</v>
      </c>
      <c r="H134" s="10">
        <f t="shared" si="14"/>
        <v>60.812425328554333</v>
      </c>
    </row>
    <row r="135" spans="1:8" x14ac:dyDescent="0.15">
      <c r="A135" s="6">
        <v>45667</v>
      </c>
      <c r="B135" s="7">
        <v>58.74</v>
      </c>
      <c r="C135" s="7">
        <v>59.06</v>
      </c>
      <c r="D135" s="7">
        <v>58.54</v>
      </c>
      <c r="E135" s="10">
        <f t="shared" si="15"/>
        <v>60.06</v>
      </c>
      <c r="F135" s="10">
        <f t="shared" si="16"/>
        <v>57.27</v>
      </c>
      <c r="G135" s="10">
        <f t="shared" si="12"/>
        <v>52.688172043010731</v>
      </c>
      <c r="H135" s="10">
        <f t="shared" si="14"/>
        <v>60.45400238948622</v>
      </c>
    </row>
    <row r="136" spans="1:8" x14ac:dyDescent="0.15">
      <c r="A136" s="6">
        <v>45670</v>
      </c>
      <c r="B136" s="7">
        <v>58.76</v>
      </c>
      <c r="C136" s="7">
        <v>58.93</v>
      </c>
      <c r="D136" s="7">
        <v>58.17</v>
      </c>
      <c r="E136" s="10">
        <f t="shared" si="15"/>
        <v>60.06</v>
      </c>
      <c r="F136" s="10">
        <f t="shared" si="16"/>
        <v>57.27</v>
      </c>
      <c r="G136" s="10">
        <f t="shared" si="12"/>
        <v>53.405017921146793</v>
      </c>
      <c r="H136" s="10">
        <f t="shared" si="14"/>
        <v>58.422939068100305</v>
      </c>
    </row>
    <row r="137" spans="1:8" x14ac:dyDescent="0.15">
      <c r="A137" s="6">
        <v>45671</v>
      </c>
      <c r="B137" s="7">
        <v>59.33</v>
      </c>
      <c r="C137" s="7">
        <v>59.34</v>
      </c>
      <c r="D137" s="7">
        <v>58.75</v>
      </c>
      <c r="E137" s="10">
        <f t="shared" si="15"/>
        <v>60.06</v>
      </c>
      <c r="F137" s="10">
        <f t="shared" si="16"/>
        <v>58.12</v>
      </c>
      <c r="G137" s="10">
        <f t="shared" si="12"/>
        <v>62.371134020618449</v>
      </c>
      <c r="H137" s="10">
        <f t="shared" si="14"/>
        <v>56.154774661591993</v>
      </c>
    </row>
    <row r="138" spans="1:8" x14ac:dyDescent="0.15">
      <c r="A138" s="6">
        <v>45672</v>
      </c>
      <c r="B138" s="7">
        <v>59.98</v>
      </c>
      <c r="C138" s="7">
        <v>60.34</v>
      </c>
      <c r="D138" s="7">
        <v>59.59</v>
      </c>
      <c r="E138" s="10">
        <f t="shared" si="15"/>
        <v>60.34</v>
      </c>
      <c r="F138" s="10">
        <f t="shared" si="16"/>
        <v>58.17</v>
      </c>
      <c r="G138" s="10">
        <f t="shared" si="12"/>
        <v>83.410138248847645</v>
      </c>
      <c r="H138" s="10">
        <f t="shared" si="14"/>
        <v>66.395430063537631</v>
      </c>
    </row>
    <row r="139" spans="1:8" x14ac:dyDescent="0.15">
      <c r="A139" s="6">
        <v>45673</v>
      </c>
      <c r="B139" s="7">
        <v>59.82</v>
      </c>
      <c r="C139" s="7">
        <v>60.45</v>
      </c>
      <c r="D139" s="7">
        <v>59.78</v>
      </c>
      <c r="E139" s="10">
        <f t="shared" si="15"/>
        <v>60.45</v>
      </c>
      <c r="F139" s="10">
        <f t="shared" si="16"/>
        <v>58.17</v>
      </c>
      <c r="G139" s="10">
        <f t="shared" si="12"/>
        <v>72.368421052631476</v>
      </c>
      <c r="H139" s="10">
        <f t="shared" si="14"/>
        <v>72.716564440699187</v>
      </c>
    </row>
    <row r="140" spans="1:8" x14ac:dyDescent="0.15">
      <c r="A140" s="6">
        <v>45674</v>
      </c>
      <c r="B140" s="7">
        <v>60.23</v>
      </c>
      <c r="C140" s="7">
        <v>60.95</v>
      </c>
      <c r="D140" s="7">
        <v>60.2</v>
      </c>
      <c r="E140" s="10">
        <f t="shared" si="15"/>
        <v>60.95</v>
      </c>
      <c r="F140" s="10">
        <f t="shared" si="16"/>
        <v>58.17</v>
      </c>
      <c r="G140" s="10">
        <f t="shared" si="12"/>
        <v>74.100719424460223</v>
      </c>
      <c r="H140" s="10">
        <f t="shared" si="14"/>
        <v>76.626426241979786</v>
      </c>
    </row>
    <row r="141" spans="1:8" x14ac:dyDescent="0.15">
      <c r="A141" s="6">
        <v>45678</v>
      </c>
      <c r="B141" s="7">
        <v>61.03</v>
      </c>
      <c r="C141" s="7">
        <v>61.33</v>
      </c>
      <c r="D141" s="7">
        <v>60.28</v>
      </c>
      <c r="E141" s="10">
        <f t="shared" si="15"/>
        <v>61.33</v>
      </c>
      <c r="F141" s="10">
        <f t="shared" si="16"/>
        <v>58.17</v>
      </c>
      <c r="G141" s="10">
        <f t="shared" si="12"/>
        <v>90.506329113924139</v>
      </c>
      <c r="H141" s="10">
        <f t="shared" si="14"/>
        <v>78.991823197005274</v>
      </c>
    </row>
    <row r="142" spans="1:8" x14ac:dyDescent="0.15">
      <c r="A142" s="6">
        <v>45679</v>
      </c>
      <c r="B142" s="7">
        <v>61.63</v>
      </c>
      <c r="C142" s="7">
        <v>61.76</v>
      </c>
      <c r="D142" s="7">
        <v>60.99</v>
      </c>
      <c r="E142" s="10">
        <f t="shared" si="15"/>
        <v>61.76</v>
      </c>
      <c r="F142" s="10">
        <f t="shared" si="16"/>
        <v>58.17</v>
      </c>
      <c r="G142" s="10">
        <f t="shared" si="12"/>
        <v>96.378830083565575</v>
      </c>
      <c r="H142" s="10">
        <f t="shared" si="14"/>
        <v>86.995292873983317</v>
      </c>
    </row>
    <row r="143" spans="1:8" x14ac:dyDescent="0.15">
      <c r="A143" s="6">
        <v>45680</v>
      </c>
      <c r="B143" s="7">
        <v>62.23</v>
      </c>
      <c r="C143" s="7">
        <v>62.32</v>
      </c>
      <c r="D143" s="7">
        <v>61.38</v>
      </c>
      <c r="E143" s="10">
        <f t="shared" si="15"/>
        <v>62.32</v>
      </c>
      <c r="F143" s="10">
        <f t="shared" si="16"/>
        <v>58.17</v>
      </c>
      <c r="G143" s="10">
        <f t="shared" si="12"/>
        <v>97.831325301204743</v>
      </c>
      <c r="H143" s="10">
        <f t="shared" si="14"/>
        <v>94.905494832898157</v>
      </c>
    </row>
    <row r="144" spans="1:8" x14ac:dyDescent="0.15">
      <c r="A144" s="6">
        <v>45681</v>
      </c>
      <c r="B144" s="7">
        <v>62.23</v>
      </c>
      <c r="C144" s="7">
        <v>62.29</v>
      </c>
      <c r="D144" s="7">
        <v>61.86</v>
      </c>
      <c r="E144" s="10">
        <f t="shared" si="15"/>
        <v>62.32</v>
      </c>
      <c r="F144" s="10">
        <f t="shared" si="16"/>
        <v>58.17</v>
      </c>
      <c r="G144" s="10">
        <f t="shared" ref="G144:G175" si="17">IF(E144=F144,0,((B144 - F144)/(E144 - F144))*100)</f>
        <v>97.831325301204743</v>
      </c>
      <c r="H144" s="10">
        <f t="shared" si="14"/>
        <v>97.347160228658353</v>
      </c>
    </row>
    <row r="145" spans="1:8" x14ac:dyDescent="0.15">
      <c r="A145" s="6">
        <v>45684</v>
      </c>
      <c r="B145" s="7">
        <v>59.08</v>
      </c>
      <c r="C145" s="7">
        <v>61.46</v>
      </c>
      <c r="D145" s="7">
        <v>58.76</v>
      </c>
      <c r="E145" s="10">
        <f t="shared" si="15"/>
        <v>62.32</v>
      </c>
      <c r="F145" s="10">
        <f t="shared" si="16"/>
        <v>58.17</v>
      </c>
      <c r="G145" s="10">
        <f t="shared" si="17"/>
        <v>21.927710843373418</v>
      </c>
      <c r="H145" s="10">
        <f t="shared" si="14"/>
        <v>72.530120481927625</v>
      </c>
    </row>
    <row r="146" spans="1:8" x14ac:dyDescent="0.15">
      <c r="A146" s="6">
        <v>45685</v>
      </c>
      <c r="B146" s="7">
        <v>59.43</v>
      </c>
      <c r="C146" s="7">
        <v>59.56</v>
      </c>
      <c r="D146" s="7">
        <v>58.92</v>
      </c>
      <c r="E146" s="10">
        <f t="shared" si="15"/>
        <v>62.32</v>
      </c>
      <c r="F146" s="10">
        <f t="shared" si="16"/>
        <v>58.17</v>
      </c>
      <c r="G146" s="10">
        <f t="shared" si="17"/>
        <v>30.361445783132488</v>
      </c>
      <c r="H146" s="10">
        <f t="shared" ref="H146:H177" si="18">AVERAGE(G144:G146)</f>
        <v>50.040160642570214</v>
      </c>
    </row>
    <row r="147" spans="1:8" x14ac:dyDescent="0.15">
      <c r="A147" s="6">
        <v>45686</v>
      </c>
      <c r="B147" s="7">
        <v>59.55</v>
      </c>
      <c r="C147" s="7">
        <v>60.54</v>
      </c>
      <c r="D147" s="7">
        <v>59.51</v>
      </c>
      <c r="E147" s="10">
        <f t="shared" si="15"/>
        <v>62.32</v>
      </c>
      <c r="F147" s="10">
        <f t="shared" si="16"/>
        <v>58.17</v>
      </c>
      <c r="G147" s="10">
        <f t="shared" si="17"/>
        <v>33.253012048192673</v>
      </c>
      <c r="H147" s="10">
        <f t="shared" si="18"/>
        <v>28.51405622489953</v>
      </c>
    </row>
    <row r="148" spans="1:8" x14ac:dyDescent="0.15">
      <c r="A148" s="6">
        <v>45687</v>
      </c>
      <c r="B148" s="7">
        <v>60.47</v>
      </c>
      <c r="C148" s="7">
        <v>61.08</v>
      </c>
      <c r="D148" s="7">
        <v>60.25</v>
      </c>
      <c r="E148" s="10">
        <f t="shared" si="15"/>
        <v>62.32</v>
      </c>
      <c r="F148" s="10">
        <f t="shared" si="16"/>
        <v>58.17</v>
      </c>
      <c r="G148" s="10">
        <f t="shared" si="17"/>
        <v>55.421686746987895</v>
      </c>
      <c r="H148" s="10">
        <f t="shared" si="18"/>
        <v>39.678714859437683</v>
      </c>
    </row>
    <row r="149" spans="1:8" x14ac:dyDescent="0.15">
      <c r="A149" s="6">
        <v>45688</v>
      </c>
      <c r="B149" s="7">
        <v>60.6</v>
      </c>
      <c r="C149" s="7">
        <v>61.19</v>
      </c>
      <c r="D149" s="7">
        <v>60.46</v>
      </c>
      <c r="E149" s="10">
        <f t="shared" si="15"/>
        <v>62.32</v>
      </c>
      <c r="F149" s="10">
        <f t="shared" si="16"/>
        <v>58.17</v>
      </c>
      <c r="G149" s="10">
        <f t="shared" si="17"/>
        <v>58.55421686746989</v>
      </c>
      <c r="H149" s="10">
        <f t="shared" si="18"/>
        <v>49.076305220883491</v>
      </c>
    </row>
    <row r="150" spans="1:8" x14ac:dyDescent="0.15">
      <c r="A150" s="6">
        <v>45691</v>
      </c>
      <c r="B150" s="7">
        <v>61.04</v>
      </c>
      <c r="C150" s="7">
        <v>61.26</v>
      </c>
      <c r="D150" s="7">
        <v>59.55</v>
      </c>
      <c r="E150" s="10">
        <f t="shared" si="15"/>
        <v>62.32</v>
      </c>
      <c r="F150" s="10">
        <f t="shared" si="16"/>
        <v>58.75</v>
      </c>
      <c r="G150" s="10">
        <f t="shared" si="17"/>
        <v>64.145658263305293</v>
      </c>
      <c r="H150" s="10">
        <f t="shared" si="18"/>
        <v>59.373853959254369</v>
      </c>
    </row>
    <row r="151" spans="1:8" x14ac:dyDescent="0.15">
      <c r="A151" s="6">
        <v>45692</v>
      </c>
      <c r="B151" s="7">
        <v>61.34</v>
      </c>
      <c r="C151" s="7">
        <v>61.59</v>
      </c>
      <c r="D151" s="7">
        <v>60.73</v>
      </c>
      <c r="E151" s="10">
        <f t="shared" si="15"/>
        <v>62.32</v>
      </c>
      <c r="F151" s="10">
        <f t="shared" si="16"/>
        <v>58.76</v>
      </c>
      <c r="G151" s="10">
        <f t="shared" si="17"/>
        <v>72.471910112359666</v>
      </c>
      <c r="H151" s="10">
        <f t="shared" si="18"/>
        <v>65.057261747711621</v>
      </c>
    </row>
    <row r="152" spans="1:8" x14ac:dyDescent="0.15">
      <c r="A152" s="6">
        <v>45693</v>
      </c>
      <c r="B152" s="7">
        <v>62.57</v>
      </c>
      <c r="C152" s="7">
        <v>62.71</v>
      </c>
      <c r="D152" s="7">
        <v>61.3</v>
      </c>
      <c r="E152" s="10">
        <f t="shared" si="15"/>
        <v>62.71</v>
      </c>
      <c r="F152" s="10">
        <f t="shared" si="16"/>
        <v>58.76</v>
      </c>
      <c r="G152" s="10">
        <f t="shared" si="17"/>
        <v>96.455696202531641</v>
      </c>
      <c r="H152" s="10">
        <f t="shared" si="18"/>
        <v>77.691088192732209</v>
      </c>
    </row>
    <row r="153" spans="1:8" x14ac:dyDescent="0.15">
      <c r="A153" s="6">
        <v>45694</v>
      </c>
      <c r="B153" s="7">
        <v>62.27</v>
      </c>
      <c r="C153" s="7">
        <v>62.91</v>
      </c>
      <c r="D153" s="7">
        <v>62.07</v>
      </c>
      <c r="E153" s="10">
        <f t="shared" si="15"/>
        <v>62.91</v>
      </c>
      <c r="F153" s="10">
        <f t="shared" si="16"/>
        <v>58.76</v>
      </c>
      <c r="G153" s="10">
        <f t="shared" si="17"/>
        <v>84.578313253012212</v>
      </c>
      <c r="H153" s="10">
        <f t="shared" si="18"/>
        <v>84.501973189301168</v>
      </c>
    </row>
    <row r="154" spans="1:8" x14ac:dyDescent="0.15">
      <c r="A154" s="6">
        <v>45695</v>
      </c>
      <c r="B154" s="7">
        <v>62.27</v>
      </c>
      <c r="C154" s="7">
        <v>63.25</v>
      </c>
      <c r="D154" s="7">
        <v>62.21</v>
      </c>
      <c r="E154" s="10">
        <f t="shared" si="15"/>
        <v>63.25</v>
      </c>
      <c r="F154" s="10">
        <f t="shared" si="16"/>
        <v>58.76</v>
      </c>
      <c r="G154" s="10">
        <f t="shared" si="17"/>
        <v>78.173719376392057</v>
      </c>
      <c r="H154" s="10">
        <f t="shared" si="18"/>
        <v>86.402576277311979</v>
      </c>
    </row>
    <row r="155" spans="1:8" x14ac:dyDescent="0.15">
      <c r="A155" s="6">
        <v>45698</v>
      </c>
      <c r="B155" s="7">
        <v>62.81</v>
      </c>
      <c r="C155" s="7">
        <v>63.15</v>
      </c>
      <c r="D155" s="7">
        <v>62.38</v>
      </c>
      <c r="E155" s="10">
        <f t="shared" si="15"/>
        <v>63.25</v>
      </c>
      <c r="F155" s="10">
        <f t="shared" si="16"/>
        <v>58.76</v>
      </c>
      <c r="G155" s="10">
        <f t="shared" si="17"/>
        <v>90.200445434298487</v>
      </c>
      <c r="H155" s="10">
        <f t="shared" si="18"/>
        <v>84.317492687900923</v>
      </c>
    </row>
    <row r="156" spans="1:8" x14ac:dyDescent="0.15">
      <c r="A156" s="6">
        <v>45699</v>
      </c>
      <c r="B156" s="7">
        <v>62.43</v>
      </c>
      <c r="C156" s="7">
        <v>62.8</v>
      </c>
      <c r="D156" s="7">
        <v>62.18</v>
      </c>
      <c r="E156" s="10">
        <f t="shared" si="15"/>
        <v>63.25</v>
      </c>
      <c r="F156" s="10">
        <f t="shared" si="16"/>
        <v>58.76</v>
      </c>
      <c r="G156" s="10">
        <f t="shared" si="17"/>
        <v>81.737193763919819</v>
      </c>
      <c r="H156" s="10">
        <f t="shared" si="18"/>
        <v>83.370452858203464</v>
      </c>
    </row>
    <row r="157" spans="1:8" x14ac:dyDescent="0.15">
      <c r="A157" s="6">
        <v>45700</v>
      </c>
      <c r="B157" s="7">
        <v>62.53</v>
      </c>
      <c r="C157" s="7">
        <v>62.56</v>
      </c>
      <c r="D157" s="7">
        <v>61.2</v>
      </c>
      <c r="E157" s="10">
        <f t="shared" si="15"/>
        <v>63.25</v>
      </c>
      <c r="F157" s="10">
        <f t="shared" si="16"/>
        <v>58.76</v>
      </c>
      <c r="G157" s="10">
        <f t="shared" si="17"/>
        <v>83.964365256124751</v>
      </c>
      <c r="H157" s="10">
        <f t="shared" si="18"/>
        <v>85.300668151447681</v>
      </c>
    </row>
    <row r="158" spans="1:8" x14ac:dyDescent="0.15">
      <c r="A158" s="6">
        <v>45701</v>
      </c>
      <c r="B158" s="7">
        <v>63.84</v>
      </c>
      <c r="C158" s="7">
        <v>66.5</v>
      </c>
      <c r="D158" s="7">
        <v>62.72</v>
      </c>
      <c r="E158" s="10">
        <f t="shared" si="15"/>
        <v>66.5</v>
      </c>
      <c r="F158" s="10">
        <f t="shared" si="16"/>
        <v>58.76</v>
      </c>
      <c r="G158" s="10">
        <f t="shared" si="17"/>
        <v>65.633074935400572</v>
      </c>
      <c r="H158" s="10">
        <f t="shared" si="18"/>
        <v>77.111544651815038</v>
      </c>
    </row>
    <row r="159" spans="1:8" x14ac:dyDescent="0.15">
      <c r="A159" s="6">
        <v>45702</v>
      </c>
      <c r="B159" s="7">
        <v>64.87</v>
      </c>
      <c r="C159" s="7">
        <v>65.069999999999993</v>
      </c>
      <c r="D159" s="7">
        <v>63.44</v>
      </c>
      <c r="E159" s="10">
        <f t="shared" si="15"/>
        <v>66.5</v>
      </c>
      <c r="F159" s="10">
        <f t="shared" ref="F159:F178" si="19">MIN(D146:D159)</f>
        <v>58.92</v>
      </c>
      <c r="G159" s="10">
        <f t="shared" si="17"/>
        <v>78.496042216358902</v>
      </c>
      <c r="H159" s="10">
        <f t="shared" si="18"/>
        <v>76.031160802628065</v>
      </c>
    </row>
    <row r="160" spans="1:8" x14ac:dyDescent="0.15">
      <c r="A160" s="6">
        <v>45706</v>
      </c>
      <c r="B160" s="7">
        <v>64.59</v>
      </c>
      <c r="C160" s="7">
        <v>66.25</v>
      </c>
      <c r="D160" s="7">
        <v>64.430000000000007</v>
      </c>
      <c r="E160" s="10">
        <f t="shared" si="15"/>
        <v>66.5</v>
      </c>
      <c r="F160" s="10">
        <f t="shared" si="19"/>
        <v>59.51</v>
      </c>
      <c r="G160" s="10">
        <f t="shared" si="17"/>
        <v>72.675250357653837</v>
      </c>
      <c r="H160" s="10">
        <f t="shared" si="18"/>
        <v>72.268122503137775</v>
      </c>
    </row>
    <row r="161" spans="1:8" x14ac:dyDescent="0.15">
      <c r="A161" s="6">
        <v>45707</v>
      </c>
      <c r="B161" s="7">
        <v>64.84</v>
      </c>
      <c r="C161" s="7">
        <v>64.959999999999994</v>
      </c>
      <c r="D161" s="7">
        <v>64.290000000000006</v>
      </c>
      <c r="E161" s="10">
        <f t="shared" si="15"/>
        <v>66.5</v>
      </c>
      <c r="F161" s="10">
        <f t="shared" si="19"/>
        <v>59.55</v>
      </c>
      <c r="G161" s="10">
        <f t="shared" si="17"/>
        <v>76.115107913669121</v>
      </c>
      <c r="H161" s="10">
        <f t="shared" si="18"/>
        <v>75.762133495893963</v>
      </c>
    </row>
    <row r="162" spans="1:8" x14ac:dyDescent="0.15">
      <c r="A162" s="6">
        <v>45708</v>
      </c>
      <c r="B162" s="7">
        <v>64.67</v>
      </c>
      <c r="C162" s="7">
        <v>65.23</v>
      </c>
      <c r="D162" s="7">
        <v>64.27</v>
      </c>
      <c r="E162" s="10">
        <f t="shared" si="15"/>
        <v>66.5</v>
      </c>
      <c r="F162" s="10">
        <f t="shared" si="19"/>
        <v>59.55</v>
      </c>
      <c r="G162" s="10">
        <f t="shared" si="17"/>
        <v>73.669064748201478</v>
      </c>
      <c r="H162" s="10">
        <f t="shared" si="18"/>
        <v>74.153141006508136</v>
      </c>
    </row>
    <row r="163" spans="1:8" x14ac:dyDescent="0.15">
      <c r="A163" s="6">
        <v>45709</v>
      </c>
      <c r="B163" s="7">
        <v>63.98</v>
      </c>
      <c r="C163" s="7">
        <v>64.959999999999994</v>
      </c>
      <c r="D163" s="7">
        <v>63.88</v>
      </c>
      <c r="E163" s="10">
        <f t="shared" si="15"/>
        <v>66.5</v>
      </c>
      <c r="F163" s="10">
        <f t="shared" si="19"/>
        <v>59.55</v>
      </c>
      <c r="G163" s="10">
        <f t="shared" si="17"/>
        <v>63.741007194244567</v>
      </c>
      <c r="H163" s="10">
        <f t="shared" si="18"/>
        <v>71.175059952038382</v>
      </c>
    </row>
    <row r="164" spans="1:8" x14ac:dyDescent="0.15">
      <c r="A164" s="6">
        <v>45712</v>
      </c>
      <c r="B164" s="7">
        <v>63.24</v>
      </c>
      <c r="C164" s="7">
        <v>64.58</v>
      </c>
      <c r="D164" s="7">
        <v>63.15</v>
      </c>
      <c r="E164" s="10">
        <f t="shared" si="15"/>
        <v>66.5</v>
      </c>
      <c r="F164" s="10">
        <f t="shared" si="19"/>
        <v>60.73</v>
      </c>
      <c r="G164" s="10">
        <f t="shared" si="17"/>
        <v>43.500866551126585</v>
      </c>
      <c r="H164" s="10">
        <f t="shared" si="18"/>
        <v>60.303646164524217</v>
      </c>
    </row>
    <row r="165" spans="1:8" x14ac:dyDescent="0.15">
      <c r="A165" s="6">
        <v>45713</v>
      </c>
      <c r="B165" s="7">
        <v>64.27</v>
      </c>
      <c r="C165" s="7">
        <v>64.64</v>
      </c>
      <c r="D165" s="7">
        <v>63.32</v>
      </c>
      <c r="E165" s="10">
        <f t="shared" si="15"/>
        <v>66.5</v>
      </c>
      <c r="F165" s="10">
        <f t="shared" si="19"/>
        <v>61.2</v>
      </c>
      <c r="G165" s="10">
        <f t="shared" si="17"/>
        <v>57.924528301886689</v>
      </c>
      <c r="H165" s="10">
        <f t="shared" si="18"/>
        <v>55.055467349085944</v>
      </c>
    </row>
    <row r="166" spans="1:8" x14ac:dyDescent="0.15">
      <c r="A166" s="6">
        <v>45714</v>
      </c>
      <c r="B166" s="7">
        <v>64.08</v>
      </c>
      <c r="C166" s="7">
        <v>64.78</v>
      </c>
      <c r="D166" s="7">
        <v>63.94</v>
      </c>
      <c r="E166" s="10">
        <f t="shared" si="15"/>
        <v>66.5</v>
      </c>
      <c r="F166" s="10">
        <f t="shared" si="19"/>
        <v>61.2</v>
      </c>
      <c r="G166" s="10">
        <f t="shared" si="17"/>
        <v>54.339622641509379</v>
      </c>
      <c r="H166" s="10">
        <f t="shared" si="18"/>
        <v>51.921672498174217</v>
      </c>
    </row>
    <row r="167" spans="1:8" x14ac:dyDescent="0.15">
      <c r="A167" s="6">
        <v>45715</v>
      </c>
      <c r="B167" s="7">
        <v>63.81</v>
      </c>
      <c r="C167" s="7">
        <v>65.290000000000006</v>
      </c>
      <c r="D167" s="7">
        <v>63.75</v>
      </c>
      <c r="E167" s="10">
        <f t="shared" si="15"/>
        <v>66.5</v>
      </c>
      <c r="F167" s="10">
        <f t="shared" si="19"/>
        <v>61.2</v>
      </c>
      <c r="G167" s="10">
        <f t="shared" si="17"/>
        <v>49.245283018867944</v>
      </c>
      <c r="H167" s="10">
        <f t="shared" si="18"/>
        <v>53.83647798742134</v>
      </c>
    </row>
    <row r="168" spans="1:8" x14ac:dyDescent="0.15">
      <c r="A168" s="6">
        <v>45716</v>
      </c>
      <c r="B168" s="7">
        <v>64.11</v>
      </c>
      <c r="C168" s="7">
        <v>64.16</v>
      </c>
      <c r="D168" s="7">
        <v>62.83</v>
      </c>
      <c r="E168" s="10">
        <f t="shared" si="15"/>
        <v>66.5</v>
      </c>
      <c r="F168" s="10">
        <f t="shared" si="19"/>
        <v>61.2</v>
      </c>
      <c r="G168" s="10">
        <f t="shared" si="17"/>
        <v>54.905660377358458</v>
      </c>
      <c r="H168" s="10">
        <f t="shared" si="18"/>
        <v>52.830188679245261</v>
      </c>
    </row>
    <row r="169" spans="1:8" x14ac:dyDescent="0.15">
      <c r="A169" s="6">
        <v>45719</v>
      </c>
      <c r="B169" s="7">
        <v>63.48</v>
      </c>
      <c r="C169" s="7">
        <v>64.88</v>
      </c>
      <c r="D169" s="7">
        <v>63.19</v>
      </c>
      <c r="E169" s="10">
        <f t="shared" si="15"/>
        <v>66.5</v>
      </c>
      <c r="F169" s="10">
        <f t="shared" si="19"/>
        <v>61.2</v>
      </c>
      <c r="G169" s="10">
        <f t="shared" si="17"/>
        <v>43.018867924528216</v>
      </c>
      <c r="H169" s="10">
        <f t="shared" si="18"/>
        <v>49.056603773584875</v>
      </c>
    </row>
    <row r="170" spans="1:8" x14ac:dyDescent="0.15">
      <c r="A170" s="6">
        <v>45720</v>
      </c>
      <c r="B170" s="7">
        <v>63.26</v>
      </c>
      <c r="C170" s="7">
        <v>63.91</v>
      </c>
      <c r="D170" s="7">
        <v>62.61</v>
      </c>
      <c r="E170" s="10">
        <f t="shared" si="15"/>
        <v>66.5</v>
      </c>
      <c r="F170" s="10">
        <f t="shared" si="19"/>
        <v>61.2</v>
      </c>
      <c r="G170" s="10">
        <f t="shared" si="17"/>
        <v>38.86792452830182</v>
      </c>
      <c r="H170" s="10">
        <f t="shared" si="18"/>
        <v>45.597484276729496</v>
      </c>
    </row>
    <row r="171" spans="1:8" x14ac:dyDescent="0.15">
      <c r="A171" s="6">
        <v>45721</v>
      </c>
      <c r="B171" s="7">
        <v>63.96</v>
      </c>
      <c r="C171" s="7">
        <v>64.180000000000007</v>
      </c>
      <c r="D171" s="7">
        <v>62.8</v>
      </c>
      <c r="E171" s="10">
        <f t="shared" si="15"/>
        <v>66.5</v>
      </c>
      <c r="F171" s="10">
        <f t="shared" si="19"/>
        <v>62.61</v>
      </c>
      <c r="G171" s="10">
        <f t="shared" si="17"/>
        <v>34.704370179948619</v>
      </c>
      <c r="H171" s="10">
        <f t="shared" si="18"/>
        <v>38.86372087759289</v>
      </c>
    </row>
    <row r="172" spans="1:8" x14ac:dyDescent="0.15">
      <c r="A172" s="6">
        <v>45722</v>
      </c>
      <c r="B172" s="7">
        <v>63.41</v>
      </c>
      <c r="C172" s="7">
        <v>64.02</v>
      </c>
      <c r="D172" s="7">
        <v>62.76</v>
      </c>
      <c r="E172" s="10">
        <f t="shared" si="15"/>
        <v>66.25</v>
      </c>
      <c r="F172" s="10">
        <f t="shared" si="19"/>
        <v>62.61</v>
      </c>
      <c r="G172" s="10">
        <f t="shared" si="17"/>
        <v>21.978021978021896</v>
      </c>
      <c r="H172" s="10">
        <f t="shared" si="18"/>
        <v>31.850105562090778</v>
      </c>
    </row>
    <row r="173" spans="1:8" x14ac:dyDescent="0.15">
      <c r="A173" s="6">
        <v>45723</v>
      </c>
      <c r="B173" s="7">
        <v>63.94</v>
      </c>
      <c r="C173" s="7">
        <v>64.17</v>
      </c>
      <c r="D173" s="7">
        <v>62.19</v>
      </c>
      <c r="E173" s="10">
        <f t="shared" si="15"/>
        <v>66.25</v>
      </c>
      <c r="F173" s="10">
        <f t="shared" si="19"/>
        <v>62.19</v>
      </c>
      <c r="G173" s="10">
        <f t="shared" si="17"/>
        <v>43.103448275862043</v>
      </c>
      <c r="H173" s="10">
        <f t="shared" si="18"/>
        <v>33.261946811277518</v>
      </c>
    </row>
    <row r="174" spans="1:8" x14ac:dyDescent="0.15">
      <c r="A174" s="6">
        <v>45726</v>
      </c>
      <c r="B174" s="7">
        <v>62.06</v>
      </c>
      <c r="C174" s="7">
        <v>63.69</v>
      </c>
      <c r="D174" s="7">
        <v>61.68</v>
      </c>
      <c r="E174" s="10">
        <f t="shared" si="15"/>
        <v>65.290000000000006</v>
      </c>
      <c r="F174" s="10">
        <f t="shared" si="19"/>
        <v>61.68</v>
      </c>
      <c r="G174" s="10">
        <f t="shared" si="17"/>
        <v>10.526315789473736</v>
      </c>
      <c r="H174" s="10">
        <f t="shared" si="18"/>
        <v>25.202595347785891</v>
      </c>
    </row>
    <row r="175" spans="1:8" x14ac:dyDescent="0.15">
      <c r="A175" s="6">
        <v>45727</v>
      </c>
      <c r="B175" s="7">
        <v>60.67</v>
      </c>
      <c r="C175" s="7">
        <v>62.38</v>
      </c>
      <c r="D175" s="7">
        <v>60.53</v>
      </c>
      <c r="E175" s="10">
        <f t="shared" si="15"/>
        <v>65.290000000000006</v>
      </c>
      <c r="F175" s="10">
        <f t="shared" si="19"/>
        <v>60.53</v>
      </c>
      <c r="G175" s="10">
        <f t="shared" si="17"/>
        <v>2.9411764705882439</v>
      </c>
      <c r="H175" s="10">
        <f t="shared" si="18"/>
        <v>18.85698017864134</v>
      </c>
    </row>
    <row r="176" spans="1:8" x14ac:dyDescent="0.15">
      <c r="A176" s="6">
        <v>45728</v>
      </c>
      <c r="B176" s="7">
        <v>60.46</v>
      </c>
      <c r="C176" s="7">
        <v>61.18</v>
      </c>
      <c r="D176" s="7">
        <v>60.25</v>
      </c>
      <c r="E176" s="10">
        <f t="shared" si="15"/>
        <v>65.290000000000006</v>
      </c>
      <c r="F176" s="10">
        <f t="shared" si="19"/>
        <v>60.25</v>
      </c>
      <c r="G176" s="10">
        <f t="shared" ref="G176:G189" si="20">IF(E176=F176,0,((B176 - F176)/(E176 - F176))*100)</f>
        <v>4.1666666666666785</v>
      </c>
      <c r="H176" s="10">
        <f t="shared" si="18"/>
        <v>5.8780529755762201</v>
      </c>
    </row>
    <row r="177" spans="1:8" x14ac:dyDescent="0.15">
      <c r="A177" s="6">
        <v>45729</v>
      </c>
      <c r="B177" s="7">
        <v>59.67</v>
      </c>
      <c r="C177" s="7">
        <v>60.49</v>
      </c>
      <c r="D177" s="7">
        <v>59.23</v>
      </c>
      <c r="E177" s="10">
        <f t="shared" si="15"/>
        <v>65.290000000000006</v>
      </c>
      <c r="F177" s="10">
        <f t="shared" si="19"/>
        <v>59.23</v>
      </c>
      <c r="G177" s="10">
        <f t="shared" si="20"/>
        <v>7.2607260726073291</v>
      </c>
      <c r="H177" s="10">
        <f t="shared" si="18"/>
        <v>4.7895230699540834</v>
      </c>
    </row>
    <row r="178" spans="1:8" x14ac:dyDescent="0.15">
      <c r="A178" s="6">
        <v>45730</v>
      </c>
      <c r="B178" s="7">
        <v>60.5</v>
      </c>
      <c r="C178" s="7">
        <v>60.62</v>
      </c>
      <c r="D178" s="7">
        <v>59.92</v>
      </c>
      <c r="E178" s="10">
        <f t="shared" si="15"/>
        <v>65.290000000000006</v>
      </c>
      <c r="F178" s="10">
        <f t="shared" si="19"/>
        <v>59.23</v>
      </c>
      <c r="G178" s="10">
        <f t="shared" si="20"/>
        <v>20.957095709570979</v>
      </c>
      <c r="H178" s="10">
        <f t="shared" ref="H178:H189" si="21">AVERAGE(G176:G178)</f>
        <v>10.79482948294833</v>
      </c>
    </row>
    <row r="179" spans="1:8" x14ac:dyDescent="0.15">
      <c r="A179" s="6">
        <v>45733</v>
      </c>
      <c r="B179" s="7">
        <v>60.89</v>
      </c>
      <c r="C179" s="7">
        <v>61.21</v>
      </c>
      <c r="D179" s="7">
        <v>60.34</v>
      </c>
      <c r="E179" s="10">
        <f t="shared" si="15"/>
        <v>65.290000000000006</v>
      </c>
      <c r="F179" s="10">
        <f t="shared" ref="F179:F189" si="22">MIN(D167:D179)</f>
        <v>59.23</v>
      </c>
      <c r="G179" s="10">
        <f t="shared" si="20"/>
        <v>27.392739273927415</v>
      </c>
      <c r="H179" s="10">
        <f t="shared" si="21"/>
        <v>18.536853685368573</v>
      </c>
    </row>
    <row r="180" spans="1:8" x14ac:dyDescent="0.15">
      <c r="A180" s="6">
        <v>45734</v>
      </c>
      <c r="B180" s="7">
        <v>60.3</v>
      </c>
      <c r="C180" s="7">
        <v>60.8</v>
      </c>
      <c r="D180" s="7">
        <v>59.67</v>
      </c>
      <c r="E180" s="10">
        <f t="shared" ref="E180:E189" si="23">MAX(C167:C180)</f>
        <v>65.290000000000006</v>
      </c>
      <c r="F180" s="10">
        <f t="shared" si="22"/>
        <v>59.23</v>
      </c>
      <c r="G180" s="10">
        <f t="shared" si="20"/>
        <v>17.656765676567634</v>
      </c>
      <c r="H180" s="10">
        <f t="shared" si="21"/>
        <v>22.002200220022008</v>
      </c>
    </row>
    <row r="181" spans="1:8" x14ac:dyDescent="0.15">
      <c r="A181" s="6">
        <v>45735</v>
      </c>
      <c r="B181" s="7">
        <v>61.12</v>
      </c>
      <c r="C181" s="7">
        <v>61.58</v>
      </c>
      <c r="D181" s="7">
        <v>60.5</v>
      </c>
      <c r="E181" s="10">
        <f t="shared" si="23"/>
        <v>64.88</v>
      </c>
      <c r="F181" s="10">
        <f t="shared" si="22"/>
        <v>59.23</v>
      </c>
      <c r="G181" s="10">
        <f t="shared" si="20"/>
        <v>33.451327433628336</v>
      </c>
      <c r="H181" s="10">
        <f t="shared" si="21"/>
        <v>26.166944128041127</v>
      </c>
    </row>
    <row r="182" spans="1:8" x14ac:dyDescent="0.15">
      <c r="A182" s="6">
        <v>45736</v>
      </c>
      <c r="B182" s="7">
        <v>60.62</v>
      </c>
      <c r="C182" s="7">
        <v>61.02</v>
      </c>
      <c r="D182" s="7">
        <v>60.34</v>
      </c>
      <c r="E182" s="10">
        <f t="shared" si="23"/>
        <v>64.88</v>
      </c>
      <c r="F182" s="10">
        <f t="shared" si="22"/>
        <v>59.23</v>
      </c>
      <c r="G182" s="10">
        <f t="shared" si="20"/>
        <v>24.601769911504441</v>
      </c>
      <c r="H182" s="10">
        <f t="shared" si="21"/>
        <v>25.23662100723347</v>
      </c>
    </row>
    <row r="183" spans="1:8" x14ac:dyDescent="0.15">
      <c r="A183" s="6">
        <v>45737</v>
      </c>
      <c r="B183" s="7">
        <v>60.3</v>
      </c>
      <c r="C183" s="7">
        <v>60.4</v>
      </c>
      <c r="D183" s="7">
        <v>59.43</v>
      </c>
      <c r="E183" s="10">
        <f t="shared" si="23"/>
        <v>64.180000000000007</v>
      </c>
      <c r="F183" s="10">
        <f t="shared" si="22"/>
        <v>59.23</v>
      </c>
      <c r="G183" s="10">
        <f t="shared" si="20"/>
        <v>21.616161616161577</v>
      </c>
      <c r="H183" s="10">
        <f t="shared" si="21"/>
        <v>26.556419653764788</v>
      </c>
    </row>
    <row r="184" spans="1:8" x14ac:dyDescent="0.15">
      <c r="A184" s="6">
        <v>45740</v>
      </c>
      <c r="B184" s="7">
        <v>60.97</v>
      </c>
      <c r="C184" s="7">
        <v>61.38</v>
      </c>
      <c r="D184" s="7">
        <v>60.88</v>
      </c>
      <c r="E184" s="10">
        <f t="shared" si="23"/>
        <v>64.180000000000007</v>
      </c>
      <c r="F184" s="10">
        <f t="shared" si="22"/>
        <v>59.23</v>
      </c>
      <c r="G184" s="10">
        <f t="shared" si="20"/>
        <v>35.15151515151512</v>
      </c>
      <c r="H184" s="10">
        <f t="shared" si="21"/>
        <v>27.123148893060378</v>
      </c>
    </row>
    <row r="185" spans="1:8" x14ac:dyDescent="0.15">
      <c r="A185" s="6">
        <v>45741</v>
      </c>
      <c r="B185" s="7">
        <v>60.99</v>
      </c>
      <c r="C185" s="7">
        <v>61.21</v>
      </c>
      <c r="D185" s="7">
        <v>60.7</v>
      </c>
      <c r="E185" s="10">
        <f t="shared" si="23"/>
        <v>64.17</v>
      </c>
      <c r="F185" s="10">
        <f t="shared" si="22"/>
        <v>59.23</v>
      </c>
      <c r="G185" s="10">
        <f t="shared" si="20"/>
        <v>35.627530364372539</v>
      </c>
      <c r="H185" s="10">
        <f t="shared" si="21"/>
        <v>30.798402377349746</v>
      </c>
    </row>
    <row r="186" spans="1:8" x14ac:dyDescent="0.15">
      <c r="A186" s="6">
        <v>45742</v>
      </c>
      <c r="B186" s="7">
        <v>61.8</v>
      </c>
      <c r="C186" s="7">
        <v>61.84</v>
      </c>
      <c r="D186" s="7">
        <v>61.01</v>
      </c>
      <c r="E186" s="10">
        <f t="shared" si="23"/>
        <v>64.17</v>
      </c>
      <c r="F186" s="10">
        <f t="shared" si="22"/>
        <v>59.23</v>
      </c>
      <c r="G186" s="10">
        <f t="shared" si="20"/>
        <v>52.024291497975661</v>
      </c>
      <c r="H186" s="10">
        <f t="shared" si="21"/>
        <v>40.934445671287769</v>
      </c>
    </row>
    <row r="187" spans="1:8" x14ac:dyDescent="0.15">
      <c r="A187" s="6">
        <v>45743</v>
      </c>
      <c r="B187" s="7">
        <v>61.4</v>
      </c>
      <c r="C187" s="7">
        <v>61.98</v>
      </c>
      <c r="D187" s="7">
        <v>61.33</v>
      </c>
      <c r="E187" s="10">
        <f t="shared" si="23"/>
        <v>63.69</v>
      </c>
      <c r="F187" s="10">
        <f t="shared" si="22"/>
        <v>59.23</v>
      </c>
      <c r="G187" s="10">
        <f t="shared" si="20"/>
        <v>48.654708520179405</v>
      </c>
      <c r="H187" s="10">
        <f t="shared" si="21"/>
        <v>45.435510127509197</v>
      </c>
    </row>
    <row r="188" spans="1:8" x14ac:dyDescent="0.15">
      <c r="A188" s="6">
        <v>45744</v>
      </c>
      <c r="B188" s="7">
        <v>60.86</v>
      </c>
      <c r="C188" s="7">
        <v>61.78</v>
      </c>
      <c r="D188" s="7">
        <v>60.51</v>
      </c>
      <c r="E188" s="10">
        <f t="shared" si="23"/>
        <v>62.38</v>
      </c>
      <c r="F188" s="10">
        <f t="shared" si="22"/>
        <v>59.23</v>
      </c>
      <c r="G188" s="10">
        <f t="shared" si="20"/>
        <v>51.746031746031726</v>
      </c>
      <c r="H188" s="10">
        <f t="shared" si="21"/>
        <v>50.808343921395597</v>
      </c>
    </row>
    <row r="189" spans="1:8" x14ac:dyDescent="0.15">
      <c r="A189" s="6">
        <v>45747</v>
      </c>
      <c r="B189" s="7">
        <v>61.71</v>
      </c>
      <c r="C189" s="7">
        <v>61.9</v>
      </c>
      <c r="D189" s="7">
        <v>60.24</v>
      </c>
      <c r="E189" s="10">
        <f t="shared" si="23"/>
        <v>61.98</v>
      </c>
      <c r="F189" s="10">
        <f t="shared" si="22"/>
        <v>59.23</v>
      </c>
      <c r="G189" s="10">
        <f t="shared" si="20"/>
        <v>90.181818181818329</v>
      </c>
      <c r="H189" s="10">
        <f t="shared" si="21"/>
        <v>63.527519482676489</v>
      </c>
    </row>
  </sheetData>
  <pageMargins left="0.7" right="0.7" top="0.75" bottom="0.75" header="0.3" footer="0.3"/>
  <ignoredErrors>
    <ignoredError sqref="F16 F17:F51 F179:F189 F114:F178 F52:F113 E17:E51 E16 E52:E189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2" sqref="F12"/>
    </sheetView>
  </sheetViews>
  <sheetFormatPr baseColWidth="10" defaultColWidth="8.83203125" defaultRowHeight="14" x14ac:dyDescent="0.15"/>
  <cols>
    <col min="1" max="1" width="26" style="1" bestFit="1" customWidth="1"/>
    <col min="2" max="2" width="8.83203125" style="1"/>
    <col min="3" max="3" width="14.33203125" style="1" bestFit="1" customWidth="1"/>
    <col min="4" max="4" width="7.33203125" style="1" bestFit="1" customWidth="1"/>
    <col min="5" max="5" width="8.83203125" style="1"/>
    <col min="6" max="6" width="91.6640625" style="1" bestFit="1" customWidth="1"/>
    <col min="7" max="16384" width="8.83203125" style="1"/>
  </cols>
  <sheetData>
    <row r="1" spans="1:6" x14ac:dyDescent="0.15">
      <c r="A1" s="2"/>
      <c r="B1" s="2"/>
      <c r="C1" s="2"/>
      <c r="D1" s="2"/>
      <c r="E1" s="2"/>
      <c r="F1" s="2"/>
    </row>
    <row r="2" spans="1:6" x14ac:dyDescent="0.15">
      <c r="A2" s="23" t="s">
        <v>48</v>
      </c>
      <c r="B2" s="7">
        <v>61.71</v>
      </c>
      <c r="C2" s="24" t="s">
        <v>53</v>
      </c>
      <c r="D2" s="25">
        <f xml:space="preserve"> (LN(B2 / B3) + (B5 + (B6 ^ 2) / 2) * B4) / (B6 * SQRT(B4))</f>
        <v>9.9623290195356665E-2</v>
      </c>
      <c r="F2" s="5" t="s">
        <v>46</v>
      </c>
    </row>
    <row r="3" spans="1:6" x14ac:dyDescent="0.15">
      <c r="A3" s="26" t="s">
        <v>49</v>
      </c>
      <c r="B3" s="7">
        <v>62</v>
      </c>
      <c r="C3" s="24" t="s">
        <v>54</v>
      </c>
      <c r="D3" s="25">
        <f xml:space="preserve"> D2 - B6 * SQRT(B4)</f>
        <v>4.2503380548257474E-3</v>
      </c>
      <c r="F3" s="27" t="s">
        <v>70</v>
      </c>
    </row>
    <row r="4" spans="1:6" x14ac:dyDescent="0.15">
      <c r="A4" s="23" t="s">
        <v>50</v>
      </c>
      <c r="B4" s="7">
        <v>0.22739999999999999</v>
      </c>
      <c r="C4" s="24" t="s">
        <v>55</v>
      </c>
      <c r="D4" s="25">
        <f xml:space="preserve"> _xlfn.NORM.S.DIST(D2, TRUE)</f>
        <v>0.5396782985473354</v>
      </c>
      <c r="F4" s="28" t="s">
        <v>65</v>
      </c>
    </row>
    <row r="5" spans="1:6" x14ac:dyDescent="0.15">
      <c r="A5" s="26" t="s">
        <v>51</v>
      </c>
      <c r="B5" s="7">
        <v>4.24E-2</v>
      </c>
      <c r="C5" s="24" t="s">
        <v>56</v>
      </c>
      <c r="D5" s="25">
        <f xml:space="preserve"> _xlfn.NORM.S.DIST(D3, TRUE)</f>
        <v>0.50169563445068932</v>
      </c>
      <c r="F5" s="27" t="s">
        <v>47</v>
      </c>
    </row>
    <row r="6" spans="1:6" x14ac:dyDescent="0.15">
      <c r="A6" s="26" t="s">
        <v>52</v>
      </c>
      <c r="B6" s="7">
        <v>0.2</v>
      </c>
      <c r="C6" s="24" t="s">
        <v>57</v>
      </c>
      <c r="D6" s="25">
        <f xml:space="preserve"> B2 * D4 - B3 * EXP(-B5 * B4) * D5</f>
        <v>2.4968854734108064</v>
      </c>
      <c r="F6" s="27" t="s">
        <v>66</v>
      </c>
    </row>
    <row r="7" spans="1:6" x14ac:dyDescent="0.15">
      <c r="F7" s="28" t="s">
        <v>71</v>
      </c>
    </row>
    <row r="8" spans="1:6" x14ac:dyDescent="0.15">
      <c r="F8" s="28" t="s">
        <v>68</v>
      </c>
    </row>
    <row r="9" spans="1:6" x14ac:dyDescent="0.15">
      <c r="F9" s="28" t="s">
        <v>67</v>
      </c>
    </row>
    <row r="10" spans="1:6" x14ac:dyDescent="0.15">
      <c r="F10" s="28" t="s">
        <v>69</v>
      </c>
    </row>
    <row r="11" spans="1:6" ht="42" x14ac:dyDescent="0.15">
      <c r="F11" s="29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D1" sqref="D1"/>
    </sheetView>
  </sheetViews>
  <sheetFormatPr baseColWidth="10" defaultColWidth="8.83203125" defaultRowHeight="14" x14ac:dyDescent="0.15"/>
  <cols>
    <col min="1" max="1" width="15.33203125" style="1" bestFit="1" customWidth="1"/>
    <col min="2" max="2" width="8.83203125" style="1"/>
    <col min="3" max="3" width="12.33203125" style="1" bestFit="1" customWidth="1"/>
    <col min="4" max="4" width="12.33203125" style="1" customWidth="1"/>
    <col min="5" max="5" width="26" style="1" bestFit="1" customWidth="1"/>
    <col min="6" max="16384" width="8.83203125" style="1"/>
  </cols>
  <sheetData>
    <row r="1" spans="1:6" x14ac:dyDescent="0.15">
      <c r="A1" s="2" t="s">
        <v>58</v>
      </c>
      <c r="B1" s="2" t="s">
        <v>59</v>
      </c>
      <c r="C1" s="2" t="s">
        <v>60</v>
      </c>
      <c r="D1" s="16"/>
    </row>
    <row r="2" spans="1:6" x14ac:dyDescent="0.15">
      <c r="A2" s="24">
        <v>1</v>
      </c>
      <c r="B2" s="10">
        <f ca="1">F$2 * EXP((F$5 - F$7 - 0.5 * F$6^2) * F$4 + F$6 * SQRT(F$4) * _xlfn.NORM.S.INV(RAND()))</f>
        <v>65.637873576006726</v>
      </c>
      <c r="C2" s="10">
        <f ca="1">MAX(B2 - F$3, 0)</f>
        <v>3.6378735760067258</v>
      </c>
      <c r="E2" s="23" t="s">
        <v>48</v>
      </c>
      <c r="F2" s="10">
        <v>61.71</v>
      </c>
    </row>
    <row r="3" spans="1:6" x14ac:dyDescent="0.15">
      <c r="A3" s="24">
        <f>A2+1</f>
        <v>2</v>
      </c>
      <c r="B3" s="10">
        <f t="shared" ref="B3:B66" ca="1" si="0">F$2 * EXP((F$5 - F$7 - 0.5 * F$6^2) * F$4 + F$6 * SQRT(F$4) * _xlfn.NORM.S.INV(RAND()))</f>
        <v>60.856457047885719</v>
      </c>
      <c r="C3" s="10">
        <f t="shared" ref="C3:C65" ca="1" si="1">MAX(B3 - F$3, 0)</f>
        <v>0</v>
      </c>
      <c r="E3" s="23" t="s">
        <v>49</v>
      </c>
      <c r="F3" s="10">
        <v>62</v>
      </c>
    </row>
    <row r="4" spans="1:6" x14ac:dyDescent="0.15">
      <c r="A4" s="24">
        <f t="shared" ref="A4:A67" si="2">A3+1</f>
        <v>3</v>
      </c>
      <c r="B4" s="10">
        <f t="shared" ca="1" si="0"/>
        <v>76.037281293893315</v>
      </c>
      <c r="C4" s="10">
        <f t="shared" ca="1" si="1"/>
        <v>14.037281293893315</v>
      </c>
      <c r="E4" s="23" t="s">
        <v>50</v>
      </c>
      <c r="F4" s="10">
        <v>0.22739999999999999</v>
      </c>
    </row>
    <row r="5" spans="1:6" x14ac:dyDescent="0.15">
      <c r="A5" s="24">
        <f t="shared" si="2"/>
        <v>4</v>
      </c>
      <c r="B5" s="10">
        <f t="shared" ca="1" si="0"/>
        <v>67.90632924948649</v>
      </c>
      <c r="C5" s="10">
        <f t="shared" ca="1" si="1"/>
        <v>5.9063292494864896</v>
      </c>
      <c r="E5" s="23" t="s">
        <v>51</v>
      </c>
      <c r="F5" s="10">
        <v>4.24E-2</v>
      </c>
    </row>
    <row r="6" spans="1:6" x14ac:dyDescent="0.15">
      <c r="A6" s="24">
        <f t="shared" si="2"/>
        <v>5</v>
      </c>
      <c r="B6" s="10">
        <f t="shared" ca="1" si="0"/>
        <v>73.457380834376224</v>
      </c>
      <c r="C6" s="10">
        <f t="shared" ca="1" si="1"/>
        <v>11.457380834376224</v>
      </c>
      <c r="E6" s="23" t="s">
        <v>52</v>
      </c>
      <c r="F6" s="10">
        <v>0.2</v>
      </c>
    </row>
    <row r="7" spans="1:6" x14ac:dyDescent="0.15">
      <c r="A7" s="24">
        <f t="shared" si="2"/>
        <v>6</v>
      </c>
      <c r="B7" s="10">
        <f t="shared" ca="1" si="0"/>
        <v>57.746836494825338</v>
      </c>
      <c r="C7" s="10">
        <f t="shared" ca="1" si="1"/>
        <v>0</v>
      </c>
      <c r="E7" s="24" t="s">
        <v>61</v>
      </c>
      <c r="F7" s="10">
        <v>0</v>
      </c>
    </row>
    <row r="8" spans="1:6" x14ac:dyDescent="0.15">
      <c r="A8" s="24">
        <f t="shared" si="2"/>
        <v>7</v>
      </c>
      <c r="B8" s="10">
        <f t="shared" ca="1" si="0"/>
        <v>52.982688131418854</v>
      </c>
      <c r="C8" s="10">
        <f t="shared" ca="1" si="1"/>
        <v>0</v>
      </c>
      <c r="E8" s="23" t="s">
        <v>62</v>
      </c>
      <c r="F8" s="10">
        <f ca="1">AVERAGE(C2:C1001)</f>
        <v>2.3767138525042792</v>
      </c>
    </row>
    <row r="9" spans="1:6" ht="16" x14ac:dyDescent="0.15">
      <c r="A9" s="24">
        <f t="shared" si="2"/>
        <v>8</v>
      </c>
      <c r="B9" s="10">
        <f t="shared" ca="1" si="0"/>
        <v>69.621239035949216</v>
      </c>
      <c r="C9" s="10">
        <f t="shared" ca="1" si="1"/>
        <v>7.6212390359492161</v>
      </c>
      <c r="E9" s="30" t="s">
        <v>63</v>
      </c>
      <c r="F9" s="31">
        <f ca="1">F8 * EXP(-F$5 * F$4)</f>
        <v>2.3539082676115655</v>
      </c>
    </row>
    <row r="10" spans="1:6" x14ac:dyDescent="0.15">
      <c r="A10" s="24">
        <f t="shared" si="2"/>
        <v>9</v>
      </c>
      <c r="B10" s="10">
        <f t="shared" ca="1" si="0"/>
        <v>58.704190020623244</v>
      </c>
      <c r="C10" s="10">
        <f t="shared" ca="1" si="1"/>
        <v>0</v>
      </c>
    </row>
    <row r="11" spans="1:6" x14ac:dyDescent="0.15">
      <c r="A11" s="24">
        <f t="shared" si="2"/>
        <v>10</v>
      </c>
      <c r="B11" s="10">
        <f t="shared" ca="1" si="0"/>
        <v>62.56350317302266</v>
      </c>
      <c r="C11" s="10">
        <f t="shared" ca="1" si="1"/>
        <v>0.56350317302266006</v>
      </c>
    </row>
    <row r="12" spans="1:6" x14ac:dyDescent="0.15">
      <c r="A12" s="24">
        <f t="shared" si="2"/>
        <v>11</v>
      </c>
      <c r="B12" s="10">
        <f t="shared" ca="1" si="0"/>
        <v>71.208661221508422</v>
      </c>
      <c r="C12" s="10">
        <f t="shared" ca="1" si="1"/>
        <v>9.2086612215084216</v>
      </c>
    </row>
    <row r="13" spans="1:6" x14ac:dyDescent="0.15">
      <c r="A13" s="24">
        <f t="shared" si="2"/>
        <v>12</v>
      </c>
      <c r="B13" s="10">
        <f t="shared" ca="1" si="0"/>
        <v>57.572185072999972</v>
      </c>
      <c r="C13" s="10">
        <f t="shared" ca="1" si="1"/>
        <v>0</v>
      </c>
    </row>
    <row r="14" spans="1:6" x14ac:dyDescent="0.15">
      <c r="A14" s="24">
        <f t="shared" si="2"/>
        <v>13</v>
      </c>
      <c r="B14" s="10">
        <f t="shared" ca="1" si="0"/>
        <v>54.321641773641538</v>
      </c>
      <c r="C14" s="10">
        <f t="shared" ca="1" si="1"/>
        <v>0</v>
      </c>
    </row>
    <row r="15" spans="1:6" x14ac:dyDescent="0.15">
      <c r="A15" s="24">
        <f t="shared" si="2"/>
        <v>14</v>
      </c>
      <c r="B15" s="10">
        <f t="shared" ca="1" si="0"/>
        <v>66.792706623946273</v>
      </c>
      <c r="C15" s="10">
        <f t="shared" ca="1" si="1"/>
        <v>4.7927066239462732</v>
      </c>
    </row>
    <row r="16" spans="1:6" x14ac:dyDescent="0.15">
      <c r="A16" s="24">
        <f t="shared" si="2"/>
        <v>15</v>
      </c>
      <c r="B16" s="10">
        <f t="shared" ca="1" si="0"/>
        <v>65.053524387774246</v>
      </c>
      <c r="C16" s="10">
        <f t="shared" ca="1" si="1"/>
        <v>3.053524387774246</v>
      </c>
    </row>
    <row r="17" spans="1:3" x14ac:dyDescent="0.15">
      <c r="A17" s="24">
        <f t="shared" si="2"/>
        <v>16</v>
      </c>
      <c r="B17" s="10">
        <f t="shared" ca="1" si="0"/>
        <v>61.930898059770243</v>
      </c>
      <c r="C17" s="10">
        <f t="shared" ca="1" si="1"/>
        <v>0</v>
      </c>
    </row>
    <row r="18" spans="1:3" x14ac:dyDescent="0.15">
      <c r="A18" s="24">
        <f t="shared" si="2"/>
        <v>17</v>
      </c>
      <c r="B18" s="10">
        <f t="shared" ca="1" si="0"/>
        <v>63.818750091478272</v>
      </c>
      <c r="C18" s="10">
        <f t="shared" ca="1" si="1"/>
        <v>1.8187500914782717</v>
      </c>
    </row>
    <row r="19" spans="1:3" x14ac:dyDescent="0.15">
      <c r="A19" s="24">
        <f t="shared" si="2"/>
        <v>18</v>
      </c>
      <c r="B19" s="10">
        <f t="shared" ca="1" si="0"/>
        <v>62.475001831797719</v>
      </c>
      <c r="C19" s="10">
        <f t="shared" ca="1" si="1"/>
        <v>0.47500183179771938</v>
      </c>
    </row>
    <row r="20" spans="1:3" x14ac:dyDescent="0.15">
      <c r="A20" s="24">
        <f t="shared" si="2"/>
        <v>19</v>
      </c>
      <c r="B20" s="10">
        <f t="shared" ca="1" si="0"/>
        <v>59.950347408082877</v>
      </c>
      <c r="C20" s="10">
        <f t="shared" ca="1" si="1"/>
        <v>0</v>
      </c>
    </row>
    <row r="21" spans="1:3" x14ac:dyDescent="0.15">
      <c r="A21" s="24">
        <f t="shared" si="2"/>
        <v>20</v>
      </c>
      <c r="B21" s="10">
        <f t="shared" ca="1" si="0"/>
        <v>63.466602673624692</v>
      </c>
      <c r="C21" s="10">
        <f t="shared" ca="1" si="1"/>
        <v>1.466602673624692</v>
      </c>
    </row>
    <row r="22" spans="1:3" x14ac:dyDescent="0.15">
      <c r="A22" s="24">
        <f t="shared" si="2"/>
        <v>21</v>
      </c>
      <c r="B22" s="10">
        <f t="shared" ca="1" si="0"/>
        <v>70.56702553579818</v>
      </c>
      <c r="C22" s="10">
        <f t="shared" ca="1" si="1"/>
        <v>8.5670255357981802</v>
      </c>
    </row>
    <row r="23" spans="1:3" x14ac:dyDescent="0.15">
      <c r="A23" s="24">
        <f t="shared" si="2"/>
        <v>22</v>
      </c>
      <c r="B23" s="10">
        <f t="shared" ca="1" si="0"/>
        <v>64.064427536505733</v>
      </c>
      <c r="C23" s="10">
        <f t="shared" ca="1" si="1"/>
        <v>2.0644275365057325</v>
      </c>
    </row>
    <row r="24" spans="1:3" x14ac:dyDescent="0.15">
      <c r="A24" s="24">
        <f t="shared" si="2"/>
        <v>23</v>
      </c>
      <c r="B24" s="10">
        <f t="shared" ca="1" si="0"/>
        <v>54.489524805647719</v>
      </c>
      <c r="C24" s="10">
        <f t="shared" ca="1" si="1"/>
        <v>0</v>
      </c>
    </row>
    <row r="25" spans="1:3" x14ac:dyDescent="0.15">
      <c r="A25" s="24">
        <f t="shared" si="2"/>
        <v>24</v>
      </c>
      <c r="B25" s="10">
        <f t="shared" ca="1" si="0"/>
        <v>68.993027046371751</v>
      </c>
      <c r="C25" s="10">
        <f t="shared" ca="1" si="1"/>
        <v>6.9930270463717505</v>
      </c>
    </row>
    <row r="26" spans="1:3" x14ac:dyDescent="0.15">
      <c r="A26" s="24">
        <f t="shared" si="2"/>
        <v>25</v>
      </c>
      <c r="B26" s="10">
        <f t="shared" ca="1" si="0"/>
        <v>63.277527800677525</v>
      </c>
      <c r="C26" s="10">
        <f t="shared" ca="1" si="1"/>
        <v>1.2775278006775252</v>
      </c>
    </row>
    <row r="27" spans="1:3" x14ac:dyDescent="0.15">
      <c r="A27" s="24">
        <f t="shared" si="2"/>
        <v>26</v>
      </c>
      <c r="B27" s="10">
        <f t="shared" ca="1" si="0"/>
        <v>58.10547101580336</v>
      </c>
      <c r="C27" s="10">
        <f t="shared" ca="1" si="1"/>
        <v>0</v>
      </c>
    </row>
    <row r="28" spans="1:3" x14ac:dyDescent="0.15">
      <c r="A28" s="24">
        <f t="shared" si="2"/>
        <v>27</v>
      </c>
      <c r="B28" s="10">
        <f t="shared" ca="1" si="0"/>
        <v>61.070813645359515</v>
      </c>
      <c r="C28" s="10">
        <f t="shared" ca="1" si="1"/>
        <v>0</v>
      </c>
    </row>
    <row r="29" spans="1:3" x14ac:dyDescent="0.15">
      <c r="A29" s="24">
        <f t="shared" si="2"/>
        <v>28</v>
      </c>
      <c r="B29" s="10">
        <f t="shared" ca="1" si="0"/>
        <v>52.056302589657896</v>
      </c>
      <c r="C29" s="10">
        <f t="shared" ca="1" si="1"/>
        <v>0</v>
      </c>
    </row>
    <row r="30" spans="1:3" x14ac:dyDescent="0.15">
      <c r="A30" s="24">
        <f t="shared" si="2"/>
        <v>29</v>
      </c>
      <c r="B30" s="10">
        <f t="shared" ca="1" si="0"/>
        <v>75.134950539626416</v>
      </c>
      <c r="C30" s="10">
        <f t="shared" ca="1" si="1"/>
        <v>13.134950539626416</v>
      </c>
    </row>
    <row r="31" spans="1:3" x14ac:dyDescent="0.15">
      <c r="A31" s="24">
        <f t="shared" si="2"/>
        <v>30</v>
      </c>
      <c r="B31" s="10">
        <f t="shared" ca="1" si="0"/>
        <v>69.195806992247611</v>
      </c>
      <c r="C31" s="10">
        <f t="shared" ca="1" si="1"/>
        <v>7.1958069922476113</v>
      </c>
    </row>
    <row r="32" spans="1:3" x14ac:dyDescent="0.15">
      <c r="A32" s="24">
        <f t="shared" si="2"/>
        <v>31</v>
      </c>
      <c r="B32" s="10">
        <f t="shared" ca="1" si="0"/>
        <v>62.509466012128165</v>
      </c>
      <c r="C32" s="10">
        <f t="shared" ca="1" si="1"/>
        <v>0.50946601212816489</v>
      </c>
    </row>
    <row r="33" spans="1:3" x14ac:dyDescent="0.15">
      <c r="A33" s="24">
        <f t="shared" si="2"/>
        <v>32</v>
      </c>
      <c r="B33" s="10">
        <f t="shared" ca="1" si="0"/>
        <v>60.409550549978285</v>
      </c>
      <c r="C33" s="10">
        <f t="shared" ca="1" si="1"/>
        <v>0</v>
      </c>
    </row>
    <row r="34" spans="1:3" x14ac:dyDescent="0.15">
      <c r="A34" s="24">
        <f t="shared" si="2"/>
        <v>33</v>
      </c>
      <c r="B34" s="10">
        <f t="shared" ca="1" si="0"/>
        <v>62.440070741709825</v>
      </c>
      <c r="C34" s="10">
        <f t="shared" ca="1" si="1"/>
        <v>0.44007074170982463</v>
      </c>
    </row>
    <row r="35" spans="1:3" x14ac:dyDescent="0.15">
      <c r="A35" s="24">
        <f t="shared" si="2"/>
        <v>34</v>
      </c>
      <c r="B35" s="10">
        <f t="shared" ca="1" si="0"/>
        <v>64.875483497161838</v>
      </c>
      <c r="C35" s="10">
        <f t="shared" ca="1" si="1"/>
        <v>2.8754834971618379</v>
      </c>
    </row>
    <row r="36" spans="1:3" x14ac:dyDescent="0.15">
      <c r="A36" s="24">
        <f t="shared" si="2"/>
        <v>35</v>
      </c>
      <c r="B36" s="10">
        <f t="shared" ca="1" si="0"/>
        <v>63.628032752419841</v>
      </c>
      <c r="C36" s="10">
        <f t="shared" ca="1" si="1"/>
        <v>1.6280327524198412</v>
      </c>
    </row>
    <row r="37" spans="1:3" x14ac:dyDescent="0.15">
      <c r="A37" s="24">
        <f t="shared" si="2"/>
        <v>36</v>
      </c>
      <c r="B37" s="10">
        <f t="shared" ca="1" si="0"/>
        <v>58.890613716771938</v>
      </c>
      <c r="C37" s="10">
        <f t="shared" ca="1" si="1"/>
        <v>0</v>
      </c>
    </row>
    <row r="38" spans="1:3" x14ac:dyDescent="0.15">
      <c r="A38" s="24">
        <f t="shared" si="2"/>
        <v>37</v>
      </c>
      <c r="B38" s="10">
        <f t="shared" ca="1" si="0"/>
        <v>75.203506266927917</v>
      </c>
      <c r="C38" s="10">
        <f t="shared" ca="1" si="1"/>
        <v>13.203506266927917</v>
      </c>
    </row>
    <row r="39" spans="1:3" x14ac:dyDescent="0.15">
      <c r="A39" s="24">
        <f t="shared" si="2"/>
        <v>38</v>
      </c>
      <c r="B39" s="10">
        <f t="shared" ca="1" si="0"/>
        <v>64.379748911509964</v>
      </c>
      <c r="C39" s="10">
        <f t="shared" ca="1" si="1"/>
        <v>2.3797489115099637</v>
      </c>
    </row>
    <row r="40" spans="1:3" x14ac:dyDescent="0.15">
      <c r="A40" s="24">
        <f t="shared" si="2"/>
        <v>39</v>
      </c>
      <c r="B40" s="10">
        <f t="shared" ca="1" si="0"/>
        <v>59.127744815960341</v>
      </c>
      <c r="C40" s="10">
        <f t="shared" ca="1" si="1"/>
        <v>0</v>
      </c>
    </row>
    <row r="41" spans="1:3" x14ac:dyDescent="0.15">
      <c r="A41" s="24">
        <f t="shared" si="2"/>
        <v>40</v>
      </c>
      <c r="B41" s="10">
        <f t="shared" ca="1" si="0"/>
        <v>64.309338407604173</v>
      </c>
      <c r="C41" s="10">
        <f t="shared" ca="1" si="1"/>
        <v>2.309338407604173</v>
      </c>
    </row>
    <row r="42" spans="1:3" x14ac:dyDescent="0.15">
      <c r="A42" s="24">
        <f t="shared" si="2"/>
        <v>41</v>
      </c>
      <c r="B42" s="10">
        <f t="shared" ca="1" si="0"/>
        <v>66.474635697718526</v>
      </c>
      <c r="C42" s="10">
        <f t="shared" ca="1" si="1"/>
        <v>4.4746356977185258</v>
      </c>
    </row>
    <row r="43" spans="1:3" x14ac:dyDescent="0.15">
      <c r="A43" s="24">
        <f t="shared" si="2"/>
        <v>42</v>
      </c>
      <c r="B43" s="10">
        <f t="shared" ca="1" si="0"/>
        <v>68.561039723398025</v>
      </c>
      <c r="C43" s="10">
        <f t="shared" ca="1" si="1"/>
        <v>6.5610397233980251</v>
      </c>
    </row>
    <row r="44" spans="1:3" x14ac:dyDescent="0.15">
      <c r="A44" s="24">
        <f t="shared" si="2"/>
        <v>43</v>
      </c>
      <c r="B44" s="10">
        <f t="shared" ca="1" si="0"/>
        <v>68.258364866790302</v>
      </c>
      <c r="C44" s="10">
        <f t="shared" ca="1" si="1"/>
        <v>6.258364866790302</v>
      </c>
    </row>
    <row r="45" spans="1:3" x14ac:dyDescent="0.15">
      <c r="A45" s="24">
        <f t="shared" si="2"/>
        <v>44</v>
      </c>
      <c r="B45" s="10">
        <f t="shared" ca="1" si="0"/>
        <v>46.32627138538512</v>
      </c>
      <c r="C45" s="10">
        <f t="shared" ca="1" si="1"/>
        <v>0</v>
      </c>
    </row>
    <row r="46" spans="1:3" x14ac:dyDescent="0.15">
      <c r="A46" s="24">
        <f t="shared" si="2"/>
        <v>45</v>
      </c>
      <c r="B46" s="10">
        <f t="shared" ca="1" si="0"/>
        <v>66.04371990085626</v>
      </c>
      <c r="C46" s="10">
        <f t="shared" ca="1" si="1"/>
        <v>4.0437199008562601</v>
      </c>
    </row>
    <row r="47" spans="1:3" x14ac:dyDescent="0.15">
      <c r="A47" s="24">
        <f t="shared" si="2"/>
        <v>46</v>
      </c>
      <c r="B47" s="10">
        <f t="shared" ca="1" si="0"/>
        <v>55.140675388012774</v>
      </c>
      <c r="C47" s="10">
        <f t="shared" ca="1" si="1"/>
        <v>0</v>
      </c>
    </row>
    <row r="48" spans="1:3" x14ac:dyDescent="0.15">
      <c r="A48" s="24">
        <f t="shared" si="2"/>
        <v>47</v>
      </c>
      <c r="B48" s="10">
        <f t="shared" ca="1" si="0"/>
        <v>54.797532096610745</v>
      </c>
      <c r="C48" s="10">
        <f t="shared" ca="1" si="1"/>
        <v>0</v>
      </c>
    </row>
    <row r="49" spans="1:3" x14ac:dyDescent="0.15">
      <c r="A49" s="24">
        <f t="shared" si="2"/>
        <v>48</v>
      </c>
      <c r="B49" s="10">
        <f t="shared" ca="1" si="0"/>
        <v>63.593026769697012</v>
      </c>
      <c r="C49" s="10">
        <f t="shared" ca="1" si="1"/>
        <v>1.593026769697012</v>
      </c>
    </row>
    <row r="50" spans="1:3" x14ac:dyDescent="0.15">
      <c r="A50" s="24">
        <f t="shared" si="2"/>
        <v>49</v>
      </c>
      <c r="B50" s="10">
        <f t="shared" ca="1" si="0"/>
        <v>64.027859008918028</v>
      </c>
      <c r="C50" s="10">
        <f t="shared" ca="1" si="1"/>
        <v>2.0278590089180284</v>
      </c>
    </row>
    <row r="51" spans="1:3" x14ac:dyDescent="0.15">
      <c r="A51" s="24">
        <f t="shared" si="2"/>
        <v>50</v>
      </c>
      <c r="B51" s="10">
        <f t="shared" ca="1" si="0"/>
        <v>54.595539469412678</v>
      </c>
      <c r="C51" s="10">
        <f t="shared" ca="1" si="1"/>
        <v>0</v>
      </c>
    </row>
    <row r="52" spans="1:3" x14ac:dyDescent="0.15">
      <c r="A52" s="24">
        <f t="shared" si="2"/>
        <v>51</v>
      </c>
      <c r="B52" s="10">
        <f t="shared" ca="1" si="0"/>
        <v>64.593577213168373</v>
      </c>
      <c r="C52" s="10">
        <f t="shared" ca="1" si="1"/>
        <v>2.5935772131683734</v>
      </c>
    </row>
    <row r="53" spans="1:3" x14ac:dyDescent="0.15">
      <c r="A53" s="24">
        <f t="shared" si="2"/>
        <v>52</v>
      </c>
      <c r="B53" s="10">
        <f t="shared" ca="1" si="0"/>
        <v>57.551500059608614</v>
      </c>
      <c r="C53" s="10">
        <f t="shared" ca="1" si="1"/>
        <v>0</v>
      </c>
    </row>
    <row r="54" spans="1:3" x14ac:dyDescent="0.15">
      <c r="A54" s="24">
        <f t="shared" si="2"/>
        <v>53</v>
      </c>
      <c r="B54" s="10">
        <f t="shared" ca="1" si="0"/>
        <v>52.54095248319851</v>
      </c>
      <c r="C54" s="10">
        <f t="shared" ca="1" si="1"/>
        <v>0</v>
      </c>
    </row>
    <row r="55" spans="1:3" x14ac:dyDescent="0.15">
      <c r="A55" s="24">
        <f t="shared" si="2"/>
        <v>54</v>
      </c>
      <c r="B55" s="10">
        <f t="shared" ca="1" si="0"/>
        <v>59.773391852983053</v>
      </c>
      <c r="C55" s="10">
        <f t="shared" ca="1" si="1"/>
        <v>0</v>
      </c>
    </row>
    <row r="56" spans="1:3" x14ac:dyDescent="0.15">
      <c r="A56" s="24">
        <f t="shared" si="2"/>
        <v>55</v>
      </c>
      <c r="B56" s="10">
        <f t="shared" ca="1" si="0"/>
        <v>77.351169587574915</v>
      </c>
      <c r="C56" s="10">
        <f t="shared" ca="1" si="1"/>
        <v>15.351169587574915</v>
      </c>
    </row>
    <row r="57" spans="1:3" x14ac:dyDescent="0.15">
      <c r="A57" s="24">
        <f t="shared" si="2"/>
        <v>56</v>
      </c>
      <c r="B57" s="10">
        <f t="shared" ca="1" si="0"/>
        <v>60.340884292724233</v>
      </c>
      <c r="C57" s="10">
        <f t="shared" ca="1" si="1"/>
        <v>0</v>
      </c>
    </row>
    <row r="58" spans="1:3" x14ac:dyDescent="0.15">
      <c r="A58" s="24">
        <f t="shared" si="2"/>
        <v>57</v>
      </c>
      <c r="B58" s="10">
        <f t="shared" ca="1" si="0"/>
        <v>70.449281316183104</v>
      </c>
      <c r="C58" s="10">
        <f t="shared" ca="1" si="1"/>
        <v>8.4492813161831037</v>
      </c>
    </row>
    <row r="59" spans="1:3" x14ac:dyDescent="0.15">
      <c r="A59" s="24">
        <f t="shared" si="2"/>
        <v>58</v>
      </c>
      <c r="B59" s="10">
        <f t="shared" ca="1" si="0"/>
        <v>60.263893031593753</v>
      </c>
      <c r="C59" s="10">
        <f t="shared" ca="1" si="1"/>
        <v>0</v>
      </c>
    </row>
    <row r="60" spans="1:3" x14ac:dyDescent="0.15">
      <c r="A60" s="24">
        <f t="shared" si="2"/>
        <v>59</v>
      </c>
      <c r="B60" s="10">
        <f t="shared" ca="1" si="0"/>
        <v>54.969560235131318</v>
      </c>
      <c r="C60" s="10">
        <f t="shared" ca="1" si="1"/>
        <v>0</v>
      </c>
    </row>
    <row r="61" spans="1:3" x14ac:dyDescent="0.15">
      <c r="A61" s="24">
        <f t="shared" si="2"/>
        <v>60</v>
      </c>
      <c r="B61" s="10">
        <f t="shared" ca="1" si="0"/>
        <v>64.282887034845075</v>
      </c>
      <c r="C61" s="10">
        <f t="shared" ca="1" si="1"/>
        <v>2.2828870348450749</v>
      </c>
    </row>
    <row r="62" spans="1:3" x14ac:dyDescent="0.15">
      <c r="A62" s="24">
        <f t="shared" si="2"/>
        <v>61</v>
      </c>
      <c r="B62" s="10">
        <f t="shared" ca="1" si="0"/>
        <v>56.989103169693564</v>
      </c>
      <c r="C62" s="10">
        <f t="shared" ca="1" si="1"/>
        <v>0</v>
      </c>
    </row>
    <row r="63" spans="1:3" x14ac:dyDescent="0.15">
      <c r="A63" s="24">
        <f t="shared" si="2"/>
        <v>62</v>
      </c>
      <c r="B63" s="10">
        <f t="shared" ca="1" si="0"/>
        <v>75.172435417241076</v>
      </c>
      <c r="C63" s="10">
        <f t="shared" ca="1" si="1"/>
        <v>13.172435417241076</v>
      </c>
    </row>
    <row r="64" spans="1:3" x14ac:dyDescent="0.15">
      <c r="A64" s="24">
        <f t="shared" si="2"/>
        <v>63</v>
      </c>
      <c r="B64" s="10">
        <f t="shared" ca="1" si="0"/>
        <v>62.878231894852242</v>
      </c>
      <c r="C64" s="10">
        <f t="shared" ca="1" si="1"/>
        <v>0.87823189485224162</v>
      </c>
    </row>
    <row r="65" spans="1:3" x14ac:dyDescent="0.15">
      <c r="A65" s="24">
        <f t="shared" si="2"/>
        <v>64</v>
      </c>
      <c r="B65" s="10">
        <f t="shared" ca="1" si="0"/>
        <v>62.763862854066055</v>
      </c>
      <c r="C65" s="10">
        <f t="shared" ca="1" si="1"/>
        <v>0.76386285406605481</v>
      </c>
    </row>
    <row r="66" spans="1:3" x14ac:dyDescent="0.15">
      <c r="A66" s="24">
        <f t="shared" si="2"/>
        <v>65</v>
      </c>
      <c r="B66" s="10">
        <f t="shared" ca="1" si="0"/>
        <v>57.18814102296993</v>
      </c>
      <c r="C66" s="10">
        <f t="shared" ref="C66:C129" ca="1" si="3">MAX(B66 - F$3, 0)</f>
        <v>0</v>
      </c>
    </row>
    <row r="67" spans="1:3" x14ac:dyDescent="0.15">
      <c r="A67" s="24">
        <f t="shared" si="2"/>
        <v>66</v>
      </c>
      <c r="B67" s="10">
        <f t="shared" ref="B67:B130" ca="1" si="4">F$2 * EXP((F$5 - F$7 - 0.5 * F$6^2) * F$4 + F$6 * SQRT(F$4) * _xlfn.NORM.S.INV(RAND()))</f>
        <v>71.103674082842602</v>
      </c>
      <c r="C67" s="10">
        <f t="shared" ca="1" si="3"/>
        <v>9.1036740828426019</v>
      </c>
    </row>
    <row r="68" spans="1:3" x14ac:dyDescent="0.15">
      <c r="A68" s="24">
        <f t="shared" ref="A68:A131" si="5">A67+1</f>
        <v>67</v>
      </c>
      <c r="B68" s="10">
        <f t="shared" ca="1" si="4"/>
        <v>61.69256284710589</v>
      </c>
      <c r="C68" s="10">
        <f t="shared" ca="1" si="3"/>
        <v>0</v>
      </c>
    </row>
    <row r="69" spans="1:3" x14ac:dyDescent="0.15">
      <c r="A69" s="24">
        <f t="shared" si="5"/>
        <v>68</v>
      </c>
      <c r="B69" s="10">
        <f t="shared" ca="1" si="4"/>
        <v>66.745955718341932</v>
      </c>
      <c r="C69" s="10">
        <f t="shared" ca="1" si="3"/>
        <v>4.7459557183419321</v>
      </c>
    </row>
    <row r="70" spans="1:3" x14ac:dyDescent="0.15">
      <c r="A70" s="24">
        <f t="shared" si="5"/>
        <v>69</v>
      </c>
      <c r="B70" s="10">
        <f t="shared" ca="1" si="4"/>
        <v>61.793604328595848</v>
      </c>
      <c r="C70" s="10">
        <f t="shared" ca="1" si="3"/>
        <v>0</v>
      </c>
    </row>
    <row r="71" spans="1:3" x14ac:dyDescent="0.15">
      <c r="A71" s="24">
        <f t="shared" si="5"/>
        <v>70</v>
      </c>
      <c r="B71" s="10">
        <f t="shared" ca="1" si="4"/>
        <v>65.634463224783801</v>
      </c>
      <c r="C71" s="10">
        <f t="shared" ca="1" si="3"/>
        <v>3.6344632247838007</v>
      </c>
    </row>
    <row r="72" spans="1:3" x14ac:dyDescent="0.15">
      <c r="A72" s="24">
        <f t="shared" si="5"/>
        <v>71</v>
      </c>
      <c r="B72" s="10">
        <f t="shared" ca="1" si="4"/>
        <v>62.887818216873505</v>
      </c>
      <c r="C72" s="10">
        <f t="shared" ca="1" si="3"/>
        <v>0.88781821687350515</v>
      </c>
    </row>
    <row r="73" spans="1:3" x14ac:dyDescent="0.15">
      <c r="A73" s="24">
        <f t="shared" si="5"/>
        <v>72</v>
      </c>
      <c r="B73" s="10">
        <f t="shared" ca="1" si="4"/>
        <v>71.169593753354789</v>
      </c>
      <c r="C73" s="10">
        <f t="shared" ca="1" si="3"/>
        <v>9.1695937533547891</v>
      </c>
    </row>
    <row r="74" spans="1:3" x14ac:dyDescent="0.15">
      <c r="A74" s="24">
        <f t="shared" si="5"/>
        <v>73</v>
      </c>
      <c r="B74" s="10">
        <f t="shared" ca="1" si="4"/>
        <v>69.232725119910185</v>
      </c>
      <c r="C74" s="10">
        <f t="shared" ca="1" si="3"/>
        <v>7.2327251199101852</v>
      </c>
    </row>
    <row r="75" spans="1:3" x14ac:dyDescent="0.15">
      <c r="A75" s="24">
        <f t="shared" si="5"/>
        <v>74</v>
      </c>
      <c r="B75" s="10">
        <f t="shared" ca="1" si="4"/>
        <v>59.310910629460189</v>
      </c>
      <c r="C75" s="10">
        <f t="shared" ca="1" si="3"/>
        <v>0</v>
      </c>
    </row>
    <row r="76" spans="1:3" x14ac:dyDescent="0.15">
      <c r="A76" s="24">
        <f t="shared" si="5"/>
        <v>75</v>
      </c>
      <c r="B76" s="10">
        <f t="shared" ca="1" si="4"/>
        <v>65.916565596298568</v>
      </c>
      <c r="C76" s="10">
        <f t="shared" ca="1" si="3"/>
        <v>3.9165655962985682</v>
      </c>
    </row>
    <row r="77" spans="1:3" x14ac:dyDescent="0.15">
      <c r="A77" s="24">
        <f t="shared" si="5"/>
        <v>76</v>
      </c>
      <c r="B77" s="10">
        <f t="shared" ca="1" si="4"/>
        <v>60.836610086169181</v>
      </c>
      <c r="C77" s="10">
        <f t="shared" ca="1" si="3"/>
        <v>0</v>
      </c>
    </row>
    <row r="78" spans="1:3" x14ac:dyDescent="0.15">
      <c r="A78" s="24">
        <f t="shared" si="5"/>
        <v>77</v>
      </c>
      <c r="B78" s="10">
        <f t="shared" ca="1" si="4"/>
        <v>63.582122713880381</v>
      </c>
      <c r="C78" s="10">
        <f t="shared" ca="1" si="3"/>
        <v>1.5821227138803806</v>
      </c>
    </row>
    <row r="79" spans="1:3" x14ac:dyDescent="0.15">
      <c r="A79" s="24">
        <f t="shared" si="5"/>
        <v>78</v>
      </c>
      <c r="B79" s="10">
        <f t="shared" ca="1" si="4"/>
        <v>57.063820309469236</v>
      </c>
      <c r="C79" s="10">
        <f t="shared" ca="1" si="3"/>
        <v>0</v>
      </c>
    </row>
    <row r="80" spans="1:3" x14ac:dyDescent="0.15">
      <c r="A80" s="24">
        <f t="shared" si="5"/>
        <v>79</v>
      </c>
      <c r="B80" s="10">
        <f t="shared" ca="1" si="4"/>
        <v>65.062826228212444</v>
      </c>
      <c r="C80" s="10">
        <f t="shared" ca="1" si="3"/>
        <v>3.0628262282124439</v>
      </c>
    </row>
    <row r="81" spans="1:3" x14ac:dyDescent="0.15">
      <c r="A81" s="24">
        <f t="shared" si="5"/>
        <v>80</v>
      </c>
      <c r="B81" s="10">
        <f t="shared" ca="1" si="4"/>
        <v>57.487809199680513</v>
      </c>
      <c r="C81" s="10">
        <f t="shared" ca="1" si="3"/>
        <v>0</v>
      </c>
    </row>
    <row r="82" spans="1:3" x14ac:dyDescent="0.15">
      <c r="A82" s="24">
        <f t="shared" si="5"/>
        <v>81</v>
      </c>
      <c r="B82" s="10">
        <f t="shared" ca="1" si="4"/>
        <v>59.918386803868209</v>
      </c>
      <c r="C82" s="10">
        <f t="shared" ca="1" si="3"/>
        <v>0</v>
      </c>
    </row>
    <row r="83" spans="1:3" x14ac:dyDescent="0.15">
      <c r="A83" s="24">
        <f t="shared" si="5"/>
        <v>82</v>
      </c>
      <c r="B83" s="10">
        <f t="shared" ca="1" si="4"/>
        <v>65.670651332467713</v>
      </c>
      <c r="C83" s="10">
        <f t="shared" ca="1" si="3"/>
        <v>3.6706513324677132</v>
      </c>
    </row>
    <row r="84" spans="1:3" x14ac:dyDescent="0.15">
      <c r="A84" s="24">
        <f t="shared" si="5"/>
        <v>83</v>
      </c>
      <c r="B84" s="10">
        <f t="shared" ca="1" si="4"/>
        <v>66.740036187748728</v>
      </c>
      <c r="C84" s="10">
        <f t="shared" ca="1" si="3"/>
        <v>4.7400361877487285</v>
      </c>
    </row>
    <row r="85" spans="1:3" x14ac:dyDescent="0.15">
      <c r="A85" s="24">
        <f t="shared" si="5"/>
        <v>84</v>
      </c>
      <c r="B85" s="10">
        <f t="shared" ca="1" si="4"/>
        <v>77.415949567125594</v>
      </c>
      <c r="C85" s="10">
        <f t="shared" ca="1" si="3"/>
        <v>15.415949567125594</v>
      </c>
    </row>
    <row r="86" spans="1:3" x14ac:dyDescent="0.15">
      <c r="A86" s="24">
        <f t="shared" si="5"/>
        <v>85</v>
      </c>
      <c r="B86" s="10">
        <f t="shared" ca="1" si="4"/>
        <v>70.64051733197104</v>
      </c>
      <c r="C86" s="10">
        <f t="shared" ca="1" si="3"/>
        <v>8.64051733197104</v>
      </c>
    </row>
    <row r="87" spans="1:3" x14ac:dyDescent="0.15">
      <c r="A87" s="24">
        <f t="shared" si="5"/>
        <v>86</v>
      </c>
      <c r="B87" s="10">
        <f t="shared" ca="1" si="4"/>
        <v>64.352121221221267</v>
      </c>
      <c r="C87" s="10">
        <f t="shared" ca="1" si="3"/>
        <v>2.3521212212212674</v>
      </c>
    </row>
    <row r="88" spans="1:3" x14ac:dyDescent="0.15">
      <c r="A88" s="24">
        <f t="shared" si="5"/>
        <v>87</v>
      </c>
      <c r="B88" s="10">
        <f t="shared" ca="1" si="4"/>
        <v>57.639103302724948</v>
      </c>
      <c r="C88" s="10">
        <f t="shared" ca="1" si="3"/>
        <v>0</v>
      </c>
    </row>
    <row r="89" spans="1:3" x14ac:dyDescent="0.15">
      <c r="A89" s="24">
        <f t="shared" si="5"/>
        <v>88</v>
      </c>
      <c r="B89" s="10">
        <f t="shared" ca="1" si="4"/>
        <v>51.634389413582852</v>
      </c>
      <c r="C89" s="10">
        <f t="shared" ca="1" si="3"/>
        <v>0</v>
      </c>
    </row>
    <row r="90" spans="1:3" x14ac:dyDescent="0.15">
      <c r="A90" s="24">
        <f t="shared" si="5"/>
        <v>89</v>
      </c>
      <c r="B90" s="10">
        <f t="shared" ca="1" si="4"/>
        <v>67.627394777731752</v>
      </c>
      <c r="C90" s="10">
        <f t="shared" ca="1" si="3"/>
        <v>5.6273947777317517</v>
      </c>
    </row>
    <row r="91" spans="1:3" x14ac:dyDescent="0.15">
      <c r="A91" s="24">
        <f t="shared" si="5"/>
        <v>90</v>
      </c>
      <c r="B91" s="10">
        <f t="shared" ca="1" si="4"/>
        <v>54.010589138193716</v>
      </c>
      <c r="C91" s="10">
        <f t="shared" ca="1" si="3"/>
        <v>0</v>
      </c>
    </row>
    <row r="92" spans="1:3" x14ac:dyDescent="0.15">
      <c r="A92" s="24">
        <f t="shared" si="5"/>
        <v>91</v>
      </c>
      <c r="B92" s="10">
        <f t="shared" ca="1" si="4"/>
        <v>51.061835554639927</v>
      </c>
      <c r="C92" s="10">
        <f t="shared" ca="1" si="3"/>
        <v>0</v>
      </c>
    </row>
    <row r="93" spans="1:3" x14ac:dyDescent="0.15">
      <c r="A93" s="24">
        <f t="shared" si="5"/>
        <v>92</v>
      </c>
      <c r="B93" s="10">
        <f t="shared" ca="1" si="4"/>
        <v>53.207845353902492</v>
      </c>
      <c r="C93" s="10">
        <f t="shared" ca="1" si="3"/>
        <v>0</v>
      </c>
    </row>
    <row r="94" spans="1:3" x14ac:dyDescent="0.15">
      <c r="A94" s="24">
        <f t="shared" si="5"/>
        <v>93</v>
      </c>
      <c r="B94" s="10">
        <f t="shared" ca="1" si="4"/>
        <v>62.175890741278081</v>
      </c>
      <c r="C94" s="10">
        <f t="shared" ca="1" si="3"/>
        <v>0.17589074127808146</v>
      </c>
    </row>
    <row r="95" spans="1:3" x14ac:dyDescent="0.15">
      <c r="A95" s="24">
        <f t="shared" si="5"/>
        <v>94</v>
      </c>
      <c r="B95" s="10">
        <f t="shared" ca="1" si="4"/>
        <v>66.868244523040858</v>
      </c>
      <c r="C95" s="10">
        <f t="shared" ca="1" si="3"/>
        <v>4.8682445230408575</v>
      </c>
    </row>
    <row r="96" spans="1:3" x14ac:dyDescent="0.15">
      <c r="A96" s="24">
        <f t="shared" si="5"/>
        <v>95</v>
      </c>
      <c r="B96" s="10">
        <f t="shared" ca="1" si="4"/>
        <v>66.848886475564669</v>
      </c>
      <c r="C96" s="10">
        <f t="shared" ca="1" si="3"/>
        <v>4.8488864755646688</v>
      </c>
    </row>
    <row r="97" spans="1:3" x14ac:dyDescent="0.15">
      <c r="A97" s="24">
        <f t="shared" si="5"/>
        <v>96</v>
      </c>
      <c r="B97" s="10">
        <f t="shared" ca="1" si="4"/>
        <v>62.039855218491404</v>
      </c>
      <c r="C97" s="10">
        <f t="shared" ca="1" si="3"/>
        <v>3.9855218491403832E-2</v>
      </c>
    </row>
    <row r="98" spans="1:3" x14ac:dyDescent="0.15">
      <c r="A98" s="24">
        <f t="shared" si="5"/>
        <v>97</v>
      </c>
      <c r="B98" s="10">
        <f t="shared" ca="1" si="4"/>
        <v>63.66901092638421</v>
      </c>
      <c r="C98" s="10">
        <f t="shared" ca="1" si="3"/>
        <v>1.6690109263842103</v>
      </c>
    </row>
    <row r="99" spans="1:3" x14ac:dyDescent="0.15">
      <c r="A99" s="24">
        <f t="shared" si="5"/>
        <v>98</v>
      </c>
      <c r="B99" s="10">
        <f t="shared" ca="1" si="4"/>
        <v>59.541659121183322</v>
      </c>
      <c r="C99" s="10">
        <f t="shared" ca="1" si="3"/>
        <v>0</v>
      </c>
    </row>
    <row r="100" spans="1:3" x14ac:dyDescent="0.15">
      <c r="A100" s="24">
        <f t="shared" si="5"/>
        <v>99</v>
      </c>
      <c r="B100" s="10">
        <f t="shared" ca="1" si="4"/>
        <v>65.450428014257398</v>
      </c>
      <c r="C100" s="10">
        <f t="shared" ca="1" si="3"/>
        <v>3.4504280142573975</v>
      </c>
    </row>
    <row r="101" spans="1:3" x14ac:dyDescent="0.15">
      <c r="A101" s="24">
        <f t="shared" si="5"/>
        <v>100</v>
      </c>
      <c r="B101" s="10">
        <f t="shared" ca="1" si="4"/>
        <v>49.671129997123501</v>
      </c>
      <c r="C101" s="10">
        <f t="shared" ca="1" si="3"/>
        <v>0</v>
      </c>
    </row>
    <row r="102" spans="1:3" x14ac:dyDescent="0.15">
      <c r="A102" s="24">
        <f t="shared" si="5"/>
        <v>101</v>
      </c>
      <c r="B102" s="10">
        <f t="shared" ca="1" si="4"/>
        <v>55.754265248609869</v>
      </c>
      <c r="C102" s="10">
        <f t="shared" ca="1" si="3"/>
        <v>0</v>
      </c>
    </row>
    <row r="103" spans="1:3" x14ac:dyDescent="0.15">
      <c r="A103" s="24">
        <f t="shared" si="5"/>
        <v>102</v>
      </c>
      <c r="B103" s="10">
        <f t="shared" ca="1" si="4"/>
        <v>60.069284992150394</v>
      </c>
      <c r="C103" s="10">
        <f t="shared" ca="1" si="3"/>
        <v>0</v>
      </c>
    </row>
    <row r="104" spans="1:3" x14ac:dyDescent="0.15">
      <c r="A104" s="24">
        <f t="shared" si="5"/>
        <v>103</v>
      </c>
      <c r="B104" s="10">
        <f t="shared" ca="1" si="4"/>
        <v>55.621910059791929</v>
      </c>
      <c r="C104" s="10">
        <f t="shared" ca="1" si="3"/>
        <v>0</v>
      </c>
    </row>
    <row r="105" spans="1:3" x14ac:dyDescent="0.15">
      <c r="A105" s="24">
        <f t="shared" si="5"/>
        <v>104</v>
      </c>
      <c r="B105" s="10">
        <f t="shared" ca="1" si="4"/>
        <v>59.590837117256086</v>
      </c>
      <c r="C105" s="10">
        <f t="shared" ca="1" si="3"/>
        <v>0</v>
      </c>
    </row>
    <row r="106" spans="1:3" x14ac:dyDescent="0.15">
      <c r="A106" s="24">
        <f t="shared" si="5"/>
        <v>105</v>
      </c>
      <c r="B106" s="10">
        <f t="shared" ca="1" si="4"/>
        <v>59.540238749137075</v>
      </c>
      <c r="C106" s="10">
        <f t="shared" ca="1" si="3"/>
        <v>0</v>
      </c>
    </row>
    <row r="107" spans="1:3" x14ac:dyDescent="0.15">
      <c r="A107" s="24">
        <f t="shared" si="5"/>
        <v>106</v>
      </c>
      <c r="B107" s="10">
        <f t="shared" ca="1" si="4"/>
        <v>60.789353894606194</v>
      </c>
      <c r="C107" s="10">
        <f t="shared" ca="1" si="3"/>
        <v>0</v>
      </c>
    </row>
    <row r="108" spans="1:3" x14ac:dyDescent="0.15">
      <c r="A108" s="24">
        <f t="shared" si="5"/>
        <v>107</v>
      </c>
      <c r="B108" s="10">
        <f t="shared" ca="1" si="4"/>
        <v>63.499683307621467</v>
      </c>
      <c r="C108" s="10">
        <f t="shared" ca="1" si="3"/>
        <v>1.4996833076214671</v>
      </c>
    </row>
    <row r="109" spans="1:3" x14ac:dyDescent="0.15">
      <c r="A109" s="24">
        <f t="shared" si="5"/>
        <v>108</v>
      </c>
      <c r="B109" s="10">
        <f t="shared" ca="1" si="4"/>
        <v>55.236376682647716</v>
      </c>
      <c r="C109" s="10">
        <f t="shared" ca="1" si="3"/>
        <v>0</v>
      </c>
    </row>
    <row r="110" spans="1:3" x14ac:dyDescent="0.15">
      <c r="A110" s="24">
        <f t="shared" si="5"/>
        <v>109</v>
      </c>
      <c r="B110" s="10">
        <f t="shared" ca="1" si="4"/>
        <v>60.199986086925414</v>
      </c>
      <c r="C110" s="10">
        <f t="shared" ca="1" si="3"/>
        <v>0</v>
      </c>
    </row>
    <row r="111" spans="1:3" x14ac:dyDescent="0.15">
      <c r="A111" s="24">
        <f t="shared" si="5"/>
        <v>110</v>
      </c>
      <c r="B111" s="10">
        <f t="shared" ca="1" si="4"/>
        <v>72.982499983010072</v>
      </c>
      <c r="C111" s="10">
        <f t="shared" ca="1" si="3"/>
        <v>10.982499983010072</v>
      </c>
    </row>
    <row r="112" spans="1:3" x14ac:dyDescent="0.15">
      <c r="A112" s="24">
        <f t="shared" si="5"/>
        <v>111</v>
      </c>
      <c r="B112" s="10">
        <f t="shared" ca="1" si="4"/>
        <v>64.044906481146327</v>
      </c>
      <c r="C112" s="10">
        <f t="shared" ca="1" si="3"/>
        <v>2.0449064811463273</v>
      </c>
    </row>
    <row r="113" spans="1:3" x14ac:dyDescent="0.15">
      <c r="A113" s="24">
        <f t="shared" si="5"/>
        <v>112</v>
      </c>
      <c r="B113" s="10">
        <f t="shared" ca="1" si="4"/>
        <v>55.505935391551986</v>
      </c>
      <c r="C113" s="10">
        <f t="shared" ca="1" si="3"/>
        <v>0</v>
      </c>
    </row>
    <row r="114" spans="1:3" x14ac:dyDescent="0.15">
      <c r="A114" s="24">
        <f t="shared" si="5"/>
        <v>113</v>
      </c>
      <c r="B114" s="10">
        <f t="shared" ca="1" si="4"/>
        <v>66.952100902696998</v>
      </c>
      <c r="C114" s="10">
        <f t="shared" ca="1" si="3"/>
        <v>4.9521009026969978</v>
      </c>
    </row>
    <row r="115" spans="1:3" x14ac:dyDescent="0.15">
      <c r="A115" s="24">
        <f t="shared" si="5"/>
        <v>114</v>
      </c>
      <c r="B115" s="10">
        <f t="shared" ca="1" si="4"/>
        <v>60.504632177806123</v>
      </c>
      <c r="C115" s="10">
        <f t="shared" ca="1" si="3"/>
        <v>0</v>
      </c>
    </row>
    <row r="116" spans="1:3" x14ac:dyDescent="0.15">
      <c r="A116" s="24">
        <f t="shared" si="5"/>
        <v>115</v>
      </c>
      <c r="B116" s="10">
        <f t="shared" ca="1" si="4"/>
        <v>56.725387920238532</v>
      </c>
      <c r="C116" s="10">
        <f t="shared" ca="1" si="3"/>
        <v>0</v>
      </c>
    </row>
    <row r="117" spans="1:3" x14ac:dyDescent="0.15">
      <c r="A117" s="24">
        <f t="shared" si="5"/>
        <v>116</v>
      </c>
      <c r="B117" s="10">
        <f t="shared" ca="1" si="4"/>
        <v>61.383196708546684</v>
      </c>
      <c r="C117" s="10">
        <f t="shared" ca="1" si="3"/>
        <v>0</v>
      </c>
    </row>
    <row r="118" spans="1:3" x14ac:dyDescent="0.15">
      <c r="A118" s="24">
        <f t="shared" si="5"/>
        <v>117</v>
      </c>
      <c r="B118" s="10">
        <f t="shared" ca="1" si="4"/>
        <v>66.995362276314381</v>
      </c>
      <c r="C118" s="10">
        <f t="shared" ca="1" si="3"/>
        <v>4.9953622763143812</v>
      </c>
    </row>
    <row r="119" spans="1:3" x14ac:dyDescent="0.15">
      <c r="A119" s="24">
        <f t="shared" si="5"/>
        <v>118</v>
      </c>
      <c r="B119" s="10">
        <f t="shared" ca="1" si="4"/>
        <v>60.456701548239337</v>
      </c>
      <c r="C119" s="10">
        <f t="shared" ca="1" si="3"/>
        <v>0</v>
      </c>
    </row>
    <row r="120" spans="1:3" x14ac:dyDescent="0.15">
      <c r="A120" s="24">
        <f t="shared" si="5"/>
        <v>119</v>
      </c>
      <c r="B120" s="10">
        <f t="shared" ca="1" si="4"/>
        <v>65.456627278550613</v>
      </c>
      <c r="C120" s="10">
        <f t="shared" ca="1" si="3"/>
        <v>3.4566272785506129</v>
      </c>
    </row>
    <row r="121" spans="1:3" x14ac:dyDescent="0.15">
      <c r="A121" s="24">
        <f t="shared" si="5"/>
        <v>120</v>
      </c>
      <c r="B121" s="10">
        <f t="shared" ca="1" si="4"/>
        <v>67.593070338469389</v>
      </c>
      <c r="C121" s="10">
        <f t="shared" ca="1" si="3"/>
        <v>5.5930703384693885</v>
      </c>
    </row>
    <row r="122" spans="1:3" x14ac:dyDescent="0.15">
      <c r="A122" s="24">
        <f t="shared" si="5"/>
        <v>121</v>
      </c>
      <c r="B122" s="10">
        <f t="shared" ca="1" si="4"/>
        <v>54.408446343935118</v>
      </c>
      <c r="C122" s="10">
        <f t="shared" ca="1" si="3"/>
        <v>0</v>
      </c>
    </row>
    <row r="123" spans="1:3" x14ac:dyDescent="0.15">
      <c r="A123" s="24">
        <f t="shared" si="5"/>
        <v>122</v>
      </c>
      <c r="B123" s="10">
        <f t="shared" ca="1" si="4"/>
        <v>48.707752002073299</v>
      </c>
      <c r="C123" s="10">
        <f t="shared" ca="1" si="3"/>
        <v>0</v>
      </c>
    </row>
    <row r="124" spans="1:3" x14ac:dyDescent="0.15">
      <c r="A124" s="24">
        <f t="shared" si="5"/>
        <v>123</v>
      </c>
      <c r="B124" s="10">
        <f t="shared" ca="1" si="4"/>
        <v>67.714507418153147</v>
      </c>
      <c r="C124" s="10">
        <f t="shared" ca="1" si="3"/>
        <v>5.714507418153147</v>
      </c>
    </row>
    <row r="125" spans="1:3" x14ac:dyDescent="0.15">
      <c r="A125" s="24">
        <f t="shared" si="5"/>
        <v>124</v>
      </c>
      <c r="B125" s="10">
        <f t="shared" ca="1" si="4"/>
        <v>61.123709787355203</v>
      </c>
      <c r="C125" s="10">
        <f t="shared" ca="1" si="3"/>
        <v>0</v>
      </c>
    </row>
    <row r="126" spans="1:3" x14ac:dyDescent="0.15">
      <c r="A126" s="24">
        <f t="shared" si="5"/>
        <v>125</v>
      </c>
      <c r="B126" s="10">
        <f t="shared" ca="1" si="4"/>
        <v>65.008003433165584</v>
      </c>
      <c r="C126" s="10">
        <f t="shared" ca="1" si="3"/>
        <v>3.0080034331655838</v>
      </c>
    </row>
    <row r="127" spans="1:3" x14ac:dyDescent="0.15">
      <c r="A127" s="24">
        <f t="shared" si="5"/>
        <v>126</v>
      </c>
      <c r="B127" s="10">
        <f t="shared" ca="1" si="4"/>
        <v>55.411553581553257</v>
      </c>
      <c r="C127" s="10">
        <f t="shared" ca="1" si="3"/>
        <v>0</v>
      </c>
    </row>
    <row r="128" spans="1:3" x14ac:dyDescent="0.15">
      <c r="A128" s="24">
        <f t="shared" si="5"/>
        <v>127</v>
      </c>
      <c r="B128" s="10">
        <f t="shared" ca="1" si="4"/>
        <v>69.159145429189337</v>
      </c>
      <c r="C128" s="10">
        <f t="shared" ca="1" si="3"/>
        <v>7.1591454291893371</v>
      </c>
    </row>
    <row r="129" spans="1:3" x14ac:dyDescent="0.15">
      <c r="A129" s="24">
        <f t="shared" si="5"/>
        <v>128</v>
      </c>
      <c r="B129" s="10">
        <f t="shared" ca="1" si="4"/>
        <v>64.332456358893921</v>
      </c>
      <c r="C129" s="10">
        <f t="shared" ca="1" si="3"/>
        <v>2.3324563588939213</v>
      </c>
    </row>
    <row r="130" spans="1:3" x14ac:dyDescent="0.15">
      <c r="A130" s="24">
        <f t="shared" si="5"/>
        <v>129</v>
      </c>
      <c r="B130" s="10">
        <f t="shared" ca="1" si="4"/>
        <v>65.480554890228177</v>
      </c>
      <c r="C130" s="10">
        <f t="shared" ref="C130:C193" ca="1" si="6">MAX(B130 - F$3, 0)</f>
        <v>3.4805548902281771</v>
      </c>
    </row>
    <row r="131" spans="1:3" x14ac:dyDescent="0.15">
      <c r="A131" s="24">
        <f t="shared" si="5"/>
        <v>130</v>
      </c>
      <c r="B131" s="10">
        <f t="shared" ref="B131:B194" ca="1" si="7">F$2 * EXP((F$5 - F$7 - 0.5 * F$6^2) * F$4 + F$6 * SQRT(F$4) * _xlfn.NORM.S.INV(RAND()))</f>
        <v>62.723611425463268</v>
      </c>
      <c r="C131" s="10">
        <f t="shared" ca="1" si="6"/>
        <v>0.72361142546326818</v>
      </c>
    </row>
    <row r="132" spans="1:3" x14ac:dyDescent="0.15">
      <c r="A132" s="24">
        <f t="shared" ref="A132:A195" si="8">A131+1</f>
        <v>131</v>
      </c>
      <c r="B132" s="10">
        <f t="shared" ca="1" si="7"/>
        <v>72.054921245031522</v>
      </c>
      <c r="C132" s="10">
        <f t="shared" ca="1" si="6"/>
        <v>10.054921245031522</v>
      </c>
    </row>
    <row r="133" spans="1:3" x14ac:dyDescent="0.15">
      <c r="A133" s="24">
        <f t="shared" si="8"/>
        <v>132</v>
      </c>
      <c r="B133" s="10">
        <f t="shared" ca="1" si="7"/>
        <v>56.973050955611214</v>
      </c>
      <c r="C133" s="10">
        <f t="shared" ca="1" si="6"/>
        <v>0</v>
      </c>
    </row>
    <row r="134" spans="1:3" x14ac:dyDescent="0.15">
      <c r="A134" s="24">
        <f t="shared" si="8"/>
        <v>133</v>
      </c>
      <c r="B134" s="10">
        <f t="shared" ca="1" si="7"/>
        <v>58.231912496936921</v>
      </c>
      <c r="C134" s="10">
        <f t="shared" ca="1" si="6"/>
        <v>0</v>
      </c>
    </row>
    <row r="135" spans="1:3" x14ac:dyDescent="0.15">
      <c r="A135" s="24">
        <f t="shared" si="8"/>
        <v>134</v>
      </c>
      <c r="B135" s="10">
        <f t="shared" ca="1" si="7"/>
        <v>77.911283519590626</v>
      </c>
      <c r="C135" s="10">
        <f t="shared" ca="1" si="6"/>
        <v>15.911283519590626</v>
      </c>
    </row>
    <row r="136" spans="1:3" x14ac:dyDescent="0.15">
      <c r="A136" s="24">
        <f t="shared" si="8"/>
        <v>135</v>
      </c>
      <c r="B136" s="10">
        <f t="shared" ca="1" si="7"/>
        <v>59.11770834075292</v>
      </c>
      <c r="C136" s="10">
        <f t="shared" ca="1" si="6"/>
        <v>0</v>
      </c>
    </row>
    <row r="137" spans="1:3" x14ac:dyDescent="0.15">
      <c r="A137" s="24">
        <f t="shared" si="8"/>
        <v>136</v>
      </c>
      <c r="B137" s="10">
        <f t="shared" ca="1" si="7"/>
        <v>53.426777192687005</v>
      </c>
      <c r="C137" s="10">
        <f t="shared" ca="1" si="6"/>
        <v>0</v>
      </c>
    </row>
    <row r="138" spans="1:3" x14ac:dyDescent="0.15">
      <c r="A138" s="24">
        <f t="shared" si="8"/>
        <v>137</v>
      </c>
      <c r="B138" s="10">
        <f t="shared" ca="1" si="7"/>
        <v>53.957723105700467</v>
      </c>
      <c r="C138" s="10">
        <f t="shared" ca="1" si="6"/>
        <v>0</v>
      </c>
    </row>
    <row r="139" spans="1:3" x14ac:dyDescent="0.15">
      <c r="A139" s="24">
        <f t="shared" si="8"/>
        <v>138</v>
      </c>
      <c r="B139" s="10">
        <f t="shared" ca="1" si="7"/>
        <v>57.338413082027294</v>
      </c>
      <c r="C139" s="10">
        <f t="shared" ca="1" si="6"/>
        <v>0</v>
      </c>
    </row>
    <row r="140" spans="1:3" x14ac:dyDescent="0.15">
      <c r="A140" s="24">
        <f t="shared" si="8"/>
        <v>139</v>
      </c>
      <c r="B140" s="10">
        <f t="shared" ca="1" si="7"/>
        <v>68.172554210241188</v>
      </c>
      <c r="C140" s="10">
        <f t="shared" ca="1" si="6"/>
        <v>6.1725542102411879</v>
      </c>
    </row>
    <row r="141" spans="1:3" x14ac:dyDescent="0.15">
      <c r="A141" s="24">
        <f t="shared" si="8"/>
        <v>140</v>
      </c>
      <c r="B141" s="10">
        <f t="shared" ca="1" si="7"/>
        <v>57.391988570470225</v>
      </c>
      <c r="C141" s="10">
        <f t="shared" ca="1" si="6"/>
        <v>0</v>
      </c>
    </row>
    <row r="142" spans="1:3" x14ac:dyDescent="0.15">
      <c r="A142" s="24">
        <f t="shared" si="8"/>
        <v>141</v>
      </c>
      <c r="B142" s="10">
        <f t="shared" ca="1" si="7"/>
        <v>70.204062393360019</v>
      </c>
      <c r="C142" s="10">
        <f t="shared" ca="1" si="6"/>
        <v>8.2040623933600187</v>
      </c>
    </row>
    <row r="143" spans="1:3" x14ac:dyDescent="0.15">
      <c r="A143" s="24">
        <f t="shared" si="8"/>
        <v>142</v>
      </c>
      <c r="B143" s="10">
        <f t="shared" ca="1" si="7"/>
        <v>66.717278043633073</v>
      </c>
      <c r="C143" s="10">
        <f t="shared" ca="1" si="6"/>
        <v>4.7172780436330726</v>
      </c>
    </row>
    <row r="144" spans="1:3" x14ac:dyDescent="0.15">
      <c r="A144" s="24">
        <f t="shared" si="8"/>
        <v>143</v>
      </c>
      <c r="B144" s="10">
        <f t="shared" ca="1" si="7"/>
        <v>60.386409198030918</v>
      </c>
      <c r="C144" s="10">
        <f t="shared" ca="1" si="6"/>
        <v>0</v>
      </c>
    </row>
    <row r="145" spans="1:3" x14ac:dyDescent="0.15">
      <c r="A145" s="24">
        <f t="shared" si="8"/>
        <v>144</v>
      </c>
      <c r="B145" s="10">
        <f t="shared" ca="1" si="7"/>
        <v>59.73044878693343</v>
      </c>
      <c r="C145" s="10">
        <f t="shared" ca="1" si="6"/>
        <v>0</v>
      </c>
    </row>
    <row r="146" spans="1:3" x14ac:dyDescent="0.15">
      <c r="A146" s="24">
        <f t="shared" si="8"/>
        <v>145</v>
      </c>
      <c r="B146" s="10">
        <f t="shared" ca="1" si="7"/>
        <v>66.110343701149034</v>
      </c>
      <c r="C146" s="10">
        <f t="shared" ca="1" si="6"/>
        <v>4.1103437011490342</v>
      </c>
    </row>
    <row r="147" spans="1:3" x14ac:dyDescent="0.15">
      <c r="A147" s="24">
        <f t="shared" si="8"/>
        <v>146</v>
      </c>
      <c r="B147" s="10">
        <f t="shared" ca="1" si="7"/>
        <v>56.554286106233533</v>
      </c>
      <c r="C147" s="10">
        <f t="shared" ca="1" si="6"/>
        <v>0</v>
      </c>
    </row>
    <row r="148" spans="1:3" x14ac:dyDescent="0.15">
      <c r="A148" s="24">
        <f t="shared" si="8"/>
        <v>147</v>
      </c>
      <c r="B148" s="10">
        <f t="shared" ca="1" si="7"/>
        <v>59.764106839874252</v>
      </c>
      <c r="C148" s="10">
        <f t="shared" ca="1" si="6"/>
        <v>0</v>
      </c>
    </row>
    <row r="149" spans="1:3" x14ac:dyDescent="0.15">
      <c r="A149" s="24">
        <f t="shared" si="8"/>
        <v>148</v>
      </c>
      <c r="B149" s="10">
        <f t="shared" ca="1" si="7"/>
        <v>60.397783101929768</v>
      </c>
      <c r="C149" s="10">
        <f t="shared" ca="1" si="6"/>
        <v>0</v>
      </c>
    </row>
    <row r="150" spans="1:3" x14ac:dyDescent="0.15">
      <c r="A150" s="24">
        <f t="shared" si="8"/>
        <v>149</v>
      </c>
      <c r="B150" s="10">
        <f t="shared" ca="1" si="7"/>
        <v>69.674172841858095</v>
      </c>
      <c r="C150" s="10">
        <f t="shared" ca="1" si="6"/>
        <v>7.6741728418580948</v>
      </c>
    </row>
    <row r="151" spans="1:3" x14ac:dyDescent="0.15">
      <c r="A151" s="24">
        <f t="shared" si="8"/>
        <v>150</v>
      </c>
      <c r="B151" s="10">
        <f t="shared" ca="1" si="7"/>
        <v>58.784691513372167</v>
      </c>
      <c r="C151" s="10">
        <f t="shared" ca="1" si="6"/>
        <v>0</v>
      </c>
    </row>
    <row r="152" spans="1:3" x14ac:dyDescent="0.15">
      <c r="A152" s="24">
        <f t="shared" si="8"/>
        <v>151</v>
      </c>
      <c r="B152" s="10">
        <f t="shared" ca="1" si="7"/>
        <v>66.569531136669283</v>
      </c>
      <c r="C152" s="10">
        <f t="shared" ca="1" si="6"/>
        <v>4.5695311366692835</v>
      </c>
    </row>
    <row r="153" spans="1:3" x14ac:dyDescent="0.15">
      <c r="A153" s="24">
        <f t="shared" si="8"/>
        <v>152</v>
      </c>
      <c r="B153" s="10">
        <f t="shared" ca="1" si="7"/>
        <v>63.265922921816156</v>
      </c>
      <c r="C153" s="10">
        <f t="shared" ca="1" si="6"/>
        <v>1.2659229218161556</v>
      </c>
    </row>
    <row r="154" spans="1:3" x14ac:dyDescent="0.15">
      <c r="A154" s="24">
        <f t="shared" si="8"/>
        <v>153</v>
      </c>
      <c r="B154" s="10">
        <f t="shared" ca="1" si="7"/>
        <v>72.103871965821597</v>
      </c>
      <c r="C154" s="10">
        <f t="shared" ca="1" si="6"/>
        <v>10.103871965821597</v>
      </c>
    </row>
    <row r="155" spans="1:3" x14ac:dyDescent="0.15">
      <c r="A155" s="24">
        <f t="shared" si="8"/>
        <v>154</v>
      </c>
      <c r="B155" s="10">
        <f t="shared" ca="1" si="7"/>
        <v>67.365387966380041</v>
      </c>
      <c r="C155" s="10">
        <f t="shared" ca="1" si="6"/>
        <v>5.365387966380041</v>
      </c>
    </row>
    <row r="156" spans="1:3" x14ac:dyDescent="0.15">
      <c r="A156" s="24">
        <f t="shared" si="8"/>
        <v>155</v>
      </c>
      <c r="B156" s="10">
        <f t="shared" ca="1" si="7"/>
        <v>61.263025650552798</v>
      </c>
      <c r="C156" s="10">
        <f t="shared" ca="1" si="6"/>
        <v>0</v>
      </c>
    </row>
    <row r="157" spans="1:3" x14ac:dyDescent="0.15">
      <c r="A157" s="24">
        <f t="shared" si="8"/>
        <v>156</v>
      </c>
      <c r="B157" s="10">
        <f t="shared" ca="1" si="7"/>
        <v>56.869542302902047</v>
      </c>
      <c r="C157" s="10">
        <f t="shared" ca="1" si="6"/>
        <v>0</v>
      </c>
    </row>
    <row r="158" spans="1:3" x14ac:dyDescent="0.15">
      <c r="A158" s="24">
        <f t="shared" si="8"/>
        <v>157</v>
      </c>
      <c r="B158" s="10">
        <f t="shared" ca="1" si="7"/>
        <v>73.302721251242772</v>
      </c>
      <c r="C158" s="10">
        <f t="shared" ca="1" si="6"/>
        <v>11.302721251242772</v>
      </c>
    </row>
    <row r="159" spans="1:3" x14ac:dyDescent="0.15">
      <c r="A159" s="24">
        <f t="shared" si="8"/>
        <v>158</v>
      </c>
      <c r="B159" s="10">
        <f t="shared" ca="1" si="7"/>
        <v>74.883996378256114</v>
      </c>
      <c r="C159" s="10">
        <f t="shared" ca="1" si="6"/>
        <v>12.883996378256114</v>
      </c>
    </row>
    <row r="160" spans="1:3" x14ac:dyDescent="0.15">
      <c r="A160" s="24">
        <f t="shared" si="8"/>
        <v>159</v>
      </c>
      <c r="B160" s="10">
        <f t="shared" ca="1" si="7"/>
        <v>59.84058881559951</v>
      </c>
      <c r="C160" s="10">
        <f t="shared" ca="1" si="6"/>
        <v>0</v>
      </c>
    </row>
    <row r="161" spans="1:3" x14ac:dyDescent="0.15">
      <c r="A161" s="24">
        <f t="shared" si="8"/>
        <v>160</v>
      </c>
      <c r="B161" s="10">
        <f t="shared" ca="1" si="7"/>
        <v>56.833846922124003</v>
      </c>
      <c r="C161" s="10">
        <f t="shared" ca="1" si="6"/>
        <v>0</v>
      </c>
    </row>
    <row r="162" spans="1:3" x14ac:dyDescent="0.15">
      <c r="A162" s="24">
        <f t="shared" si="8"/>
        <v>161</v>
      </c>
      <c r="B162" s="10">
        <f t="shared" ca="1" si="7"/>
        <v>56.909913910298535</v>
      </c>
      <c r="C162" s="10">
        <f t="shared" ca="1" si="6"/>
        <v>0</v>
      </c>
    </row>
    <row r="163" spans="1:3" x14ac:dyDescent="0.15">
      <c r="A163" s="24">
        <f t="shared" si="8"/>
        <v>162</v>
      </c>
      <c r="B163" s="10">
        <f t="shared" ca="1" si="7"/>
        <v>63.897154698195557</v>
      </c>
      <c r="C163" s="10">
        <f t="shared" ca="1" si="6"/>
        <v>1.8971546981955569</v>
      </c>
    </row>
    <row r="164" spans="1:3" x14ac:dyDescent="0.15">
      <c r="A164" s="24">
        <f t="shared" si="8"/>
        <v>163</v>
      </c>
      <c r="B164" s="10">
        <f t="shared" ca="1" si="7"/>
        <v>54.88598260127943</v>
      </c>
      <c r="C164" s="10">
        <f t="shared" ca="1" si="6"/>
        <v>0</v>
      </c>
    </row>
    <row r="165" spans="1:3" x14ac:dyDescent="0.15">
      <c r="A165" s="24">
        <f t="shared" si="8"/>
        <v>164</v>
      </c>
      <c r="B165" s="10">
        <f t="shared" ca="1" si="7"/>
        <v>57.355717540776851</v>
      </c>
      <c r="C165" s="10">
        <f t="shared" ca="1" si="6"/>
        <v>0</v>
      </c>
    </row>
    <row r="166" spans="1:3" x14ac:dyDescent="0.15">
      <c r="A166" s="24">
        <f t="shared" si="8"/>
        <v>165</v>
      </c>
      <c r="B166" s="10">
        <f t="shared" ca="1" si="7"/>
        <v>70.440133274635073</v>
      </c>
      <c r="C166" s="10">
        <f t="shared" ca="1" si="6"/>
        <v>8.4401332746350732</v>
      </c>
    </row>
    <row r="167" spans="1:3" x14ac:dyDescent="0.15">
      <c r="A167" s="24">
        <f t="shared" si="8"/>
        <v>166</v>
      </c>
      <c r="B167" s="10">
        <f t="shared" ca="1" si="7"/>
        <v>56.412724715358884</v>
      </c>
      <c r="C167" s="10">
        <f t="shared" ca="1" si="6"/>
        <v>0</v>
      </c>
    </row>
    <row r="168" spans="1:3" x14ac:dyDescent="0.15">
      <c r="A168" s="24">
        <f t="shared" si="8"/>
        <v>167</v>
      </c>
      <c r="B168" s="10">
        <f t="shared" ca="1" si="7"/>
        <v>71.804848494425798</v>
      </c>
      <c r="C168" s="10">
        <f t="shared" ca="1" si="6"/>
        <v>9.8048484944257979</v>
      </c>
    </row>
    <row r="169" spans="1:3" x14ac:dyDescent="0.15">
      <c r="A169" s="24">
        <f t="shared" si="8"/>
        <v>168</v>
      </c>
      <c r="B169" s="10">
        <f t="shared" ca="1" si="7"/>
        <v>66.468708918202381</v>
      </c>
      <c r="C169" s="10">
        <f t="shared" ca="1" si="6"/>
        <v>4.4687089182023811</v>
      </c>
    </row>
    <row r="170" spans="1:3" x14ac:dyDescent="0.15">
      <c r="A170" s="24">
        <f t="shared" si="8"/>
        <v>169</v>
      </c>
      <c r="B170" s="10">
        <f t="shared" ca="1" si="7"/>
        <v>54.356552043310394</v>
      </c>
      <c r="C170" s="10">
        <f t="shared" ca="1" si="6"/>
        <v>0</v>
      </c>
    </row>
    <row r="171" spans="1:3" x14ac:dyDescent="0.15">
      <c r="A171" s="24">
        <f t="shared" si="8"/>
        <v>170</v>
      </c>
      <c r="B171" s="10">
        <f t="shared" ca="1" si="7"/>
        <v>59.797358979375488</v>
      </c>
      <c r="C171" s="10">
        <f t="shared" ca="1" si="6"/>
        <v>0</v>
      </c>
    </row>
    <row r="172" spans="1:3" x14ac:dyDescent="0.15">
      <c r="A172" s="24">
        <f t="shared" si="8"/>
        <v>171</v>
      </c>
      <c r="B172" s="10">
        <f t="shared" ca="1" si="7"/>
        <v>49.295674874172391</v>
      </c>
      <c r="C172" s="10">
        <f t="shared" ca="1" si="6"/>
        <v>0</v>
      </c>
    </row>
    <row r="173" spans="1:3" x14ac:dyDescent="0.15">
      <c r="A173" s="24">
        <f t="shared" si="8"/>
        <v>172</v>
      </c>
      <c r="B173" s="10">
        <f t="shared" ca="1" si="7"/>
        <v>64.050212352589668</v>
      </c>
      <c r="C173" s="10">
        <f t="shared" ca="1" si="6"/>
        <v>2.0502123525896678</v>
      </c>
    </row>
    <row r="174" spans="1:3" x14ac:dyDescent="0.15">
      <c r="A174" s="24">
        <f t="shared" si="8"/>
        <v>173</v>
      </c>
      <c r="B174" s="10">
        <f t="shared" ca="1" si="7"/>
        <v>62.935122619434615</v>
      </c>
      <c r="C174" s="10">
        <f t="shared" ca="1" si="6"/>
        <v>0.93512261943461539</v>
      </c>
    </row>
    <row r="175" spans="1:3" x14ac:dyDescent="0.15">
      <c r="A175" s="24">
        <f t="shared" si="8"/>
        <v>174</v>
      </c>
      <c r="B175" s="10">
        <f t="shared" ca="1" si="7"/>
        <v>59.193025538344671</v>
      </c>
      <c r="C175" s="10">
        <f t="shared" ca="1" si="6"/>
        <v>0</v>
      </c>
    </row>
    <row r="176" spans="1:3" x14ac:dyDescent="0.15">
      <c r="A176" s="24">
        <f t="shared" si="8"/>
        <v>175</v>
      </c>
      <c r="B176" s="10">
        <f t="shared" ca="1" si="7"/>
        <v>56.880836812630378</v>
      </c>
      <c r="C176" s="10">
        <f t="shared" ca="1" si="6"/>
        <v>0</v>
      </c>
    </row>
    <row r="177" spans="1:3" x14ac:dyDescent="0.15">
      <c r="A177" s="24">
        <f t="shared" si="8"/>
        <v>176</v>
      </c>
      <c r="B177" s="10">
        <f t="shared" ca="1" si="7"/>
        <v>57.256226982042101</v>
      </c>
      <c r="C177" s="10">
        <f t="shared" ca="1" si="6"/>
        <v>0</v>
      </c>
    </row>
    <row r="178" spans="1:3" x14ac:dyDescent="0.15">
      <c r="A178" s="24">
        <f t="shared" si="8"/>
        <v>177</v>
      </c>
      <c r="B178" s="10">
        <f t="shared" ca="1" si="7"/>
        <v>62.544849749224781</v>
      </c>
      <c r="C178" s="10">
        <f t="shared" ca="1" si="6"/>
        <v>0.54484974922478102</v>
      </c>
    </row>
    <row r="179" spans="1:3" x14ac:dyDescent="0.15">
      <c r="A179" s="24">
        <f t="shared" si="8"/>
        <v>178</v>
      </c>
      <c r="B179" s="10">
        <f t="shared" ca="1" si="7"/>
        <v>63.041172144805032</v>
      </c>
      <c r="C179" s="10">
        <f t="shared" ca="1" si="6"/>
        <v>1.0411721448050315</v>
      </c>
    </row>
    <row r="180" spans="1:3" x14ac:dyDescent="0.15">
      <c r="A180" s="24">
        <f t="shared" si="8"/>
        <v>179</v>
      </c>
      <c r="B180" s="10">
        <f t="shared" ca="1" si="7"/>
        <v>57.808886274209819</v>
      </c>
      <c r="C180" s="10">
        <f t="shared" ca="1" si="6"/>
        <v>0</v>
      </c>
    </row>
    <row r="181" spans="1:3" x14ac:dyDescent="0.15">
      <c r="A181" s="24">
        <f t="shared" si="8"/>
        <v>180</v>
      </c>
      <c r="B181" s="10">
        <f t="shared" ca="1" si="7"/>
        <v>63.144851870201258</v>
      </c>
      <c r="C181" s="10">
        <f t="shared" ca="1" si="6"/>
        <v>1.1448518702012578</v>
      </c>
    </row>
    <row r="182" spans="1:3" x14ac:dyDescent="0.15">
      <c r="A182" s="24">
        <f t="shared" si="8"/>
        <v>181</v>
      </c>
      <c r="B182" s="10">
        <f t="shared" ca="1" si="7"/>
        <v>63.898999171659582</v>
      </c>
      <c r="C182" s="10">
        <f t="shared" ca="1" si="6"/>
        <v>1.8989991716595824</v>
      </c>
    </row>
    <row r="183" spans="1:3" x14ac:dyDescent="0.15">
      <c r="A183" s="24">
        <f t="shared" si="8"/>
        <v>182</v>
      </c>
      <c r="B183" s="10">
        <f t="shared" ca="1" si="7"/>
        <v>73.527950690192313</v>
      </c>
      <c r="C183" s="10">
        <f t="shared" ca="1" si="6"/>
        <v>11.527950690192313</v>
      </c>
    </row>
    <row r="184" spans="1:3" x14ac:dyDescent="0.15">
      <c r="A184" s="24">
        <f t="shared" si="8"/>
        <v>183</v>
      </c>
      <c r="B184" s="10">
        <f t="shared" ca="1" si="7"/>
        <v>63.287004507261273</v>
      </c>
      <c r="C184" s="10">
        <f t="shared" ca="1" si="6"/>
        <v>1.2870045072612726</v>
      </c>
    </row>
    <row r="185" spans="1:3" x14ac:dyDescent="0.15">
      <c r="A185" s="24">
        <f t="shared" si="8"/>
        <v>184</v>
      </c>
      <c r="B185" s="10">
        <f t="shared" ca="1" si="7"/>
        <v>59.752148013944826</v>
      </c>
      <c r="C185" s="10">
        <f t="shared" ca="1" si="6"/>
        <v>0</v>
      </c>
    </row>
    <row r="186" spans="1:3" x14ac:dyDescent="0.15">
      <c r="A186" s="24">
        <f t="shared" si="8"/>
        <v>185</v>
      </c>
      <c r="B186" s="10">
        <f t="shared" ca="1" si="7"/>
        <v>52.084296829149302</v>
      </c>
      <c r="C186" s="10">
        <f t="shared" ca="1" si="6"/>
        <v>0</v>
      </c>
    </row>
    <row r="187" spans="1:3" x14ac:dyDescent="0.15">
      <c r="A187" s="24">
        <f t="shared" si="8"/>
        <v>186</v>
      </c>
      <c r="B187" s="10">
        <f t="shared" ca="1" si="7"/>
        <v>53.742134134712792</v>
      </c>
      <c r="C187" s="10">
        <f t="shared" ca="1" si="6"/>
        <v>0</v>
      </c>
    </row>
    <row r="188" spans="1:3" x14ac:dyDescent="0.15">
      <c r="A188" s="24">
        <f t="shared" si="8"/>
        <v>187</v>
      </c>
      <c r="B188" s="10">
        <f t="shared" ca="1" si="7"/>
        <v>64.691909614443858</v>
      </c>
      <c r="C188" s="10">
        <f t="shared" ca="1" si="6"/>
        <v>2.6919096144438583</v>
      </c>
    </row>
    <row r="189" spans="1:3" x14ac:dyDescent="0.15">
      <c r="A189" s="24">
        <f t="shared" si="8"/>
        <v>188</v>
      </c>
      <c r="B189" s="10">
        <f t="shared" ca="1" si="7"/>
        <v>62.669216833595755</v>
      </c>
      <c r="C189" s="10">
        <f t="shared" ca="1" si="6"/>
        <v>0.66921683359575468</v>
      </c>
    </row>
    <row r="190" spans="1:3" x14ac:dyDescent="0.15">
      <c r="A190" s="24">
        <f t="shared" si="8"/>
        <v>189</v>
      </c>
      <c r="B190" s="10">
        <f t="shared" ca="1" si="7"/>
        <v>59.152681072381036</v>
      </c>
      <c r="C190" s="10">
        <f t="shared" ca="1" si="6"/>
        <v>0</v>
      </c>
    </row>
    <row r="191" spans="1:3" x14ac:dyDescent="0.15">
      <c r="A191" s="24">
        <f t="shared" si="8"/>
        <v>190</v>
      </c>
      <c r="B191" s="10">
        <f t="shared" ca="1" si="7"/>
        <v>66.693544760195721</v>
      </c>
      <c r="C191" s="10">
        <f t="shared" ca="1" si="6"/>
        <v>4.6935447601957208</v>
      </c>
    </row>
    <row r="192" spans="1:3" x14ac:dyDescent="0.15">
      <c r="A192" s="24">
        <f t="shared" si="8"/>
        <v>191</v>
      </c>
      <c r="B192" s="10">
        <f t="shared" ca="1" si="7"/>
        <v>68.529766435426865</v>
      </c>
      <c r="C192" s="10">
        <f t="shared" ca="1" si="6"/>
        <v>6.5297664354268647</v>
      </c>
    </row>
    <row r="193" spans="1:3" x14ac:dyDescent="0.15">
      <c r="A193" s="24">
        <f t="shared" si="8"/>
        <v>192</v>
      </c>
      <c r="B193" s="10">
        <f t="shared" ca="1" si="7"/>
        <v>61.224772503705736</v>
      </c>
      <c r="C193" s="10">
        <f t="shared" ca="1" si="6"/>
        <v>0</v>
      </c>
    </row>
    <row r="194" spans="1:3" x14ac:dyDescent="0.15">
      <c r="A194" s="24">
        <f t="shared" si="8"/>
        <v>193</v>
      </c>
      <c r="B194" s="10">
        <f t="shared" ca="1" si="7"/>
        <v>66.155212372915017</v>
      </c>
      <c r="C194" s="10">
        <f t="shared" ref="C194:C257" ca="1" si="9">MAX(B194 - F$3, 0)</f>
        <v>4.1552123729150168</v>
      </c>
    </row>
    <row r="195" spans="1:3" x14ac:dyDescent="0.15">
      <c r="A195" s="24">
        <f t="shared" si="8"/>
        <v>194</v>
      </c>
      <c r="B195" s="10">
        <f t="shared" ref="B195:B258" ca="1" si="10">F$2 * EXP((F$5 - F$7 - 0.5 * F$6^2) * F$4 + F$6 * SQRT(F$4) * _xlfn.NORM.S.INV(RAND()))</f>
        <v>59.083533081474556</v>
      </c>
      <c r="C195" s="10">
        <f t="shared" ca="1" si="9"/>
        <v>0</v>
      </c>
    </row>
    <row r="196" spans="1:3" x14ac:dyDescent="0.15">
      <c r="A196" s="24">
        <f t="shared" ref="A196:A259" si="11">A195+1</f>
        <v>195</v>
      </c>
      <c r="B196" s="10">
        <f t="shared" ca="1" si="10"/>
        <v>59.070119146100424</v>
      </c>
      <c r="C196" s="10">
        <f t="shared" ca="1" si="9"/>
        <v>0</v>
      </c>
    </row>
    <row r="197" spans="1:3" x14ac:dyDescent="0.15">
      <c r="A197" s="24">
        <f t="shared" si="11"/>
        <v>196</v>
      </c>
      <c r="B197" s="10">
        <f t="shared" ca="1" si="10"/>
        <v>59.992208370728783</v>
      </c>
      <c r="C197" s="10">
        <f t="shared" ca="1" si="9"/>
        <v>0</v>
      </c>
    </row>
    <row r="198" spans="1:3" x14ac:dyDescent="0.15">
      <c r="A198" s="24">
        <f t="shared" si="11"/>
        <v>197</v>
      </c>
      <c r="B198" s="10">
        <f t="shared" ca="1" si="10"/>
        <v>67.089691844186959</v>
      </c>
      <c r="C198" s="10">
        <f t="shared" ca="1" si="9"/>
        <v>5.0896918441869587</v>
      </c>
    </row>
    <row r="199" spans="1:3" x14ac:dyDescent="0.15">
      <c r="A199" s="24">
        <f t="shared" si="11"/>
        <v>198</v>
      </c>
      <c r="B199" s="10">
        <f t="shared" ca="1" si="10"/>
        <v>67.094924776428286</v>
      </c>
      <c r="C199" s="10">
        <f t="shared" ca="1" si="9"/>
        <v>5.0949247764282859</v>
      </c>
    </row>
    <row r="200" spans="1:3" x14ac:dyDescent="0.15">
      <c r="A200" s="24">
        <f t="shared" si="11"/>
        <v>199</v>
      </c>
      <c r="B200" s="10">
        <f t="shared" ca="1" si="10"/>
        <v>67.892245589891075</v>
      </c>
      <c r="C200" s="10">
        <f t="shared" ca="1" si="9"/>
        <v>5.8922455898910755</v>
      </c>
    </row>
    <row r="201" spans="1:3" x14ac:dyDescent="0.15">
      <c r="A201" s="24">
        <f t="shared" si="11"/>
        <v>200</v>
      </c>
      <c r="B201" s="10">
        <f t="shared" ca="1" si="10"/>
        <v>56.662049916850734</v>
      </c>
      <c r="C201" s="10">
        <f t="shared" ca="1" si="9"/>
        <v>0</v>
      </c>
    </row>
    <row r="202" spans="1:3" x14ac:dyDescent="0.15">
      <c r="A202" s="24">
        <f t="shared" si="11"/>
        <v>201</v>
      </c>
      <c r="B202" s="10">
        <f t="shared" ca="1" si="10"/>
        <v>61.86139820235428</v>
      </c>
      <c r="C202" s="10">
        <f t="shared" ca="1" si="9"/>
        <v>0</v>
      </c>
    </row>
    <row r="203" spans="1:3" x14ac:dyDescent="0.15">
      <c r="A203" s="24">
        <f t="shared" si="11"/>
        <v>202</v>
      </c>
      <c r="B203" s="10">
        <f t="shared" ca="1" si="10"/>
        <v>63.538739921472164</v>
      </c>
      <c r="C203" s="10">
        <f t="shared" ca="1" si="9"/>
        <v>1.538739921472164</v>
      </c>
    </row>
    <row r="204" spans="1:3" x14ac:dyDescent="0.15">
      <c r="A204" s="24">
        <f t="shared" si="11"/>
        <v>203</v>
      </c>
      <c r="B204" s="10">
        <f t="shared" ca="1" si="10"/>
        <v>62.370936805411162</v>
      </c>
      <c r="C204" s="10">
        <f t="shared" ca="1" si="9"/>
        <v>0.37093680541116214</v>
      </c>
    </row>
    <row r="205" spans="1:3" x14ac:dyDescent="0.15">
      <c r="A205" s="24">
        <f t="shared" si="11"/>
        <v>204</v>
      </c>
      <c r="B205" s="10">
        <f t="shared" ca="1" si="10"/>
        <v>58.314072747194722</v>
      </c>
      <c r="C205" s="10">
        <f t="shared" ca="1" si="9"/>
        <v>0</v>
      </c>
    </row>
    <row r="206" spans="1:3" x14ac:dyDescent="0.15">
      <c r="A206" s="24">
        <f t="shared" si="11"/>
        <v>205</v>
      </c>
      <c r="B206" s="10">
        <f t="shared" ca="1" si="10"/>
        <v>56.464422537651465</v>
      </c>
      <c r="C206" s="10">
        <f t="shared" ca="1" si="9"/>
        <v>0</v>
      </c>
    </row>
    <row r="207" spans="1:3" x14ac:dyDescent="0.15">
      <c r="A207" s="24">
        <f t="shared" si="11"/>
        <v>206</v>
      </c>
      <c r="B207" s="10">
        <f t="shared" ca="1" si="10"/>
        <v>50.287801785365254</v>
      </c>
      <c r="C207" s="10">
        <f t="shared" ca="1" si="9"/>
        <v>0</v>
      </c>
    </row>
    <row r="208" spans="1:3" x14ac:dyDescent="0.15">
      <c r="A208" s="24">
        <f t="shared" si="11"/>
        <v>207</v>
      </c>
      <c r="B208" s="10">
        <f t="shared" ca="1" si="10"/>
        <v>63.070234841240186</v>
      </c>
      <c r="C208" s="10">
        <f t="shared" ca="1" si="9"/>
        <v>1.0702348412401861</v>
      </c>
    </row>
    <row r="209" spans="1:3" x14ac:dyDescent="0.15">
      <c r="A209" s="24">
        <f t="shared" si="11"/>
        <v>208</v>
      </c>
      <c r="B209" s="10">
        <f t="shared" ca="1" si="10"/>
        <v>63.109664160405181</v>
      </c>
      <c r="C209" s="10">
        <f t="shared" ca="1" si="9"/>
        <v>1.1096641604051811</v>
      </c>
    </row>
    <row r="210" spans="1:3" x14ac:dyDescent="0.15">
      <c r="A210" s="24">
        <f t="shared" si="11"/>
        <v>209</v>
      </c>
      <c r="B210" s="10">
        <f t="shared" ca="1" si="10"/>
        <v>63.963777015936422</v>
      </c>
      <c r="C210" s="10">
        <f t="shared" ca="1" si="9"/>
        <v>1.9637770159364223</v>
      </c>
    </row>
    <row r="211" spans="1:3" x14ac:dyDescent="0.15">
      <c r="A211" s="24">
        <f t="shared" si="11"/>
        <v>210</v>
      </c>
      <c r="B211" s="10">
        <f t="shared" ca="1" si="10"/>
        <v>65.304376722931522</v>
      </c>
      <c r="C211" s="10">
        <f t="shared" ca="1" si="9"/>
        <v>3.3043767229315222</v>
      </c>
    </row>
    <row r="212" spans="1:3" x14ac:dyDescent="0.15">
      <c r="A212" s="24">
        <f t="shared" si="11"/>
        <v>211</v>
      </c>
      <c r="B212" s="10">
        <f t="shared" ca="1" si="10"/>
        <v>65.710689933587844</v>
      </c>
      <c r="C212" s="10">
        <f t="shared" ca="1" si="9"/>
        <v>3.7106899335878438</v>
      </c>
    </row>
    <row r="213" spans="1:3" x14ac:dyDescent="0.15">
      <c r="A213" s="24">
        <f t="shared" si="11"/>
        <v>212</v>
      </c>
      <c r="B213" s="10">
        <f t="shared" ca="1" si="10"/>
        <v>55.951009678088809</v>
      </c>
      <c r="C213" s="10">
        <f t="shared" ca="1" si="9"/>
        <v>0</v>
      </c>
    </row>
    <row r="214" spans="1:3" x14ac:dyDescent="0.15">
      <c r="A214" s="24">
        <f t="shared" si="11"/>
        <v>213</v>
      </c>
      <c r="B214" s="10">
        <f t="shared" ca="1" si="10"/>
        <v>66.591440651545383</v>
      </c>
      <c r="C214" s="10">
        <f t="shared" ca="1" si="9"/>
        <v>4.5914406515453834</v>
      </c>
    </row>
    <row r="215" spans="1:3" x14ac:dyDescent="0.15">
      <c r="A215" s="24">
        <f t="shared" si="11"/>
        <v>214</v>
      </c>
      <c r="B215" s="10">
        <f t="shared" ca="1" si="10"/>
        <v>65.496228833715122</v>
      </c>
      <c r="C215" s="10">
        <f t="shared" ca="1" si="9"/>
        <v>3.4962288337151222</v>
      </c>
    </row>
    <row r="216" spans="1:3" x14ac:dyDescent="0.15">
      <c r="A216" s="24">
        <f t="shared" si="11"/>
        <v>215</v>
      </c>
      <c r="B216" s="10">
        <f t="shared" ca="1" si="10"/>
        <v>62.285610090985799</v>
      </c>
      <c r="C216" s="10">
        <f t="shared" ca="1" si="9"/>
        <v>0.28561009098579859</v>
      </c>
    </row>
    <row r="217" spans="1:3" x14ac:dyDescent="0.15">
      <c r="A217" s="24">
        <f t="shared" si="11"/>
        <v>216</v>
      </c>
      <c r="B217" s="10">
        <f t="shared" ca="1" si="10"/>
        <v>76.388022126337518</v>
      </c>
      <c r="C217" s="10">
        <f t="shared" ca="1" si="9"/>
        <v>14.388022126337518</v>
      </c>
    </row>
    <row r="218" spans="1:3" x14ac:dyDescent="0.15">
      <c r="A218" s="24">
        <f t="shared" si="11"/>
        <v>217</v>
      </c>
      <c r="B218" s="10">
        <f t="shared" ca="1" si="10"/>
        <v>63.801959883817723</v>
      </c>
      <c r="C218" s="10">
        <f t="shared" ca="1" si="9"/>
        <v>1.8019598838177231</v>
      </c>
    </row>
    <row r="219" spans="1:3" x14ac:dyDescent="0.15">
      <c r="A219" s="24">
        <f t="shared" si="11"/>
        <v>218</v>
      </c>
      <c r="B219" s="10">
        <f t="shared" ca="1" si="10"/>
        <v>72.153483258713592</v>
      </c>
      <c r="C219" s="10">
        <f t="shared" ca="1" si="9"/>
        <v>10.153483258713592</v>
      </c>
    </row>
    <row r="220" spans="1:3" x14ac:dyDescent="0.15">
      <c r="A220" s="24">
        <f t="shared" si="11"/>
        <v>219</v>
      </c>
      <c r="B220" s="10">
        <f t="shared" ca="1" si="10"/>
        <v>67.471809701267915</v>
      </c>
      <c r="C220" s="10">
        <f t="shared" ca="1" si="9"/>
        <v>5.4718097012679152</v>
      </c>
    </row>
    <row r="221" spans="1:3" x14ac:dyDescent="0.15">
      <c r="A221" s="24">
        <f t="shared" si="11"/>
        <v>220</v>
      </c>
      <c r="B221" s="10">
        <f t="shared" ca="1" si="10"/>
        <v>58.830853785248038</v>
      </c>
      <c r="C221" s="10">
        <f t="shared" ca="1" si="9"/>
        <v>0</v>
      </c>
    </row>
    <row r="222" spans="1:3" x14ac:dyDescent="0.15">
      <c r="A222" s="24">
        <f t="shared" si="11"/>
        <v>221</v>
      </c>
      <c r="B222" s="10">
        <f t="shared" ca="1" si="10"/>
        <v>56.649164413606037</v>
      </c>
      <c r="C222" s="10">
        <f t="shared" ca="1" si="9"/>
        <v>0</v>
      </c>
    </row>
    <row r="223" spans="1:3" x14ac:dyDescent="0.15">
      <c r="A223" s="24">
        <f t="shared" si="11"/>
        <v>222</v>
      </c>
      <c r="B223" s="10">
        <f t="shared" ca="1" si="10"/>
        <v>72.414834353835332</v>
      </c>
      <c r="C223" s="10">
        <f t="shared" ca="1" si="9"/>
        <v>10.414834353835332</v>
      </c>
    </row>
    <row r="224" spans="1:3" x14ac:dyDescent="0.15">
      <c r="A224" s="24">
        <f t="shared" si="11"/>
        <v>223</v>
      </c>
      <c r="B224" s="10">
        <f t="shared" ca="1" si="10"/>
        <v>61.022216146021904</v>
      </c>
      <c r="C224" s="10">
        <f t="shared" ca="1" si="9"/>
        <v>0</v>
      </c>
    </row>
    <row r="225" spans="1:3" x14ac:dyDescent="0.15">
      <c r="A225" s="24">
        <f t="shared" si="11"/>
        <v>224</v>
      </c>
      <c r="B225" s="10">
        <f t="shared" ca="1" si="10"/>
        <v>61.703008336615802</v>
      </c>
      <c r="C225" s="10">
        <f t="shared" ca="1" si="9"/>
        <v>0</v>
      </c>
    </row>
    <row r="226" spans="1:3" x14ac:dyDescent="0.15">
      <c r="A226" s="24">
        <f t="shared" si="11"/>
        <v>225</v>
      </c>
      <c r="B226" s="10">
        <f t="shared" ca="1" si="10"/>
        <v>66.238308188231088</v>
      </c>
      <c r="C226" s="10">
        <f t="shared" ca="1" si="9"/>
        <v>4.2383081882310876</v>
      </c>
    </row>
    <row r="227" spans="1:3" x14ac:dyDescent="0.15">
      <c r="A227" s="24">
        <f t="shared" si="11"/>
        <v>226</v>
      </c>
      <c r="B227" s="10">
        <f t="shared" ca="1" si="10"/>
        <v>59.674718265488551</v>
      </c>
      <c r="C227" s="10">
        <f t="shared" ca="1" si="9"/>
        <v>0</v>
      </c>
    </row>
    <row r="228" spans="1:3" x14ac:dyDescent="0.15">
      <c r="A228" s="24">
        <f t="shared" si="11"/>
        <v>227</v>
      </c>
      <c r="B228" s="10">
        <f t="shared" ca="1" si="10"/>
        <v>61.525737679674876</v>
      </c>
      <c r="C228" s="10">
        <f t="shared" ca="1" si="9"/>
        <v>0</v>
      </c>
    </row>
    <row r="229" spans="1:3" x14ac:dyDescent="0.15">
      <c r="A229" s="24">
        <f t="shared" si="11"/>
        <v>228</v>
      </c>
      <c r="B229" s="10">
        <f t="shared" ca="1" si="10"/>
        <v>58.43332945596277</v>
      </c>
      <c r="C229" s="10">
        <f t="shared" ca="1" si="9"/>
        <v>0</v>
      </c>
    </row>
    <row r="230" spans="1:3" x14ac:dyDescent="0.15">
      <c r="A230" s="24">
        <f t="shared" si="11"/>
        <v>229</v>
      </c>
      <c r="B230" s="10">
        <f t="shared" ca="1" si="10"/>
        <v>63.140241989787029</v>
      </c>
      <c r="C230" s="10">
        <f t="shared" ca="1" si="9"/>
        <v>1.1402419897870288</v>
      </c>
    </row>
    <row r="231" spans="1:3" x14ac:dyDescent="0.15">
      <c r="A231" s="24">
        <f t="shared" si="11"/>
        <v>230</v>
      </c>
      <c r="B231" s="10">
        <f t="shared" ca="1" si="10"/>
        <v>64.243063513479527</v>
      </c>
      <c r="C231" s="10">
        <f t="shared" ca="1" si="9"/>
        <v>2.2430635134795267</v>
      </c>
    </row>
    <row r="232" spans="1:3" x14ac:dyDescent="0.15">
      <c r="A232" s="24">
        <f t="shared" si="11"/>
        <v>231</v>
      </c>
      <c r="B232" s="10">
        <f t="shared" ca="1" si="10"/>
        <v>69.697513853363901</v>
      </c>
      <c r="C232" s="10">
        <f t="shared" ca="1" si="9"/>
        <v>7.6975138533639011</v>
      </c>
    </row>
    <row r="233" spans="1:3" x14ac:dyDescent="0.15">
      <c r="A233" s="24">
        <f t="shared" si="11"/>
        <v>232</v>
      </c>
      <c r="B233" s="10">
        <f t="shared" ca="1" si="10"/>
        <v>70.665682764674372</v>
      </c>
      <c r="C233" s="10">
        <f t="shared" ca="1" si="9"/>
        <v>8.6656827646743722</v>
      </c>
    </row>
    <row r="234" spans="1:3" x14ac:dyDescent="0.15">
      <c r="A234" s="24">
        <f t="shared" si="11"/>
        <v>233</v>
      </c>
      <c r="B234" s="10">
        <f t="shared" ca="1" si="10"/>
        <v>69.700354232681136</v>
      </c>
      <c r="C234" s="10">
        <f t="shared" ca="1" si="9"/>
        <v>7.7003542326811356</v>
      </c>
    </row>
    <row r="235" spans="1:3" x14ac:dyDescent="0.15">
      <c r="A235" s="24">
        <f t="shared" si="11"/>
        <v>234</v>
      </c>
      <c r="B235" s="10">
        <f t="shared" ca="1" si="10"/>
        <v>62.082719540565165</v>
      </c>
      <c r="C235" s="10">
        <f t="shared" ca="1" si="9"/>
        <v>8.2719540565165062E-2</v>
      </c>
    </row>
    <row r="236" spans="1:3" x14ac:dyDescent="0.15">
      <c r="A236" s="24">
        <f t="shared" si="11"/>
        <v>235</v>
      </c>
      <c r="B236" s="10">
        <f t="shared" ca="1" si="10"/>
        <v>59.461788213512442</v>
      </c>
      <c r="C236" s="10">
        <f t="shared" ca="1" si="9"/>
        <v>0</v>
      </c>
    </row>
    <row r="237" spans="1:3" x14ac:dyDescent="0.15">
      <c r="A237" s="24">
        <f t="shared" si="11"/>
        <v>236</v>
      </c>
      <c r="B237" s="10">
        <f t="shared" ca="1" si="10"/>
        <v>53.160411049795421</v>
      </c>
      <c r="C237" s="10">
        <f t="shared" ca="1" si="9"/>
        <v>0</v>
      </c>
    </row>
    <row r="238" spans="1:3" x14ac:dyDescent="0.15">
      <c r="A238" s="24">
        <f t="shared" si="11"/>
        <v>237</v>
      </c>
      <c r="B238" s="10">
        <f t="shared" ca="1" si="10"/>
        <v>62.515284871502466</v>
      </c>
      <c r="C238" s="10">
        <f t="shared" ca="1" si="9"/>
        <v>0.51528487150246605</v>
      </c>
    </row>
    <row r="239" spans="1:3" x14ac:dyDescent="0.15">
      <c r="A239" s="24">
        <f t="shared" si="11"/>
        <v>238</v>
      </c>
      <c r="B239" s="10">
        <f t="shared" ca="1" si="10"/>
        <v>63.635923707348645</v>
      </c>
      <c r="C239" s="10">
        <f t="shared" ca="1" si="9"/>
        <v>1.6359237073486455</v>
      </c>
    </row>
    <row r="240" spans="1:3" x14ac:dyDescent="0.15">
      <c r="A240" s="24">
        <f t="shared" si="11"/>
        <v>239</v>
      </c>
      <c r="B240" s="10">
        <f t="shared" ca="1" si="10"/>
        <v>59.332042244251753</v>
      </c>
      <c r="C240" s="10">
        <f t="shared" ca="1" si="9"/>
        <v>0</v>
      </c>
    </row>
    <row r="241" spans="1:3" x14ac:dyDescent="0.15">
      <c r="A241" s="24">
        <f t="shared" si="11"/>
        <v>240</v>
      </c>
      <c r="B241" s="10">
        <f t="shared" ca="1" si="10"/>
        <v>61.859391284676626</v>
      </c>
      <c r="C241" s="10">
        <f t="shared" ca="1" si="9"/>
        <v>0</v>
      </c>
    </row>
    <row r="242" spans="1:3" x14ac:dyDescent="0.15">
      <c r="A242" s="24">
        <f t="shared" si="11"/>
        <v>241</v>
      </c>
      <c r="B242" s="10">
        <f t="shared" ca="1" si="10"/>
        <v>61.280250209903507</v>
      </c>
      <c r="C242" s="10">
        <f t="shared" ca="1" si="9"/>
        <v>0</v>
      </c>
    </row>
    <row r="243" spans="1:3" x14ac:dyDescent="0.15">
      <c r="A243" s="24">
        <f t="shared" si="11"/>
        <v>242</v>
      </c>
      <c r="B243" s="10">
        <f t="shared" ca="1" si="10"/>
        <v>55.874390208139992</v>
      </c>
      <c r="C243" s="10">
        <f t="shared" ca="1" si="9"/>
        <v>0</v>
      </c>
    </row>
    <row r="244" spans="1:3" x14ac:dyDescent="0.15">
      <c r="A244" s="24">
        <f t="shared" si="11"/>
        <v>243</v>
      </c>
      <c r="B244" s="10">
        <f t="shared" ca="1" si="10"/>
        <v>69.061338405571647</v>
      </c>
      <c r="C244" s="10">
        <f t="shared" ca="1" si="9"/>
        <v>7.0613384055716466</v>
      </c>
    </row>
    <row r="245" spans="1:3" x14ac:dyDescent="0.15">
      <c r="A245" s="24">
        <f t="shared" si="11"/>
        <v>244</v>
      </c>
      <c r="B245" s="10">
        <f t="shared" ca="1" si="10"/>
        <v>54.030141023262068</v>
      </c>
      <c r="C245" s="10">
        <f t="shared" ca="1" si="9"/>
        <v>0</v>
      </c>
    </row>
    <row r="246" spans="1:3" x14ac:dyDescent="0.15">
      <c r="A246" s="24">
        <f t="shared" si="11"/>
        <v>245</v>
      </c>
      <c r="B246" s="10">
        <f t="shared" ca="1" si="10"/>
        <v>69.655355414009492</v>
      </c>
      <c r="C246" s="10">
        <f t="shared" ca="1" si="9"/>
        <v>7.6553554140094917</v>
      </c>
    </row>
    <row r="247" spans="1:3" x14ac:dyDescent="0.15">
      <c r="A247" s="24">
        <f t="shared" si="11"/>
        <v>246</v>
      </c>
      <c r="B247" s="10">
        <f t="shared" ca="1" si="10"/>
        <v>54.530413464261954</v>
      </c>
      <c r="C247" s="10">
        <f t="shared" ca="1" si="9"/>
        <v>0</v>
      </c>
    </row>
    <row r="248" spans="1:3" x14ac:dyDescent="0.15">
      <c r="A248" s="24">
        <f t="shared" si="11"/>
        <v>247</v>
      </c>
      <c r="B248" s="10">
        <f t="shared" ca="1" si="10"/>
        <v>70.353772703106983</v>
      </c>
      <c r="C248" s="10">
        <f t="shared" ca="1" si="9"/>
        <v>8.3537727031069835</v>
      </c>
    </row>
    <row r="249" spans="1:3" x14ac:dyDescent="0.15">
      <c r="A249" s="24">
        <f t="shared" si="11"/>
        <v>248</v>
      </c>
      <c r="B249" s="10">
        <f t="shared" ca="1" si="10"/>
        <v>65.329340479987309</v>
      </c>
      <c r="C249" s="10">
        <f t="shared" ca="1" si="9"/>
        <v>3.3293404799873088</v>
      </c>
    </row>
    <row r="250" spans="1:3" x14ac:dyDescent="0.15">
      <c r="A250" s="24">
        <f t="shared" si="11"/>
        <v>249</v>
      </c>
      <c r="B250" s="10">
        <f t="shared" ca="1" si="10"/>
        <v>75.589883901029282</v>
      </c>
      <c r="C250" s="10">
        <f t="shared" ca="1" si="9"/>
        <v>13.589883901029282</v>
      </c>
    </row>
    <row r="251" spans="1:3" x14ac:dyDescent="0.15">
      <c r="A251" s="24">
        <f t="shared" si="11"/>
        <v>250</v>
      </c>
      <c r="B251" s="10">
        <f t="shared" ca="1" si="10"/>
        <v>58.363187431450086</v>
      </c>
      <c r="C251" s="10">
        <f t="shared" ca="1" si="9"/>
        <v>0</v>
      </c>
    </row>
    <row r="252" spans="1:3" x14ac:dyDescent="0.15">
      <c r="A252" s="24">
        <f t="shared" si="11"/>
        <v>251</v>
      </c>
      <c r="B252" s="10">
        <f t="shared" ca="1" si="10"/>
        <v>61.890800955550084</v>
      </c>
      <c r="C252" s="10">
        <f t="shared" ca="1" si="9"/>
        <v>0</v>
      </c>
    </row>
    <row r="253" spans="1:3" x14ac:dyDescent="0.15">
      <c r="A253" s="24">
        <f t="shared" si="11"/>
        <v>252</v>
      </c>
      <c r="B253" s="10">
        <f t="shared" ca="1" si="10"/>
        <v>69.01602394569467</v>
      </c>
      <c r="C253" s="10">
        <f t="shared" ca="1" si="9"/>
        <v>7.0160239456946698</v>
      </c>
    </row>
    <row r="254" spans="1:3" x14ac:dyDescent="0.15">
      <c r="A254" s="24">
        <f t="shared" si="11"/>
        <v>253</v>
      </c>
      <c r="B254" s="10">
        <f t="shared" ca="1" si="10"/>
        <v>61.192297020689395</v>
      </c>
      <c r="C254" s="10">
        <f t="shared" ca="1" si="9"/>
        <v>0</v>
      </c>
    </row>
    <row r="255" spans="1:3" x14ac:dyDescent="0.15">
      <c r="A255" s="24">
        <f t="shared" si="11"/>
        <v>254</v>
      </c>
      <c r="B255" s="10">
        <f t="shared" ca="1" si="10"/>
        <v>69.251060819704392</v>
      </c>
      <c r="C255" s="10">
        <f t="shared" ca="1" si="9"/>
        <v>7.2510608197043922</v>
      </c>
    </row>
    <row r="256" spans="1:3" x14ac:dyDescent="0.15">
      <c r="A256" s="24">
        <f t="shared" si="11"/>
        <v>255</v>
      </c>
      <c r="B256" s="10">
        <f t="shared" ca="1" si="10"/>
        <v>62.782297403260557</v>
      </c>
      <c r="C256" s="10">
        <f t="shared" ca="1" si="9"/>
        <v>0.78229740326055719</v>
      </c>
    </row>
    <row r="257" spans="1:3" x14ac:dyDescent="0.15">
      <c r="A257" s="24">
        <f t="shared" si="11"/>
        <v>256</v>
      </c>
      <c r="B257" s="10">
        <f t="shared" ca="1" si="10"/>
        <v>62.722975389186786</v>
      </c>
      <c r="C257" s="10">
        <f t="shared" ca="1" si="9"/>
        <v>0.72297538918678583</v>
      </c>
    </row>
    <row r="258" spans="1:3" x14ac:dyDescent="0.15">
      <c r="A258" s="24">
        <f t="shared" si="11"/>
        <v>257</v>
      </c>
      <c r="B258" s="10">
        <f t="shared" ca="1" si="10"/>
        <v>66.065484748797829</v>
      </c>
      <c r="C258" s="10">
        <f t="shared" ref="C258:C321" ca="1" si="12">MAX(B258 - F$3, 0)</f>
        <v>4.0654847487978287</v>
      </c>
    </row>
    <row r="259" spans="1:3" x14ac:dyDescent="0.15">
      <c r="A259" s="24">
        <f t="shared" si="11"/>
        <v>258</v>
      </c>
      <c r="B259" s="10">
        <f t="shared" ref="B259:B322" ca="1" si="13">F$2 * EXP((F$5 - F$7 - 0.5 * F$6^2) * F$4 + F$6 * SQRT(F$4) * _xlfn.NORM.S.INV(RAND()))</f>
        <v>65.689808585727036</v>
      </c>
      <c r="C259" s="10">
        <f t="shared" ca="1" si="12"/>
        <v>3.689808585727036</v>
      </c>
    </row>
    <row r="260" spans="1:3" x14ac:dyDescent="0.15">
      <c r="A260" s="24">
        <f t="shared" ref="A260:A323" si="14">A259+1</f>
        <v>259</v>
      </c>
      <c r="B260" s="10">
        <f t="shared" ca="1" si="13"/>
        <v>67.544008517329516</v>
      </c>
      <c r="C260" s="10">
        <f t="shared" ca="1" si="12"/>
        <v>5.5440085173295159</v>
      </c>
    </row>
    <row r="261" spans="1:3" x14ac:dyDescent="0.15">
      <c r="A261" s="24">
        <f t="shared" si="14"/>
        <v>260</v>
      </c>
      <c r="B261" s="10">
        <f t="shared" ca="1" si="13"/>
        <v>67.625213945581081</v>
      </c>
      <c r="C261" s="10">
        <f t="shared" ca="1" si="12"/>
        <v>5.6252139455810806</v>
      </c>
    </row>
    <row r="262" spans="1:3" x14ac:dyDescent="0.15">
      <c r="A262" s="24">
        <f t="shared" si="14"/>
        <v>261</v>
      </c>
      <c r="B262" s="10">
        <f t="shared" ca="1" si="13"/>
        <v>59.143927328259252</v>
      </c>
      <c r="C262" s="10">
        <f t="shared" ca="1" si="12"/>
        <v>0</v>
      </c>
    </row>
    <row r="263" spans="1:3" x14ac:dyDescent="0.15">
      <c r="A263" s="24">
        <f t="shared" si="14"/>
        <v>262</v>
      </c>
      <c r="B263" s="10">
        <f t="shared" ca="1" si="13"/>
        <v>58.819137523825354</v>
      </c>
      <c r="C263" s="10">
        <f t="shared" ca="1" si="12"/>
        <v>0</v>
      </c>
    </row>
    <row r="264" spans="1:3" x14ac:dyDescent="0.15">
      <c r="A264" s="24">
        <f t="shared" si="14"/>
        <v>263</v>
      </c>
      <c r="B264" s="10">
        <f t="shared" ca="1" si="13"/>
        <v>71.395438933009999</v>
      </c>
      <c r="C264" s="10">
        <f t="shared" ca="1" si="12"/>
        <v>9.3954389330099986</v>
      </c>
    </row>
    <row r="265" spans="1:3" x14ac:dyDescent="0.15">
      <c r="A265" s="24">
        <f t="shared" si="14"/>
        <v>264</v>
      </c>
      <c r="B265" s="10">
        <f t="shared" ca="1" si="13"/>
        <v>61.196417353257004</v>
      </c>
      <c r="C265" s="10">
        <f t="shared" ca="1" si="12"/>
        <v>0</v>
      </c>
    </row>
    <row r="266" spans="1:3" x14ac:dyDescent="0.15">
      <c r="A266" s="24">
        <f t="shared" si="14"/>
        <v>265</v>
      </c>
      <c r="B266" s="10">
        <f t="shared" ca="1" si="13"/>
        <v>62.901530431622362</v>
      </c>
      <c r="C266" s="10">
        <f t="shared" ca="1" si="12"/>
        <v>0.90153043162236202</v>
      </c>
    </row>
    <row r="267" spans="1:3" x14ac:dyDescent="0.15">
      <c r="A267" s="24">
        <f t="shared" si="14"/>
        <v>266</v>
      </c>
      <c r="B267" s="10">
        <f t="shared" ca="1" si="13"/>
        <v>62.213772162028789</v>
      </c>
      <c r="C267" s="10">
        <f t="shared" ca="1" si="12"/>
        <v>0.21377216202878913</v>
      </c>
    </row>
    <row r="268" spans="1:3" x14ac:dyDescent="0.15">
      <c r="A268" s="24">
        <f t="shared" si="14"/>
        <v>267</v>
      </c>
      <c r="B268" s="10">
        <f t="shared" ca="1" si="13"/>
        <v>57.388685808194467</v>
      </c>
      <c r="C268" s="10">
        <f t="shared" ca="1" si="12"/>
        <v>0</v>
      </c>
    </row>
    <row r="269" spans="1:3" x14ac:dyDescent="0.15">
      <c r="A269" s="24">
        <f t="shared" si="14"/>
        <v>268</v>
      </c>
      <c r="B269" s="10">
        <f t="shared" ca="1" si="13"/>
        <v>67.137616038066895</v>
      </c>
      <c r="C269" s="10">
        <f t="shared" ca="1" si="12"/>
        <v>5.1376160380668949</v>
      </c>
    </row>
    <row r="270" spans="1:3" x14ac:dyDescent="0.15">
      <c r="A270" s="24">
        <f t="shared" si="14"/>
        <v>269</v>
      </c>
      <c r="B270" s="10">
        <f t="shared" ca="1" si="13"/>
        <v>56.488641743521939</v>
      </c>
      <c r="C270" s="10">
        <f t="shared" ca="1" si="12"/>
        <v>0</v>
      </c>
    </row>
    <row r="271" spans="1:3" x14ac:dyDescent="0.15">
      <c r="A271" s="24">
        <f t="shared" si="14"/>
        <v>270</v>
      </c>
      <c r="B271" s="10">
        <f t="shared" ca="1" si="13"/>
        <v>61.288056148450444</v>
      </c>
      <c r="C271" s="10">
        <f t="shared" ca="1" si="12"/>
        <v>0</v>
      </c>
    </row>
    <row r="272" spans="1:3" x14ac:dyDescent="0.15">
      <c r="A272" s="24">
        <f t="shared" si="14"/>
        <v>271</v>
      </c>
      <c r="B272" s="10">
        <f t="shared" ca="1" si="13"/>
        <v>62.714575730561073</v>
      </c>
      <c r="C272" s="10">
        <f t="shared" ca="1" si="12"/>
        <v>0.71457573056107293</v>
      </c>
    </row>
    <row r="273" spans="1:3" x14ac:dyDescent="0.15">
      <c r="A273" s="24">
        <f t="shared" si="14"/>
        <v>272</v>
      </c>
      <c r="B273" s="10">
        <f t="shared" ca="1" si="13"/>
        <v>49.442508065988569</v>
      </c>
      <c r="C273" s="10">
        <f t="shared" ca="1" si="12"/>
        <v>0</v>
      </c>
    </row>
    <row r="274" spans="1:3" x14ac:dyDescent="0.15">
      <c r="A274" s="24">
        <f t="shared" si="14"/>
        <v>273</v>
      </c>
      <c r="B274" s="10">
        <f t="shared" ca="1" si="13"/>
        <v>67.776261373386106</v>
      </c>
      <c r="C274" s="10">
        <f t="shared" ca="1" si="12"/>
        <v>5.7762613733861059</v>
      </c>
    </row>
    <row r="275" spans="1:3" x14ac:dyDescent="0.15">
      <c r="A275" s="24">
        <f t="shared" si="14"/>
        <v>274</v>
      </c>
      <c r="B275" s="10">
        <f t="shared" ca="1" si="13"/>
        <v>65.414072752211695</v>
      </c>
      <c r="C275" s="10">
        <f t="shared" ca="1" si="12"/>
        <v>3.4140727522116947</v>
      </c>
    </row>
    <row r="276" spans="1:3" x14ac:dyDescent="0.15">
      <c r="A276" s="24">
        <f t="shared" si="14"/>
        <v>275</v>
      </c>
      <c r="B276" s="10">
        <f t="shared" ca="1" si="13"/>
        <v>56.838708617079121</v>
      </c>
      <c r="C276" s="10">
        <f t="shared" ca="1" si="12"/>
        <v>0</v>
      </c>
    </row>
    <row r="277" spans="1:3" x14ac:dyDescent="0.15">
      <c r="A277" s="24">
        <f t="shared" si="14"/>
        <v>276</v>
      </c>
      <c r="B277" s="10">
        <f t="shared" ca="1" si="13"/>
        <v>55.568411584151647</v>
      </c>
      <c r="C277" s="10">
        <f t="shared" ca="1" si="12"/>
        <v>0</v>
      </c>
    </row>
    <row r="278" spans="1:3" x14ac:dyDescent="0.15">
      <c r="A278" s="24">
        <f t="shared" si="14"/>
        <v>277</v>
      </c>
      <c r="B278" s="10">
        <f t="shared" ca="1" si="13"/>
        <v>57.711381798251146</v>
      </c>
      <c r="C278" s="10">
        <f t="shared" ca="1" si="12"/>
        <v>0</v>
      </c>
    </row>
    <row r="279" spans="1:3" x14ac:dyDescent="0.15">
      <c r="A279" s="24">
        <f t="shared" si="14"/>
        <v>278</v>
      </c>
      <c r="B279" s="10">
        <f t="shared" ca="1" si="13"/>
        <v>64.533118876579906</v>
      </c>
      <c r="C279" s="10">
        <f t="shared" ca="1" si="12"/>
        <v>2.5331188765799055</v>
      </c>
    </row>
    <row r="280" spans="1:3" x14ac:dyDescent="0.15">
      <c r="A280" s="24">
        <f t="shared" si="14"/>
        <v>279</v>
      </c>
      <c r="B280" s="10">
        <f t="shared" ca="1" si="13"/>
        <v>60.199961509923455</v>
      </c>
      <c r="C280" s="10">
        <f t="shared" ca="1" si="12"/>
        <v>0</v>
      </c>
    </row>
    <row r="281" spans="1:3" x14ac:dyDescent="0.15">
      <c r="A281" s="24">
        <f t="shared" si="14"/>
        <v>280</v>
      </c>
      <c r="B281" s="10">
        <f t="shared" ca="1" si="13"/>
        <v>60.892323279783497</v>
      </c>
      <c r="C281" s="10">
        <f t="shared" ca="1" si="12"/>
        <v>0</v>
      </c>
    </row>
    <row r="282" spans="1:3" x14ac:dyDescent="0.15">
      <c r="A282" s="24">
        <f t="shared" si="14"/>
        <v>281</v>
      </c>
      <c r="B282" s="10">
        <f t="shared" ca="1" si="13"/>
        <v>60.413861644465186</v>
      </c>
      <c r="C282" s="10">
        <f t="shared" ca="1" si="12"/>
        <v>0</v>
      </c>
    </row>
    <row r="283" spans="1:3" x14ac:dyDescent="0.15">
      <c r="A283" s="24">
        <f t="shared" si="14"/>
        <v>282</v>
      </c>
      <c r="B283" s="10">
        <f t="shared" ca="1" si="13"/>
        <v>68.812898102875835</v>
      </c>
      <c r="C283" s="10">
        <f t="shared" ca="1" si="12"/>
        <v>6.8128981028758346</v>
      </c>
    </row>
    <row r="284" spans="1:3" x14ac:dyDescent="0.15">
      <c r="A284" s="24">
        <f t="shared" si="14"/>
        <v>283</v>
      </c>
      <c r="B284" s="10">
        <f t="shared" ca="1" si="13"/>
        <v>65.879925205513956</v>
      </c>
      <c r="C284" s="10">
        <f t="shared" ca="1" si="12"/>
        <v>3.8799252055139561</v>
      </c>
    </row>
    <row r="285" spans="1:3" x14ac:dyDescent="0.15">
      <c r="A285" s="24">
        <f t="shared" si="14"/>
        <v>284</v>
      </c>
      <c r="B285" s="10">
        <f t="shared" ca="1" si="13"/>
        <v>62.0215414037919</v>
      </c>
      <c r="C285" s="10">
        <f t="shared" ca="1" si="12"/>
        <v>2.1541403791900393E-2</v>
      </c>
    </row>
    <row r="286" spans="1:3" x14ac:dyDescent="0.15">
      <c r="A286" s="24">
        <f t="shared" si="14"/>
        <v>285</v>
      </c>
      <c r="B286" s="10">
        <f t="shared" ca="1" si="13"/>
        <v>62.766894529637796</v>
      </c>
      <c r="C286" s="10">
        <f t="shared" ca="1" si="12"/>
        <v>0.76689452963779559</v>
      </c>
    </row>
    <row r="287" spans="1:3" x14ac:dyDescent="0.15">
      <c r="A287" s="24">
        <f t="shared" si="14"/>
        <v>286</v>
      </c>
      <c r="B287" s="10">
        <f t="shared" ca="1" si="13"/>
        <v>61.592702775136559</v>
      </c>
      <c r="C287" s="10">
        <f t="shared" ca="1" si="12"/>
        <v>0</v>
      </c>
    </row>
    <row r="288" spans="1:3" x14ac:dyDescent="0.15">
      <c r="A288" s="24">
        <f t="shared" si="14"/>
        <v>287</v>
      </c>
      <c r="B288" s="10">
        <f t="shared" ca="1" si="13"/>
        <v>68.041320994238873</v>
      </c>
      <c r="C288" s="10">
        <f t="shared" ca="1" si="12"/>
        <v>6.0413209942388733</v>
      </c>
    </row>
    <row r="289" spans="1:3" x14ac:dyDescent="0.15">
      <c r="A289" s="24">
        <f t="shared" si="14"/>
        <v>288</v>
      </c>
      <c r="B289" s="10">
        <f t="shared" ca="1" si="13"/>
        <v>66.051442693693744</v>
      </c>
      <c r="C289" s="10">
        <f t="shared" ca="1" si="12"/>
        <v>4.051442693693744</v>
      </c>
    </row>
    <row r="290" spans="1:3" x14ac:dyDescent="0.15">
      <c r="A290" s="24">
        <f t="shared" si="14"/>
        <v>289</v>
      </c>
      <c r="B290" s="10">
        <f t="shared" ca="1" si="13"/>
        <v>56.036678300644162</v>
      </c>
      <c r="C290" s="10">
        <f t="shared" ca="1" si="12"/>
        <v>0</v>
      </c>
    </row>
    <row r="291" spans="1:3" x14ac:dyDescent="0.15">
      <c r="A291" s="24">
        <f t="shared" si="14"/>
        <v>290</v>
      </c>
      <c r="B291" s="10">
        <f t="shared" ca="1" si="13"/>
        <v>58.598450378036382</v>
      </c>
      <c r="C291" s="10">
        <f t="shared" ca="1" si="12"/>
        <v>0</v>
      </c>
    </row>
    <row r="292" spans="1:3" x14ac:dyDescent="0.15">
      <c r="A292" s="24">
        <f t="shared" si="14"/>
        <v>291</v>
      </c>
      <c r="B292" s="10">
        <f t="shared" ca="1" si="13"/>
        <v>67.994680409152934</v>
      </c>
      <c r="C292" s="10">
        <f t="shared" ca="1" si="12"/>
        <v>5.9946804091529344</v>
      </c>
    </row>
    <row r="293" spans="1:3" x14ac:dyDescent="0.15">
      <c r="A293" s="24">
        <f t="shared" si="14"/>
        <v>292</v>
      </c>
      <c r="B293" s="10">
        <f t="shared" ca="1" si="13"/>
        <v>59.85617450379533</v>
      </c>
      <c r="C293" s="10">
        <f t="shared" ca="1" si="12"/>
        <v>0</v>
      </c>
    </row>
    <row r="294" spans="1:3" x14ac:dyDescent="0.15">
      <c r="A294" s="24">
        <f t="shared" si="14"/>
        <v>293</v>
      </c>
      <c r="B294" s="10">
        <f t="shared" ca="1" si="13"/>
        <v>67.96934852111545</v>
      </c>
      <c r="C294" s="10">
        <f t="shared" ca="1" si="12"/>
        <v>5.9693485211154496</v>
      </c>
    </row>
    <row r="295" spans="1:3" x14ac:dyDescent="0.15">
      <c r="A295" s="24">
        <f t="shared" si="14"/>
        <v>294</v>
      </c>
      <c r="B295" s="10">
        <f t="shared" ca="1" si="13"/>
        <v>56.945787180339543</v>
      </c>
      <c r="C295" s="10">
        <f t="shared" ca="1" si="12"/>
        <v>0</v>
      </c>
    </row>
    <row r="296" spans="1:3" x14ac:dyDescent="0.15">
      <c r="A296" s="24">
        <f t="shared" si="14"/>
        <v>295</v>
      </c>
      <c r="B296" s="10">
        <f t="shared" ca="1" si="13"/>
        <v>62.431165541922716</v>
      </c>
      <c r="C296" s="10">
        <f t="shared" ca="1" si="12"/>
        <v>0.4311655419227165</v>
      </c>
    </row>
    <row r="297" spans="1:3" x14ac:dyDescent="0.15">
      <c r="A297" s="24">
        <f t="shared" si="14"/>
        <v>296</v>
      </c>
      <c r="B297" s="10">
        <f t="shared" ca="1" si="13"/>
        <v>59.242021398077384</v>
      </c>
      <c r="C297" s="10">
        <f t="shared" ca="1" si="12"/>
        <v>0</v>
      </c>
    </row>
    <row r="298" spans="1:3" x14ac:dyDescent="0.15">
      <c r="A298" s="24">
        <f t="shared" si="14"/>
        <v>297</v>
      </c>
      <c r="B298" s="10">
        <f t="shared" ca="1" si="13"/>
        <v>61.465335497981457</v>
      </c>
      <c r="C298" s="10">
        <f t="shared" ca="1" si="12"/>
        <v>0</v>
      </c>
    </row>
    <row r="299" spans="1:3" x14ac:dyDescent="0.15">
      <c r="A299" s="24">
        <f t="shared" si="14"/>
        <v>298</v>
      </c>
      <c r="B299" s="10">
        <f t="shared" ca="1" si="13"/>
        <v>57.567397421411414</v>
      </c>
      <c r="C299" s="10">
        <f t="shared" ca="1" si="12"/>
        <v>0</v>
      </c>
    </row>
    <row r="300" spans="1:3" x14ac:dyDescent="0.15">
      <c r="A300" s="24">
        <f t="shared" si="14"/>
        <v>299</v>
      </c>
      <c r="B300" s="10">
        <f t="shared" ca="1" si="13"/>
        <v>64.738962695488027</v>
      </c>
      <c r="C300" s="10">
        <f t="shared" ca="1" si="12"/>
        <v>2.7389626954880271</v>
      </c>
    </row>
    <row r="301" spans="1:3" x14ac:dyDescent="0.15">
      <c r="A301" s="24">
        <f t="shared" si="14"/>
        <v>300</v>
      </c>
      <c r="B301" s="10">
        <f t="shared" ca="1" si="13"/>
        <v>73.026949645873415</v>
      </c>
      <c r="C301" s="10">
        <f t="shared" ca="1" si="12"/>
        <v>11.026949645873415</v>
      </c>
    </row>
    <row r="302" spans="1:3" x14ac:dyDescent="0.15">
      <c r="A302" s="24">
        <f t="shared" si="14"/>
        <v>301</v>
      </c>
      <c r="B302" s="10">
        <f t="shared" ca="1" si="13"/>
        <v>63.345006001894554</v>
      </c>
      <c r="C302" s="10">
        <f t="shared" ca="1" si="12"/>
        <v>1.3450060018945535</v>
      </c>
    </row>
    <row r="303" spans="1:3" x14ac:dyDescent="0.15">
      <c r="A303" s="24">
        <f t="shared" si="14"/>
        <v>302</v>
      </c>
      <c r="B303" s="10">
        <f t="shared" ca="1" si="13"/>
        <v>59.297091303652891</v>
      </c>
      <c r="C303" s="10">
        <f t="shared" ca="1" si="12"/>
        <v>0</v>
      </c>
    </row>
    <row r="304" spans="1:3" x14ac:dyDescent="0.15">
      <c r="A304" s="24">
        <f t="shared" si="14"/>
        <v>303</v>
      </c>
      <c r="B304" s="10">
        <f t="shared" ca="1" si="13"/>
        <v>64.52664379866826</v>
      </c>
      <c r="C304" s="10">
        <f t="shared" ca="1" si="12"/>
        <v>2.5266437986682604</v>
      </c>
    </row>
    <row r="305" spans="1:3" x14ac:dyDescent="0.15">
      <c r="A305" s="24">
        <f t="shared" si="14"/>
        <v>304</v>
      </c>
      <c r="B305" s="10">
        <f t="shared" ca="1" si="13"/>
        <v>55.827664243255427</v>
      </c>
      <c r="C305" s="10">
        <f t="shared" ca="1" si="12"/>
        <v>0</v>
      </c>
    </row>
    <row r="306" spans="1:3" x14ac:dyDescent="0.15">
      <c r="A306" s="24">
        <f t="shared" si="14"/>
        <v>305</v>
      </c>
      <c r="B306" s="10">
        <f t="shared" ca="1" si="13"/>
        <v>71.370831964147243</v>
      </c>
      <c r="C306" s="10">
        <f t="shared" ca="1" si="12"/>
        <v>9.3708319641472428</v>
      </c>
    </row>
    <row r="307" spans="1:3" x14ac:dyDescent="0.15">
      <c r="A307" s="24">
        <f t="shared" si="14"/>
        <v>306</v>
      </c>
      <c r="B307" s="10">
        <f t="shared" ca="1" si="13"/>
        <v>54.641712909754062</v>
      </c>
      <c r="C307" s="10">
        <f t="shared" ca="1" si="12"/>
        <v>0</v>
      </c>
    </row>
    <row r="308" spans="1:3" x14ac:dyDescent="0.15">
      <c r="A308" s="24">
        <f t="shared" si="14"/>
        <v>307</v>
      </c>
      <c r="B308" s="10">
        <f t="shared" ca="1" si="13"/>
        <v>68.686514640216856</v>
      </c>
      <c r="C308" s="10">
        <f t="shared" ca="1" si="12"/>
        <v>6.6865146402168563</v>
      </c>
    </row>
    <row r="309" spans="1:3" x14ac:dyDescent="0.15">
      <c r="A309" s="24">
        <f t="shared" si="14"/>
        <v>308</v>
      </c>
      <c r="B309" s="10">
        <f t="shared" ca="1" si="13"/>
        <v>59.82928223908808</v>
      </c>
      <c r="C309" s="10">
        <f t="shared" ca="1" si="12"/>
        <v>0</v>
      </c>
    </row>
    <row r="310" spans="1:3" x14ac:dyDescent="0.15">
      <c r="A310" s="24">
        <f t="shared" si="14"/>
        <v>309</v>
      </c>
      <c r="B310" s="10">
        <f t="shared" ca="1" si="13"/>
        <v>49.9288207939084</v>
      </c>
      <c r="C310" s="10">
        <f t="shared" ca="1" si="12"/>
        <v>0</v>
      </c>
    </row>
    <row r="311" spans="1:3" x14ac:dyDescent="0.15">
      <c r="A311" s="24">
        <f t="shared" si="14"/>
        <v>310</v>
      </c>
      <c r="B311" s="10">
        <f t="shared" ca="1" si="13"/>
        <v>57.222003087366957</v>
      </c>
      <c r="C311" s="10">
        <f t="shared" ca="1" si="12"/>
        <v>0</v>
      </c>
    </row>
    <row r="312" spans="1:3" x14ac:dyDescent="0.15">
      <c r="A312" s="24">
        <f t="shared" si="14"/>
        <v>311</v>
      </c>
      <c r="B312" s="10">
        <f t="shared" ca="1" si="13"/>
        <v>65.636056824906021</v>
      </c>
      <c r="C312" s="10">
        <f t="shared" ca="1" si="12"/>
        <v>3.6360568249060208</v>
      </c>
    </row>
    <row r="313" spans="1:3" x14ac:dyDescent="0.15">
      <c r="A313" s="24">
        <f t="shared" si="14"/>
        <v>312</v>
      </c>
      <c r="B313" s="10">
        <f t="shared" ca="1" si="13"/>
        <v>56.5302781102965</v>
      </c>
      <c r="C313" s="10">
        <f t="shared" ca="1" si="12"/>
        <v>0</v>
      </c>
    </row>
    <row r="314" spans="1:3" x14ac:dyDescent="0.15">
      <c r="A314" s="24">
        <f t="shared" si="14"/>
        <v>313</v>
      </c>
      <c r="B314" s="10">
        <f t="shared" ca="1" si="13"/>
        <v>66.034473663886416</v>
      </c>
      <c r="C314" s="10">
        <f t="shared" ca="1" si="12"/>
        <v>4.0344736638864163</v>
      </c>
    </row>
    <row r="315" spans="1:3" x14ac:dyDescent="0.15">
      <c r="A315" s="24">
        <f t="shared" si="14"/>
        <v>314</v>
      </c>
      <c r="B315" s="10">
        <f t="shared" ca="1" si="13"/>
        <v>74.584480330334102</v>
      </c>
      <c r="C315" s="10">
        <f t="shared" ca="1" si="12"/>
        <v>12.584480330334102</v>
      </c>
    </row>
    <row r="316" spans="1:3" x14ac:dyDescent="0.15">
      <c r="A316" s="24">
        <f t="shared" si="14"/>
        <v>315</v>
      </c>
      <c r="B316" s="10">
        <f t="shared" ca="1" si="13"/>
        <v>61.630118327275589</v>
      </c>
      <c r="C316" s="10">
        <f t="shared" ca="1" si="12"/>
        <v>0</v>
      </c>
    </row>
    <row r="317" spans="1:3" x14ac:dyDescent="0.15">
      <c r="A317" s="24">
        <f t="shared" si="14"/>
        <v>316</v>
      </c>
      <c r="B317" s="10">
        <f t="shared" ca="1" si="13"/>
        <v>66.327434051934944</v>
      </c>
      <c r="C317" s="10">
        <f t="shared" ca="1" si="12"/>
        <v>4.3274340519349437</v>
      </c>
    </row>
    <row r="318" spans="1:3" x14ac:dyDescent="0.15">
      <c r="A318" s="24">
        <f t="shared" si="14"/>
        <v>317</v>
      </c>
      <c r="B318" s="10">
        <f t="shared" ca="1" si="13"/>
        <v>68.533915631007559</v>
      </c>
      <c r="C318" s="10">
        <f t="shared" ca="1" si="12"/>
        <v>6.5339156310075595</v>
      </c>
    </row>
    <row r="319" spans="1:3" x14ac:dyDescent="0.15">
      <c r="A319" s="24">
        <f t="shared" si="14"/>
        <v>318</v>
      </c>
      <c r="B319" s="10">
        <f t="shared" ca="1" si="13"/>
        <v>64.859043570661171</v>
      </c>
      <c r="C319" s="10">
        <f t="shared" ca="1" si="12"/>
        <v>2.8590435706611714</v>
      </c>
    </row>
    <row r="320" spans="1:3" x14ac:dyDescent="0.15">
      <c r="A320" s="24">
        <f t="shared" si="14"/>
        <v>319</v>
      </c>
      <c r="B320" s="10">
        <f t="shared" ca="1" si="13"/>
        <v>62.999340871188124</v>
      </c>
      <c r="C320" s="10">
        <f t="shared" ca="1" si="12"/>
        <v>0.99934087118812442</v>
      </c>
    </row>
    <row r="321" spans="1:3" x14ac:dyDescent="0.15">
      <c r="A321" s="24">
        <f t="shared" si="14"/>
        <v>320</v>
      </c>
      <c r="B321" s="10">
        <f t="shared" ca="1" si="13"/>
        <v>56.718206069028248</v>
      </c>
      <c r="C321" s="10">
        <f t="shared" ca="1" si="12"/>
        <v>0</v>
      </c>
    </row>
    <row r="322" spans="1:3" x14ac:dyDescent="0.15">
      <c r="A322" s="24">
        <f t="shared" si="14"/>
        <v>321</v>
      </c>
      <c r="B322" s="10">
        <f t="shared" ca="1" si="13"/>
        <v>64.943742185727316</v>
      </c>
      <c r="C322" s="10">
        <f t="shared" ref="C322:C385" ca="1" si="15">MAX(B322 - F$3, 0)</f>
        <v>2.9437421857273165</v>
      </c>
    </row>
    <row r="323" spans="1:3" x14ac:dyDescent="0.15">
      <c r="A323" s="24">
        <f t="shared" si="14"/>
        <v>322</v>
      </c>
      <c r="B323" s="10">
        <f t="shared" ref="B323:B386" ca="1" si="16">F$2 * EXP((F$5 - F$7 - 0.5 * F$6^2) * F$4 + F$6 * SQRT(F$4) * _xlfn.NORM.S.INV(RAND()))</f>
        <v>60.269480023800163</v>
      </c>
      <c r="C323" s="10">
        <f t="shared" ca="1" si="15"/>
        <v>0</v>
      </c>
    </row>
    <row r="324" spans="1:3" x14ac:dyDescent="0.15">
      <c r="A324" s="24">
        <f t="shared" ref="A324:A387" si="17">A323+1</f>
        <v>323</v>
      </c>
      <c r="B324" s="10">
        <f t="shared" ca="1" si="16"/>
        <v>53.659995284332936</v>
      </c>
      <c r="C324" s="10">
        <f t="shared" ca="1" si="15"/>
        <v>0</v>
      </c>
    </row>
    <row r="325" spans="1:3" x14ac:dyDescent="0.15">
      <c r="A325" s="24">
        <f t="shared" si="17"/>
        <v>324</v>
      </c>
      <c r="B325" s="10">
        <f t="shared" ca="1" si="16"/>
        <v>60.064539657980426</v>
      </c>
      <c r="C325" s="10">
        <f t="shared" ca="1" si="15"/>
        <v>0</v>
      </c>
    </row>
    <row r="326" spans="1:3" x14ac:dyDescent="0.15">
      <c r="A326" s="24">
        <f t="shared" si="17"/>
        <v>325</v>
      </c>
      <c r="B326" s="10">
        <f t="shared" ca="1" si="16"/>
        <v>50.540884522707294</v>
      </c>
      <c r="C326" s="10">
        <f t="shared" ca="1" si="15"/>
        <v>0</v>
      </c>
    </row>
    <row r="327" spans="1:3" x14ac:dyDescent="0.15">
      <c r="A327" s="24">
        <f t="shared" si="17"/>
        <v>326</v>
      </c>
      <c r="B327" s="10">
        <f t="shared" ca="1" si="16"/>
        <v>59.429445223049242</v>
      </c>
      <c r="C327" s="10">
        <f t="shared" ca="1" si="15"/>
        <v>0</v>
      </c>
    </row>
    <row r="328" spans="1:3" x14ac:dyDescent="0.15">
      <c r="A328" s="24">
        <f t="shared" si="17"/>
        <v>327</v>
      </c>
      <c r="B328" s="10">
        <f t="shared" ca="1" si="16"/>
        <v>66.05734395371509</v>
      </c>
      <c r="C328" s="10">
        <f t="shared" ca="1" si="15"/>
        <v>4.0573439537150904</v>
      </c>
    </row>
    <row r="329" spans="1:3" x14ac:dyDescent="0.15">
      <c r="A329" s="24">
        <f t="shared" si="17"/>
        <v>328</v>
      </c>
      <c r="B329" s="10">
        <f t="shared" ca="1" si="16"/>
        <v>69.019664344022615</v>
      </c>
      <c r="C329" s="10">
        <f t="shared" ca="1" si="15"/>
        <v>7.0196643440226154</v>
      </c>
    </row>
    <row r="330" spans="1:3" x14ac:dyDescent="0.15">
      <c r="A330" s="24">
        <f t="shared" si="17"/>
        <v>329</v>
      </c>
      <c r="B330" s="10">
        <f t="shared" ca="1" si="16"/>
        <v>67.982980265485423</v>
      </c>
      <c r="C330" s="10">
        <f t="shared" ca="1" si="15"/>
        <v>5.9829802654854234</v>
      </c>
    </row>
    <row r="331" spans="1:3" x14ac:dyDescent="0.15">
      <c r="A331" s="24">
        <f t="shared" si="17"/>
        <v>330</v>
      </c>
      <c r="B331" s="10">
        <f t="shared" ca="1" si="16"/>
        <v>58.317675367324256</v>
      </c>
      <c r="C331" s="10">
        <f t="shared" ca="1" si="15"/>
        <v>0</v>
      </c>
    </row>
    <row r="332" spans="1:3" x14ac:dyDescent="0.15">
      <c r="A332" s="24">
        <f t="shared" si="17"/>
        <v>331</v>
      </c>
      <c r="B332" s="10">
        <f t="shared" ca="1" si="16"/>
        <v>55.467593057546146</v>
      </c>
      <c r="C332" s="10">
        <f t="shared" ca="1" si="15"/>
        <v>0</v>
      </c>
    </row>
    <row r="333" spans="1:3" x14ac:dyDescent="0.15">
      <c r="A333" s="24">
        <f t="shared" si="17"/>
        <v>332</v>
      </c>
      <c r="B333" s="10">
        <f t="shared" ca="1" si="16"/>
        <v>68.519941324577985</v>
      </c>
      <c r="C333" s="10">
        <f t="shared" ca="1" si="15"/>
        <v>6.5199413245779851</v>
      </c>
    </row>
    <row r="334" spans="1:3" x14ac:dyDescent="0.15">
      <c r="A334" s="24">
        <f t="shared" si="17"/>
        <v>333</v>
      </c>
      <c r="B334" s="10">
        <f t="shared" ca="1" si="16"/>
        <v>73.211411665243062</v>
      </c>
      <c r="C334" s="10">
        <f t="shared" ca="1" si="15"/>
        <v>11.211411665243062</v>
      </c>
    </row>
    <row r="335" spans="1:3" x14ac:dyDescent="0.15">
      <c r="A335" s="24">
        <f t="shared" si="17"/>
        <v>334</v>
      </c>
      <c r="B335" s="10">
        <f t="shared" ca="1" si="16"/>
        <v>55.817640618580739</v>
      </c>
      <c r="C335" s="10">
        <f t="shared" ca="1" si="15"/>
        <v>0</v>
      </c>
    </row>
    <row r="336" spans="1:3" x14ac:dyDescent="0.15">
      <c r="A336" s="24">
        <f t="shared" si="17"/>
        <v>335</v>
      </c>
      <c r="B336" s="10">
        <f t="shared" ca="1" si="16"/>
        <v>63.418807669928213</v>
      </c>
      <c r="C336" s="10">
        <f t="shared" ca="1" si="15"/>
        <v>1.4188076699282135</v>
      </c>
    </row>
    <row r="337" spans="1:3" x14ac:dyDescent="0.15">
      <c r="A337" s="24">
        <f t="shared" si="17"/>
        <v>336</v>
      </c>
      <c r="B337" s="10">
        <f t="shared" ca="1" si="16"/>
        <v>52.568358215389019</v>
      </c>
      <c r="C337" s="10">
        <f t="shared" ca="1" si="15"/>
        <v>0</v>
      </c>
    </row>
    <row r="338" spans="1:3" x14ac:dyDescent="0.15">
      <c r="A338" s="24">
        <f t="shared" si="17"/>
        <v>337</v>
      </c>
      <c r="B338" s="10">
        <f t="shared" ca="1" si="16"/>
        <v>63.852168608781859</v>
      </c>
      <c r="C338" s="10">
        <f t="shared" ca="1" si="15"/>
        <v>1.8521686087818594</v>
      </c>
    </row>
    <row r="339" spans="1:3" x14ac:dyDescent="0.15">
      <c r="A339" s="24">
        <f t="shared" si="17"/>
        <v>338</v>
      </c>
      <c r="B339" s="10">
        <f t="shared" ca="1" si="16"/>
        <v>66.489059501637286</v>
      </c>
      <c r="C339" s="10">
        <f t="shared" ca="1" si="15"/>
        <v>4.4890595016372856</v>
      </c>
    </row>
    <row r="340" spans="1:3" x14ac:dyDescent="0.15">
      <c r="A340" s="24">
        <f t="shared" si="17"/>
        <v>339</v>
      </c>
      <c r="B340" s="10">
        <f t="shared" ca="1" si="16"/>
        <v>69.968467875804365</v>
      </c>
      <c r="C340" s="10">
        <f t="shared" ca="1" si="15"/>
        <v>7.9684678758043646</v>
      </c>
    </row>
    <row r="341" spans="1:3" x14ac:dyDescent="0.15">
      <c r="A341" s="24">
        <f t="shared" si="17"/>
        <v>340</v>
      </c>
      <c r="B341" s="10">
        <f t="shared" ca="1" si="16"/>
        <v>59.665981935320097</v>
      </c>
      <c r="C341" s="10">
        <f t="shared" ca="1" si="15"/>
        <v>0</v>
      </c>
    </row>
    <row r="342" spans="1:3" x14ac:dyDescent="0.15">
      <c r="A342" s="24">
        <f t="shared" si="17"/>
        <v>341</v>
      </c>
      <c r="B342" s="10">
        <f t="shared" ca="1" si="16"/>
        <v>53.812085568959496</v>
      </c>
      <c r="C342" s="10">
        <f t="shared" ca="1" si="15"/>
        <v>0</v>
      </c>
    </row>
    <row r="343" spans="1:3" x14ac:dyDescent="0.15">
      <c r="A343" s="24">
        <f t="shared" si="17"/>
        <v>342</v>
      </c>
      <c r="B343" s="10">
        <f t="shared" ca="1" si="16"/>
        <v>68.893031509377153</v>
      </c>
      <c r="C343" s="10">
        <f t="shared" ca="1" si="15"/>
        <v>6.8930315093771526</v>
      </c>
    </row>
    <row r="344" spans="1:3" x14ac:dyDescent="0.15">
      <c r="A344" s="24">
        <f t="shared" si="17"/>
        <v>343</v>
      </c>
      <c r="B344" s="10">
        <f t="shared" ca="1" si="16"/>
        <v>62.769137594548511</v>
      </c>
      <c r="C344" s="10">
        <f t="shared" ca="1" si="15"/>
        <v>0.76913759454851061</v>
      </c>
    </row>
    <row r="345" spans="1:3" x14ac:dyDescent="0.15">
      <c r="A345" s="24">
        <f t="shared" si="17"/>
        <v>344</v>
      </c>
      <c r="B345" s="10">
        <f t="shared" ca="1" si="16"/>
        <v>67.024174216984804</v>
      </c>
      <c r="C345" s="10">
        <f t="shared" ca="1" si="15"/>
        <v>5.0241742169848038</v>
      </c>
    </row>
    <row r="346" spans="1:3" x14ac:dyDescent="0.15">
      <c r="A346" s="24">
        <f t="shared" si="17"/>
        <v>345</v>
      </c>
      <c r="B346" s="10">
        <f t="shared" ca="1" si="16"/>
        <v>53.935192408366156</v>
      </c>
      <c r="C346" s="10">
        <f t="shared" ca="1" si="15"/>
        <v>0</v>
      </c>
    </row>
    <row r="347" spans="1:3" x14ac:dyDescent="0.15">
      <c r="A347" s="24">
        <f t="shared" si="17"/>
        <v>346</v>
      </c>
      <c r="B347" s="10">
        <f t="shared" ca="1" si="16"/>
        <v>57.913628716688905</v>
      </c>
      <c r="C347" s="10">
        <f t="shared" ca="1" si="15"/>
        <v>0</v>
      </c>
    </row>
    <row r="348" spans="1:3" x14ac:dyDescent="0.15">
      <c r="A348" s="24">
        <f t="shared" si="17"/>
        <v>347</v>
      </c>
      <c r="B348" s="10">
        <f t="shared" ca="1" si="16"/>
        <v>65.536084695501316</v>
      </c>
      <c r="C348" s="10">
        <f t="shared" ca="1" si="15"/>
        <v>3.5360846955013159</v>
      </c>
    </row>
    <row r="349" spans="1:3" x14ac:dyDescent="0.15">
      <c r="A349" s="24">
        <f t="shared" si="17"/>
        <v>348</v>
      </c>
      <c r="B349" s="10">
        <f t="shared" ca="1" si="16"/>
        <v>63.619283107629279</v>
      </c>
      <c r="C349" s="10">
        <f t="shared" ca="1" si="15"/>
        <v>1.6192831076292791</v>
      </c>
    </row>
    <row r="350" spans="1:3" x14ac:dyDescent="0.15">
      <c r="A350" s="24">
        <f t="shared" si="17"/>
        <v>349</v>
      </c>
      <c r="B350" s="10">
        <f t="shared" ca="1" si="16"/>
        <v>60.335385246529214</v>
      </c>
      <c r="C350" s="10">
        <f t="shared" ca="1" si="15"/>
        <v>0</v>
      </c>
    </row>
    <row r="351" spans="1:3" x14ac:dyDescent="0.15">
      <c r="A351" s="24">
        <f t="shared" si="17"/>
        <v>350</v>
      </c>
      <c r="B351" s="10">
        <f t="shared" ca="1" si="16"/>
        <v>51.220804118557304</v>
      </c>
      <c r="C351" s="10">
        <f t="shared" ca="1" si="15"/>
        <v>0</v>
      </c>
    </row>
    <row r="352" spans="1:3" x14ac:dyDescent="0.15">
      <c r="A352" s="24">
        <f t="shared" si="17"/>
        <v>351</v>
      </c>
      <c r="B352" s="10">
        <f t="shared" ca="1" si="16"/>
        <v>58.04477780663558</v>
      </c>
      <c r="C352" s="10">
        <f t="shared" ca="1" si="15"/>
        <v>0</v>
      </c>
    </row>
    <row r="353" spans="1:3" x14ac:dyDescent="0.15">
      <c r="A353" s="24">
        <f t="shared" si="17"/>
        <v>352</v>
      </c>
      <c r="B353" s="10">
        <f t="shared" ca="1" si="16"/>
        <v>62.348604230119228</v>
      </c>
      <c r="C353" s="10">
        <f t="shared" ca="1" si="15"/>
        <v>0.34860423011922848</v>
      </c>
    </row>
    <row r="354" spans="1:3" x14ac:dyDescent="0.15">
      <c r="A354" s="24">
        <f t="shared" si="17"/>
        <v>353</v>
      </c>
      <c r="B354" s="10">
        <f t="shared" ca="1" si="16"/>
        <v>60.403515843774954</v>
      </c>
      <c r="C354" s="10">
        <f t="shared" ca="1" si="15"/>
        <v>0</v>
      </c>
    </row>
    <row r="355" spans="1:3" x14ac:dyDescent="0.15">
      <c r="A355" s="24">
        <f t="shared" si="17"/>
        <v>354</v>
      </c>
      <c r="B355" s="10">
        <f t="shared" ca="1" si="16"/>
        <v>58.661330407785478</v>
      </c>
      <c r="C355" s="10">
        <f t="shared" ca="1" si="15"/>
        <v>0</v>
      </c>
    </row>
    <row r="356" spans="1:3" x14ac:dyDescent="0.15">
      <c r="A356" s="24">
        <f t="shared" si="17"/>
        <v>355</v>
      </c>
      <c r="B356" s="10">
        <f t="shared" ca="1" si="16"/>
        <v>58.718686167802353</v>
      </c>
      <c r="C356" s="10">
        <f t="shared" ca="1" si="15"/>
        <v>0</v>
      </c>
    </row>
    <row r="357" spans="1:3" x14ac:dyDescent="0.15">
      <c r="A357" s="24">
        <f t="shared" si="17"/>
        <v>356</v>
      </c>
      <c r="B357" s="10">
        <f t="shared" ca="1" si="16"/>
        <v>61.269081373496427</v>
      </c>
      <c r="C357" s="10">
        <f t="shared" ca="1" si="15"/>
        <v>0</v>
      </c>
    </row>
    <row r="358" spans="1:3" x14ac:dyDescent="0.15">
      <c r="A358" s="24">
        <f t="shared" si="17"/>
        <v>357</v>
      </c>
      <c r="B358" s="10">
        <f t="shared" ca="1" si="16"/>
        <v>68.490347718501766</v>
      </c>
      <c r="C358" s="10">
        <f t="shared" ca="1" si="15"/>
        <v>6.4903477185017664</v>
      </c>
    </row>
    <row r="359" spans="1:3" x14ac:dyDescent="0.15">
      <c r="A359" s="24">
        <f t="shared" si="17"/>
        <v>358</v>
      </c>
      <c r="B359" s="10">
        <f t="shared" ca="1" si="16"/>
        <v>58.142415016449313</v>
      </c>
      <c r="C359" s="10">
        <f t="shared" ca="1" si="15"/>
        <v>0</v>
      </c>
    </row>
    <row r="360" spans="1:3" x14ac:dyDescent="0.15">
      <c r="A360" s="24">
        <f t="shared" si="17"/>
        <v>359</v>
      </c>
      <c r="B360" s="10">
        <f t="shared" ca="1" si="16"/>
        <v>60.61020383297781</v>
      </c>
      <c r="C360" s="10">
        <f t="shared" ca="1" si="15"/>
        <v>0</v>
      </c>
    </row>
    <row r="361" spans="1:3" x14ac:dyDescent="0.15">
      <c r="A361" s="24">
        <f t="shared" si="17"/>
        <v>360</v>
      </c>
      <c r="B361" s="10">
        <f t="shared" ca="1" si="16"/>
        <v>61.626477024375617</v>
      </c>
      <c r="C361" s="10">
        <f t="shared" ca="1" si="15"/>
        <v>0</v>
      </c>
    </row>
    <row r="362" spans="1:3" x14ac:dyDescent="0.15">
      <c r="A362" s="24">
        <f t="shared" si="17"/>
        <v>361</v>
      </c>
      <c r="B362" s="10">
        <f t="shared" ca="1" si="16"/>
        <v>65.346710302026551</v>
      </c>
      <c r="C362" s="10">
        <f t="shared" ca="1" si="15"/>
        <v>3.3467103020265512</v>
      </c>
    </row>
    <row r="363" spans="1:3" x14ac:dyDescent="0.15">
      <c r="A363" s="24">
        <f t="shared" si="17"/>
        <v>362</v>
      </c>
      <c r="B363" s="10">
        <f t="shared" ca="1" si="16"/>
        <v>53.903901131868501</v>
      </c>
      <c r="C363" s="10">
        <f t="shared" ca="1" si="15"/>
        <v>0</v>
      </c>
    </row>
    <row r="364" spans="1:3" x14ac:dyDescent="0.15">
      <c r="A364" s="24">
        <f t="shared" si="17"/>
        <v>363</v>
      </c>
      <c r="B364" s="10">
        <f t="shared" ca="1" si="16"/>
        <v>60.961498789985065</v>
      </c>
      <c r="C364" s="10">
        <f t="shared" ca="1" si="15"/>
        <v>0</v>
      </c>
    </row>
    <row r="365" spans="1:3" x14ac:dyDescent="0.15">
      <c r="A365" s="24">
        <f t="shared" si="17"/>
        <v>364</v>
      </c>
      <c r="B365" s="10">
        <f t="shared" ca="1" si="16"/>
        <v>71.538165439906976</v>
      </c>
      <c r="C365" s="10">
        <f t="shared" ca="1" si="15"/>
        <v>9.538165439906976</v>
      </c>
    </row>
    <row r="366" spans="1:3" x14ac:dyDescent="0.15">
      <c r="A366" s="24">
        <f t="shared" si="17"/>
        <v>365</v>
      </c>
      <c r="B366" s="10">
        <f t="shared" ca="1" si="16"/>
        <v>63.082441779530889</v>
      </c>
      <c r="C366" s="10">
        <f t="shared" ca="1" si="15"/>
        <v>1.0824417795308889</v>
      </c>
    </row>
    <row r="367" spans="1:3" x14ac:dyDescent="0.15">
      <c r="A367" s="24">
        <f t="shared" si="17"/>
        <v>366</v>
      </c>
      <c r="B367" s="10">
        <f t="shared" ca="1" si="16"/>
        <v>56.755760357342382</v>
      </c>
      <c r="C367" s="10">
        <f t="shared" ca="1" si="15"/>
        <v>0</v>
      </c>
    </row>
    <row r="368" spans="1:3" x14ac:dyDescent="0.15">
      <c r="A368" s="24">
        <f t="shared" si="17"/>
        <v>367</v>
      </c>
      <c r="B368" s="10">
        <f t="shared" ca="1" si="16"/>
        <v>64.18674299009426</v>
      </c>
      <c r="C368" s="10">
        <f t="shared" ca="1" si="15"/>
        <v>2.1867429900942597</v>
      </c>
    </row>
    <row r="369" spans="1:3" x14ac:dyDescent="0.15">
      <c r="A369" s="24">
        <f t="shared" si="17"/>
        <v>368</v>
      </c>
      <c r="B369" s="10">
        <f t="shared" ca="1" si="16"/>
        <v>64.147432390250216</v>
      </c>
      <c r="C369" s="10">
        <f t="shared" ca="1" si="15"/>
        <v>2.1474323902502164</v>
      </c>
    </row>
    <row r="370" spans="1:3" x14ac:dyDescent="0.15">
      <c r="A370" s="24">
        <f t="shared" si="17"/>
        <v>369</v>
      </c>
      <c r="B370" s="10">
        <f t="shared" ca="1" si="16"/>
        <v>58.747926900183003</v>
      </c>
      <c r="C370" s="10">
        <f t="shared" ca="1" si="15"/>
        <v>0</v>
      </c>
    </row>
    <row r="371" spans="1:3" x14ac:dyDescent="0.15">
      <c r="A371" s="24">
        <f t="shared" si="17"/>
        <v>370</v>
      </c>
      <c r="B371" s="10">
        <f t="shared" ca="1" si="16"/>
        <v>67.60895452840883</v>
      </c>
      <c r="C371" s="10">
        <f t="shared" ca="1" si="15"/>
        <v>5.6089545284088302</v>
      </c>
    </row>
    <row r="372" spans="1:3" x14ac:dyDescent="0.15">
      <c r="A372" s="24">
        <f t="shared" si="17"/>
        <v>371</v>
      </c>
      <c r="B372" s="10">
        <f t="shared" ca="1" si="16"/>
        <v>58.06010381037472</v>
      </c>
      <c r="C372" s="10">
        <f t="shared" ca="1" si="15"/>
        <v>0</v>
      </c>
    </row>
    <row r="373" spans="1:3" x14ac:dyDescent="0.15">
      <c r="A373" s="24">
        <f t="shared" si="17"/>
        <v>372</v>
      </c>
      <c r="B373" s="10">
        <f t="shared" ca="1" si="16"/>
        <v>66.231643712541</v>
      </c>
      <c r="C373" s="10">
        <f t="shared" ca="1" si="15"/>
        <v>4.2316437125410005</v>
      </c>
    </row>
    <row r="374" spans="1:3" x14ac:dyDescent="0.15">
      <c r="A374" s="24">
        <f t="shared" si="17"/>
        <v>373</v>
      </c>
      <c r="B374" s="10">
        <f t="shared" ca="1" si="16"/>
        <v>51.010412877610626</v>
      </c>
      <c r="C374" s="10">
        <f t="shared" ca="1" si="15"/>
        <v>0</v>
      </c>
    </row>
    <row r="375" spans="1:3" x14ac:dyDescent="0.15">
      <c r="A375" s="24">
        <f t="shared" si="17"/>
        <v>374</v>
      </c>
      <c r="B375" s="10">
        <f t="shared" ca="1" si="16"/>
        <v>64.166298878498793</v>
      </c>
      <c r="C375" s="10">
        <f t="shared" ca="1" si="15"/>
        <v>2.1662988784987931</v>
      </c>
    </row>
    <row r="376" spans="1:3" x14ac:dyDescent="0.15">
      <c r="A376" s="24">
        <f t="shared" si="17"/>
        <v>375</v>
      </c>
      <c r="B376" s="10">
        <f t="shared" ca="1" si="16"/>
        <v>71.03673281778174</v>
      </c>
      <c r="C376" s="10">
        <f t="shared" ca="1" si="15"/>
        <v>9.0367328177817399</v>
      </c>
    </row>
    <row r="377" spans="1:3" x14ac:dyDescent="0.15">
      <c r="A377" s="24">
        <f t="shared" si="17"/>
        <v>376</v>
      </c>
      <c r="B377" s="10">
        <f t="shared" ca="1" si="16"/>
        <v>64.465321897790616</v>
      </c>
      <c r="C377" s="10">
        <f t="shared" ca="1" si="15"/>
        <v>2.4653218977906164</v>
      </c>
    </row>
    <row r="378" spans="1:3" x14ac:dyDescent="0.15">
      <c r="A378" s="24">
        <f t="shared" si="17"/>
        <v>377</v>
      </c>
      <c r="B378" s="10">
        <f t="shared" ca="1" si="16"/>
        <v>62.116159394934037</v>
      </c>
      <c r="C378" s="10">
        <f t="shared" ca="1" si="15"/>
        <v>0.11615939493403715</v>
      </c>
    </row>
    <row r="379" spans="1:3" x14ac:dyDescent="0.15">
      <c r="A379" s="24">
        <f t="shared" si="17"/>
        <v>378</v>
      </c>
      <c r="B379" s="10">
        <f t="shared" ca="1" si="16"/>
        <v>56.09479369461453</v>
      </c>
      <c r="C379" s="10">
        <f t="shared" ca="1" si="15"/>
        <v>0</v>
      </c>
    </row>
    <row r="380" spans="1:3" x14ac:dyDescent="0.15">
      <c r="A380" s="24">
        <f t="shared" si="17"/>
        <v>379</v>
      </c>
      <c r="B380" s="10">
        <f t="shared" ca="1" si="16"/>
        <v>60.633133120252374</v>
      </c>
      <c r="C380" s="10">
        <f t="shared" ca="1" si="15"/>
        <v>0</v>
      </c>
    </row>
    <row r="381" spans="1:3" x14ac:dyDescent="0.15">
      <c r="A381" s="24">
        <f t="shared" si="17"/>
        <v>380</v>
      </c>
      <c r="B381" s="10">
        <f t="shared" ca="1" si="16"/>
        <v>55.513165257226248</v>
      </c>
      <c r="C381" s="10">
        <f t="shared" ca="1" si="15"/>
        <v>0</v>
      </c>
    </row>
    <row r="382" spans="1:3" x14ac:dyDescent="0.15">
      <c r="A382" s="24">
        <f t="shared" si="17"/>
        <v>381</v>
      </c>
      <c r="B382" s="10">
        <f t="shared" ca="1" si="16"/>
        <v>56.054721046077489</v>
      </c>
      <c r="C382" s="10">
        <f t="shared" ca="1" si="15"/>
        <v>0</v>
      </c>
    </row>
    <row r="383" spans="1:3" x14ac:dyDescent="0.15">
      <c r="A383" s="24">
        <f t="shared" si="17"/>
        <v>382</v>
      </c>
      <c r="B383" s="10">
        <f t="shared" ca="1" si="16"/>
        <v>54.680818581034806</v>
      </c>
      <c r="C383" s="10">
        <f t="shared" ca="1" si="15"/>
        <v>0</v>
      </c>
    </row>
    <row r="384" spans="1:3" x14ac:dyDescent="0.15">
      <c r="A384" s="24">
        <f t="shared" si="17"/>
        <v>383</v>
      </c>
      <c r="B384" s="10">
        <f t="shared" ca="1" si="16"/>
        <v>51.076343147356042</v>
      </c>
      <c r="C384" s="10">
        <f t="shared" ca="1" si="15"/>
        <v>0</v>
      </c>
    </row>
    <row r="385" spans="1:3" x14ac:dyDescent="0.15">
      <c r="A385" s="24">
        <f t="shared" si="17"/>
        <v>384</v>
      </c>
      <c r="B385" s="10">
        <f t="shared" ca="1" si="16"/>
        <v>54.264550249415343</v>
      </c>
      <c r="C385" s="10">
        <f t="shared" ca="1" si="15"/>
        <v>0</v>
      </c>
    </row>
    <row r="386" spans="1:3" x14ac:dyDescent="0.15">
      <c r="A386" s="24">
        <f t="shared" si="17"/>
        <v>385</v>
      </c>
      <c r="B386" s="10">
        <f t="shared" ca="1" si="16"/>
        <v>59.828829707307079</v>
      </c>
      <c r="C386" s="10">
        <f t="shared" ref="C386:C449" ca="1" si="18">MAX(B386 - F$3, 0)</f>
        <v>0</v>
      </c>
    </row>
    <row r="387" spans="1:3" x14ac:dyDescent="0.15">
      <c r="A387" s="24">
        <f t="shared" si="17"/>
        <v>386</v>
      </c>
      <c r="B387" s="10">
        <f t="shared" ref="B387:B450" ca="1" si="19">F$2 * EXP((F$5 - F$7 - 0.5 * F$6^2) * F$4 + F$6 * SQRT(F$4) * _xlfn.NORM.S.INV(RAND()))</f>
        <v>60.434523870283833</v>
      </c>
      <c r="C387" s="10">
        <f t="shared" ca="1" si="18"/>
        <v>0</v>
      </c>
    </row>
    <row r="388" spans="1:3" x14ac:dyDescent="0.15">
      <c r="A388" s="24">
        <f t="shared" ref="A388:A451" si="20">A387+1</f>
        <v>387</v>
      </c>
      <c r="B388" s="10">
        <f t="shared" ca="1" si="19"/>
        <v>60.358996981910082</v>
      </c>
      <c r="C388" s="10">
        <f t="shared" ca="1" si="18"/>
        <v>0</v>
      </c>
    </row>
    <row r="389" spans="1:3" x14ac:dyDescent="0.15">
      <c r="A389" s="24">
        <f t="shared" si="20"/>
        <v>388</v>
      </c>
      <c r="B389" s="10">
        <f t="shared" ca="1" si="19"/>
        <v>65.843749312924473</v>
      </c>
      <c r="C389" s="10">
        <f t="shared" ca="1" si="18"/>
        <v>3.8437493129244729</v>
      </c>
    </row>
    <row r="390" spans="1:3" x14ac:dyDescent="0.15">
      <c r="A390" s="24">
        <f t="shared" si="20"/>
        <v>389</v>
      </c>
      <c r="B390" s="10">
        <f t="shared" ca="1" si="19"/>
        <v>54.904106002335219</v>
      </c>
      <c r="C390" s="10">
        <f t="shared" ca="1" si="18"/>
        <v>0</v>
      </c>
    </row>
    <row r="391" spans="1:3" x14ac:dyDescent="0.15">
      <c r="A391" s="24">
        <f t="shared" si="20"/>
        <v>390</v>
      </c>
      <c r="B391" s="10">
        <f t="shared" ca="1" si="19"/>
        <v>72.248619892744799</v>
      </c>
      <c r="C391" s="10">
        <f t="shared" ca="1" si="18"/>
        <v>10.248619892744799</v>
      </c>
    </row>
    <row r="392" spans="1:3" x14ac:dyDescent="0.15">
      <c r="A392" s="24">
        <f t="shared" si="20"/>
        <v>391</v>
      </c>
      <c r="B392" s="10">
        <f t="shared" ca="1" si="19"/>
        <v>58.503294551295497</v>
      </c>
      <c r="C392" s="10">
        <f t="shared" ca="1" si="18"/>
        <v>0</v>
      </c>
    </row>
    <row r="393" spans="1:3" x14ac:dyDescent="0.15">
      <c r="A393" s="24">
        <f t="shared" si="20"/>
        <v>392</v>
      </c>
      <c r="B393" s="10">
        <f t="shared" ca="1" si="19"/>
        <v>71.323699505400938</v>
      </c>
      <c r="C393" s="10">
        <f t="shared" ca="1" si="18"/>
        <v>9.3236995054009384</v>
      </c>
    </row>
    <row r="394" spans="1:3" x14ac:dyDescent="0.15">
      <c r="A394" s="24">
        <f t="shared" si="20"/>
        <v>393</v>
      </c>
      <c r="B394" s="10">
        <f t="shared" ca="1" si="19"/>
        <v>63.385995702419621</v>
      </c>
      <c r="C394" s="10">
        <f t="shared" ca="1" si="18"/>
        <v>1.3859957024196206</v>
      </c>
    </row>
    <row r="395" spans="1:3" x14ac:dyDescent="0.15">
      <c r="A395" s="24">
        <f t="shared" si="20"/>
        <v>394</v>
      </c>
      <c r="B395" s="10">
        <f t="shared" ca="1" si="19"/>
        <v>58.61480673139333</v>
      </c>
      <c r="C395" s="10">
        <f t="shared" ca="1" si="18"/>
        <v>0</v>
      </c>
    </row>
    <row r="396" spans="1:3" x14ac:dyDescent="0.15">
      <c r="A396" s="24">
        <f t="shared" si="20"/>
        <v>395</v>
      </c>
      <c r="B396" s="10">
        <f t="shared" ca="1" si="19"/>
        <v>64.556152558318061</v>
      </c>
      <c r="C396" s="10">
        <f t="shared" ca="1" si="18"/>
        <v>2.5561525583180611</v>
      </c>
    </row>
    <row r="397" spans="1:3" x14ac:dyDescent="0.15">
      <c r="A397" s="24">
        <f t="shared" si="20"/>
        <v>396</v>
      </c>
      <c r="B397" s="10">
        <f t="shared" ca="1" si="19"/>
        <v>69.104538027558476</v>
      </c>
      <c r="C397" s="10">
        <f t="shared" ca="1" si="18"/>
        <v>7.1045380275584762</v>
      </c>
    </row>
    <row r="398" spans="1:3" x14ac:dyDescent="0.15">
      <c r="A398" s="24">
        <f t="shared" si="20"/>
        <v>397</v>
      </c>
      <c r="B398" s="10">
        <f t="shared" ca="1" si="19"/>
        <v>56.996456192546034</v>
      </c>
      <c r="C398" s="10">
        <f t="shared" ca="1" si="18"/>
        <v>0</v>
      </c>
    </row>
    <row r="399" spans="1:3" x14ac:dyDescent="0.15">
      <c r="A399" s="24">
        <f t="shared" si="20"/>
        <v>398</v>
      </c>
      <c r="B399" s="10">
        <f t="shared" ca="1" si="19"/>
        <v>55.62248179014086</v>
      </c>
      <c r="C399" s="10">
        <f t="shared" ca="1" si="18"/>
        <v>0</v>
      </c>
    </row>
    <row r="400" spans="1:3" x14ac:dyDescent="0.15">
      <c r="A400" s="24">
        <f t="shared" si="20"/>
        <v>399</v>
      </c>
      <c r="B400" s="10">
        <f t="shared" ca="1" si="19"/>
        <v>62.315256957542012</v>
      </c>
      <c r="C400" s="10">
        <f t="shared" ca="1" si="18"/>
        <v>0.31525695754201166</v>
      </c>
    </row>
    <row r="401" spans="1:3" x14ac:dyDescent="0.15">
      <c r="A401" s="24">
        <f t="shared" si="20"/>
        <v>400</v>
      </c>
      <c r="B401" s="10">
        <f t="shared" ca="1" si="19"/>
        <v>60.595739144338687</v>
      </c>
      <c r="C401" s="10">
        <f t="shared" ca="1" si="18"/>
        <v>0</v>
      </c>
    </row>
    <row r="402" spans="1:3" x14ac:dyDescent="0.15">
      <c r="A402" s="24">
        <f t="shared" si="20"/>
        <v>401</v>
      </c>
      <c r="B402" s="10">
        <f t="shared" ca="1" si="19"/>
        <v>63.562099141388529</v>
      </c>
      <c r="C402" s="10">
        <f t="shared" ca="1" si="18"/>
        <v>1.5620991413885292</v>
      </c>
    </row>
    <row r="403" spans="1:3" x14ac:dyDescent="0.15">
      <c r="A403" s="24">
        <f t="shared" si="20"/>
        <v>402</v>
      </c>
      <c r="B403" s="10">
        <f t="shared" ca="1" si="19"/>
        <v>64.302500224696075</v>
      </c>
      <c r="C403" s="10">
        <f t="shared" ca="1" si="18"/>
        <v>2.3025002246960753</v>
      </c>
    </row>
    <row r="404" spans="1:3" x14ac:dyDescent="0.15">
      <c r="A404" s="24">
        <f t="shared" si="20"/>
        <v>403</v>
      </c>
      <c r="B404" s="10">
        <f t="shared" ca="1" si="19"/>
        <v>62.658964291905292</v>
      </c>
      <c r="C404" s="10">
        <f t="shared" ca="1" si="18"/>
        <v>0.65896429190529204</v>
      </c>
    </row>
    <row r="405" spans="1:3" x14ac:dyDescent="0.15">
      <c r="A405" s="24">
        <f t="shared" si="20"/>
        <v>404</v>
      </c>
      <c r="B405" s="10">
        <f t="shared" ca="1" si="19"/>
        <v>64.387482563705063</v>
      </c>
      <c r="C405" s="10">
        <f t="shared" ca="1" si="18"/>
        <v>2.3874825637050634</v>
      </c>
    </row>
    <row r="406" spans="1:3" x14ac:dyDescent="0.15">
      <c r="A406" s="24">
        <f t="shared" si="20"/>
        <v>405</v>
      </c>
      <c r="B406" s="10">
        <f t="shared" ca="1" si="19"/>
        <v>61.083241247623945</v>
      </c>
      <c r="C406" s="10">
        <f t="shared" ca="1" si="18"/>
        <v>0</v>
      </c>
    </row>
    <row r="407" spans="1:3" x14ac:dyDescent="0.15">
      <c r="A407" s="24">
        <f t="shared" si="20"/>
        <v>406</v>
      </c>
      <c r="B407" s="10">
        <f t="shared" ca="1" si="19"/>
        <v>60.702767446051048</v>
      </c>
      <c r="C407" s="10">
        <f t="shared" ca="1" si="18"/>
        <v>0</v>
      </c>
    </row>
    <row r="408" spans="1:3" x14ac:dyDescent="0.15">
      <c r="A408" s="24">
        <f t="shared" si="20"/>
        <v>407</v>
      </c>
      <c r="B408" s="10">
        <f t="shared" ca="1" si="19"/>
        <v>71.372908790334577</v>
      </c>
      <c r="C408" s="10">
        <f t="shared" ca="1" si="18"/>
        <v>9.3729087903345771</v>
      </c>
    </row>
    <row r="409" spans="1:3" x14ac:dyDescent="0.15">
      <c r="A409" s="24">
        <f t="shared" si="20"/>
        <v>408</v>
      </c>
      <c r="B409" s="10">
        <f t="shared" ca="1" si="19"/>
        <v>70.177316927662091</v>
      </c>
      <c r="C409" s="10">
        <f t="shared" ca="1" si="18"/>
        <v>8.1773169276620905</v>
      </c>
    </row>
    <row r="410" spans="1:3" x14ac:dyDescent="0.15">
      <c r="A410" s="24">
        <f t="shared" si="20"/>
        <v>409</v>
      </c>
      <c r="B410" s="10">
        <f t="shared" ca="1" si="19"/>
        <v>62.709870295847189</v>
      </c>
      <c r="C410" s="10">
        <f t="shared" ca="1" si="18"/>
        <v>0.70987029584718897</v>
      </c>
    </row>
    <row r="411" spans="1:3" x14ac:dyDescent="0.15">
      <c r="A411" s="24">
        <f t="shared" si="20"/>
        <v>410</v>
      </c>
      <c r="B411" s="10">
        <f t="shared" ca="1" si="19"/>
        <v>57.701587282350204</v>
      </c>
      <c r="C411" s="10">
        <f t="shared" ca="1" si="18"/>
        <v>0</v>
      </c>
    </row>
    <row r="412" spans="1:3" x14ac:dyDescent="0.15">
      <c r="A412" s="24">
        <f t="shared" si="20"/>
        <v>411</v>
      </c>
      <c r="B412" s="10">
        <f t="shared" ca="1" si="19"/>
        <v>60.781867243179178</v>
      </c>
      <c r="C412" s="10">
        <f t="shared" ca="1" si="18"/>
        <v>0</v>
      </c>
    </row>
    <row r="413" spans="1:3" x14ac:dyDescent="0.15">
      <c r="A413" s="24">
        <f t="shared" si="20"/>
        <v>412</v>
      </c>
      <c r="B413" s="10">
        <f t="shared" ca="1" si="19"/>
        <v>68.218044982706957</v>
      </c>
      <c r="C413" s="10">
        <f t="shared" ca="1" si="18"/>
        <v>6.2180449827069566</v>
      </c>
    </row>
    <row r="414" spans="1:3" x14ac:dyDescent="0.15">
      <c r="A414" s="24">
        <f t="shared" si="20"/>
        <v>413</v>
      </c>
      <c r="B414" s="10">
        <f t="shared" ca="1" si="19"/>
        <v>56.324827064213665</v>
      </c>
      <c r="C414" s="10">
        <f t="shared" ca="1" si="18"/>
        <v>0</v>
      </c>
    </row>
    <row r="415" spans="1:3" x14ac:dyDescent="0.15">
      <c r="A415" s="24">
        <f t="shared" si="20"/>
        <v>414</v>
      </c>
      <c r="B415" s="10">
        <f t="shared" ca="1" si="19"/>
        <v>61.412331742215407</v>
      </c>
      <c r="C415" s="10">
        <f t="shared" ca="1" si="18"/>
        <v>0</v>
      </c>
    </row>
    <row r="416" spans="1:3" x14ac:dyDescent="0.15">
      <c r="A416" s="24">
        <f t="shared" si="20"/>
        <v>415</v>
      </c>
      <c r="B416" s="10">
        <f t="shared" ca="1" si="19"/>
        <v>57.712267403708637</v>
      </c>
      <c r="C416" s="10">
        <f t="shared" ca="1" si="18"/>
        <v>0</v>
      </c>
    </row>
    <row r="417" spans="1:3" x14ac:dyDescent="0.15">
      <c r="A417" s="24">
        <f t="shared" si="20"/>
        <v>416</v>
      </c>
      <c r="B417" s="10">
        <f t="shared" ca="1" si="19"/>
        <v>63.093588978616296</v>
      </c>
      <c r="C417" s="10">
        <f t="shared" ca="1" si="18"/>
        <v>1.093588978616296</v>
      </c>
    </row>
    <row r="418" spans="1:3" x14ac:dyDescent="0.15">
      <c r="A418" s="24">
        <f t="shared" si="20"/>
        <v>417</v>
      </c>
      <c r="B418" s="10">
        <f t="shared" ca="1" si="19"/>
        <v>62.608817581331238</v>
      </c>
      <c r="C418" s="10">
        <f t="shared" ca="1" si="18"/>
        <v>0.60881758133123753</v>
      </c>
    </row>
    <row r="419" spans="1:3" x14ac:dyDescent="0.15">
      <c r="A419" s="24">
        <f t="shared" si="20"/>
        <v>418</v>
      </c>
      <c r="B419" s="10">
        <f t="shared" ca="1" si="19"/>
        <v>62.568627742255352</v>
      </c>
      <c r="C419" s="10">
        <f t="shared" ca="1" si="18"/>
        <v>0.56862774225535162</v>
      </c>
    </row>
    <row r="420" spans="1:3" x14ac:dyDescent="0.15">
      <c r="A420" s="24">
        <f t="shared" si="20"/>
        <v>419</v>
      </c>
      <c r="B420" s="10">
        <f t="shared" ca="1" si="19"/>
        <v>61.139811511610489</v>
      </c>
      <c r="C420" s="10">
        <f t="shared" ca="1" si="18"/>
        <v>0</v>
      </c>
    </row>
    <row r="421" spans="1:3" x14ac:dyDescent="0.15">
      <c r="A421" s="24">
        <f t="shared" si="20"/>
        <v>420</v>
      </c>
      <c r="B421" s="10">
        <f t="shared" ca="1" si="19"/>
        <v>56.953537631110407</v>
      </c>
      <c r="C421" s="10">
        <f t="shared" ca="1" si="18"/>
        <v>0</v>
      </c>
    </row>
    <row r="422" spans="1:3" x14ac:dyDescent="0.15">
      <c r="A422" s="24">
        <f t="shared" si="20"/>
        <v>421</v>
      </c>
      <c r="B422" s="10">
        <f t="shared" ca="1" si="19"/>
        <v>58.597689730038162</v>
      </c>
      <c r="C422" s="10">
        <f t="shared" ca="1" si="18"/>
        <v>0</v>
      </c>
    </row>
    <row r="423" spans="1:3" x14ac:dyDescent="0.15">
      <c r="A423" s="24">
        <f t="shared" si="20"/>
        <v>422</v>
      </c>
      <c r="B423" s="10">
        <f t="shared" ca="1" si="19"/>
        <v>61.692197584414998</v>
      </c>
      <c r="C423" s="10">
        <f t="shared" ca="1" si="18"/>
        <v>0</v>
      </c>
    </row>
    <row r="424" spans="1:3" x14ac:dyDescent="0.15">
      <c r="A424" s="24">
        <f t="shared" si="20"/>
        <v>423</v>
      </c>
      <c r="B424" s="10">
        <f t="shared" ca="1" si="19"/>
        <v>60.900843175191817</v>
      </c>
      <c r="C424" s="10">
        <f t="shared" ca="1" si="18"/>
        <v>0</v>
      </c>
    </row>
    <row r="425" spans="1:3" x14ac:dyDescent="0.15">
      <c r="A425" s="24">
        <f t="shared" si="20"/>
        <v>424</v>
      </c>
      <c r="B425" s="10">
        <f t="shared" ca="1" si="19"/>
        <v>64.055047041972998</v>
      </c>
      <c r="C425" s="10">
        <f t="shared" ca="1" si="18"/>
        <v>2.0550470419729976</v>
      </c>
    </row>
    <row r="426" spans="1:3" x14ac:dyDescent="0.15">
      <c r="A426" s="24">
        <f t="shared" si="20"/>
        <v>425</v>
      </c>
      <c r="B426" s="10">
        <f t="shared" ca="1" si="19"/>
        <v>66.477287833105891</v>
      </c>
      <c r="C426" s="10">
        <f t="shared" ca="1" si="18"/>
        <v>4.4772878331058905</v>
      </c>
    </row>
    <row r="427" spans="1:3" x14ac:dyDescent="0.15">
      <c r="A427" s="24">
        <f t="shared" si="20"/>
        <v>426</v>
      </c>
      <c r="B427" s="10">
        <f t="shared" ca="1" si="19"/>
        <v>64.024745831717382</v>
      </c>
      <c r="C427" s="10">
        <f t="shared" ca="1" si="18"/>
        <v>2.0247458317173823</v>
      </c>
    </row>
    <row r="428" spans="1:3" x14ac:dyDescent="0.15">
      <c r="A428" s="24">
        <f t="shared" si="20"/>
        <v>427</v>
      </c>
      <c r="B428" s="10">
        <f t="shared" ca="1" si="19"/>
        <v>55.527703456483657</v>
      </c>
      <c r="C428" s="10">
        <f t="shared" ca="1" si="18"/>
        <v>0</v>
      </c>
    </row>
    <row r="429" spans="1:3" x14ac:dyDescent="0.15">
      <c r="A429" s="24">
        <f t="shared" si="20"/>
        <v>428</v>
      </c>
      <c r="B429" s="10">
        <f t="shared" ca="1" si="19"/>
        <v>67.000566197178102</v>
      </c>
      <c r="C429" s="10">
        <f t="shared" ca="1" si="18"/>
        <v>5.0005661971781024</v>
      </c>
    </row>
    <row r="430" spans="1:3" x14ac:dyDescent="0.15">
      <c r="A430" s="24">
        <f t="shared" si="20"/>
        <v>429</v>
      </c>
      <c r="B430" s="10">
        <f t="shared" ca="1" si="19"/>
        <v>65.357447392509982</v>
      </c>
      <c r="C430" s="10">
        <f t="shared" ca="1" si="18"/>
        <v>3.3574473925099824</v>
      </c>
    </row>
    <row r="431" spans="1:3" x14ac:dyDescent="0.15">
      <c r="A431" s="24">
        <f t="shared" si="20"/>
        <v>430</v>
      </c>
      <c r="B431" s="10">
        <f t="shared" ca="1" si="19"/>
        <v>67.879953973039903</v>
      </c>
      <c r="C431" s="10">
        <f t="shared" ca="1" si="18"/>
        <v>5.8799539730399033</v>
      </c>
    </row>
    <row r="432" spans="1:3" x14ac:dyDescent="0.15">
      <c r="A432" s="24">
        <f t="shared" si="20"/>
        <v>431</v>
      </c>
      <c r="B432" s="10">
        <f t="shared" ca="1" si="19"/>
        <v>61.665823492120722</v>
      </c>
      <c r="C432" s="10">
        <f t="shared" ca="1" si="18"/>
        <v>0</v>
      </c>
    </row>
    <row r="433" spans="1:3" x14ac:dyDescent="0.15">
      <c r="A433" s="24">
        <f t="shared" si="20"/>
        <v>432</v>
      </c>
      <c r="B433" s="10">
        <f t="shared" ca="1" si="19"/>
        <v>68.280052778930028</v>
      </c>
      <c r="C433" s="10">
        <f t="shared" ca="1" si="18"/>
        <v>6.2800527789300276</v>
      </c>
    </row>
    <row r="434" spans="1:3" x14ac:dyDescent="0.15">
      <c r="A434" s="24">
        <f t="shared" si="20"/>
        <v>433</v>
      </c>
      <c r="B434" s="10">
        <f t="shared" ca="1" si="19"/>
        <v>60.943690372684841</v>
      </c>
      <c r="C434" s="10">
        <f t="shared" ca="1" si="18"/>
        <v>0</v>
      </c>
    </row>
    <row r="435" spans="1:3" x14ac:dyDescent="0.15">
      <c r="A435" s="24">
        <f t="shared" si="20"/>
        <v>434</v>
      </c>
      <c r="B435" s="10">
        <f t="shared" ca="1" si="19"/>
        <v>65.004821366312996</v>
      </c>
      <c r="C435" s="10">
        <f t="shared" ca="1" si="18"/>
        <v>3.0048213663129957</v>
      </c>
    </row>
    <row r="436" spans="1:3" x14ac:dyDescent="0.15">
      <c r="A436" s="24">
        <f t="shared" si="20"/>
        <v>435</v>
      </c>
      <c r="B436" s="10">
        <f t="shared" ca="1" si="19"/>
        <v>63.594168110393987</v>
      </c>
      <c r="C436" s="10">
        <f t="shared" ca="1" si="18"/>
        <v>1.5941681103939871</v>
      </c>
    </row>
    <row r="437" spans="1:3" x14ac:dyDescent="0.15">
      <c r="A437" s="24">
        <f t="shared" si="20"/>
        <v>436</v>
      </c>
      <c r="B437" s="10">
        <f t="shared" ca="1" si="19"/>
        <v>71.695504319974773</v>
      </c>
      <c r="C437" s="10">
        <f t="shared" ca="1" si="18"/>
        <v>9.6955043199747735</v>
      </c>
    </row>
    <row r="438" spans="1:3" x14ac:dyDescent="0.15">
      <c r="A438" s="24">
        <f t="shared" si="20"/>
        <v>437</v>
      </c>
      <c r="B438" s="10">
        <f t="shared" ca="1" si="19"/>
        <v>60.861997145742542</v>
      </c>
      <c r="C438" s="10">
        <f t="shared" ca="1" si="18"/>
        <v>0</v>
      </c>
    </row>
    <row r="439" spans="1:3" x14ac:dyDescent="0.15">
      <c r="A439" s="24">
        <f t="shared" si="20"/>
        <v>438</v>
      </c>
      <c r="B439" s="10">
        <f t="shared" ca="1" si="19"/>
        <v>67.876064931739577</v>
      </c>
      <c r="C439" s="10">
        <f t="shared" ca="1" si="18"/>
        <v>5.8760649317395774</v>
      </c>
    </row>
    <row r="440" spans="1:3" x14ac:dyDescent="0.15">
      <c r="A440" s="24">
        <f t="shared" si="20"/>
        <v>439</v>
      </c>
      <c r="B440" s="10">
        <f t="shared" ca="1" si="19"/>
        <v>56.963422274905234</v>
      </c>
      <c r="C440" s="10">
        <f t="shared" ca="1" si="18"/>
        <v>0</v>
      </c>
    </row>
    <row r="441" spans="1:3" x14ac:dyDescent="0.15">
      <c r="A441" s="24">
        <f t="shared" si="20"/>
        <v>440</v>
      </c>
      <c r="B441" s="10">
        <f t="shared" ca="1" si="19"/>
        <v>60.19742798625979</v>
      </c>
      <c r="C441" s="10">
        <f t="shared" ca="1" si="18"/>
        <v>0</v>
      </c>
    </row>
    <row r="442" spans="1:3" x14ac:dyDescent="0.15">
      <c r="A442" s="24">
        <f t="shared" si="20"/>
        <v>441</v>
      </c>
      <c r="B442" s="10">
        <f t="shared" ca="1" si="19"/>
        <v>71.904136569015293</v>
      </c>
      <c r="C442" s="10">
        <f t="shared" ca="1" si="18"/>
        <v>9.9041365690152929</v>
      </c>
    </row>
    <row r="443" spans="1:3" x14ac:dyDescent="0.15">
      <c r="A443" s="24">
        <f t="shared" si="20"/>
        <v>442</v>
      </c>
      <c r="B443" s="10">
        <f t="shared" ca="1" si="19"/>
        <v>67.46468076916365</v>
      </c>
      <c r="C443" s="10">
        <f t="shared" ca="1" si="18"/>
        <v>5.4646807691636496</v>
      </c>
    </row>
    <row r="444" spans="1:3" x14ac:dyDescent="0.15">
      <c r="A444" s="24">
        <f t="shared" si="20"/>
        <v>443</v>
      </c>
      <c r="B444" s="10">
        <f t="shared" ca="1" si="19"/>
        <v>57.575606027174722</v>
      </c>
      <c r="C444" s="10">
        <f t="shared" ca="1" si="18"/>
        <v>0</v>
      </c>
    </row>
    <row r="445" spans="1:3" x14ac:dyDescent="0.15">
      <c r="A445" s="24">
        <f t="shared" si="20"/>
        <v>444</v>
      </c>
      <c r="B445" s="10">
        <f t="shared" ca="1" si="19"/>
        <v>66.525198789394551</v>
      </c>
      <c r="C445" s="10">
        <f t="shared" ca="1" si="18"/>
        <v>4.5251987893945511</v>
      </c>
    </row>
    <row r="446" spans="1:3" x14ac:dyDescent="0.15">
      <c r="A446" s="24">
        <f t="shared" si="20"/>
        <v>445</v>
      </c>
      <c r="B446" s="10">
        <f t="shared" ca="1" si="19"/>
        <v>66.975527087298488</v>
      </c>
      <c r="C446" s="10">
        <f t="shared" ca="1" si="18"/>
        <v>4.975527087298488</v>
      </c>
    </row>
    <row r="447" spans="1:3" x14ac:dyDescent="0.15">
      <c r="A447" s="24">
        <f t="shared" si="20"/>
        <v>446</v>
      </c>
      <c r="B447" s="10">
        <f t="shared" ca="1" si="19"/>
        <v>77.679852690721887</v>
      </c>
      <c r="C447" s="10">
        <f t="shared" ca="1" si="18"/>
        <v>15.679852690721887</v>
      </c>
    </row>
    <row r="448" spans="1:3" x14ac:dyDescent="0.15">
      <c r="A448" s="24">
        <f t="shared" si="20"/>
        <v>447</v>
      </c>
      <c r="B448" s="10">
        <f t="shared" ca="1" si="19"/>
        <v>65.633381923274527</v>
      </c>
      <c r="C448" s="10">
        <f t="shared" ca="1" si="18"/>
        <v>3.633381923274527</v>
      </c>
    </row>
    <row r="449" spans="1:3" x14ac:dyDescent="0.15">
      <c r="A449" s="24">
        <f t="shared" si="20"/>
        <v>448</v>
      </c>
      <c r="B449" s="10">
        <f t="shared" ca="1" si="19"/>
        <v>58.497148486287792</v>
      </c>
      <c r="C449" s="10">
        <f t="shared" ca="1" si="18"/>
        <v>0</v>
      </c>
    </row>
    <row r="450" spans="1:3" x14ac:dyDescent="0.15">
      <c r="A450" s="24">
        <f t="shared" si="20"/>
        <v>449</v>
      </c>
      <c r="B450" s="10">
        <f t="shared" ca="1" si="19"/>
        <v>72.280605935437436</v>
      </c>
      <c r="C450" s="10">
        <f t="shared" ref="C450:C513" ca="1" si="21">MAX(B450 - F$3, 0)</f>
        <v>10.280605935437436</v>
      </c>
    </row>
    <row r="451" spans="1:3" x14ac:dyDescent="0.15">
      <c r="A451" s="24">
        <f t="shared" si="20"/>
        <v>450</v>
      </c>
      <c r="B451" s="10">
        <f t="shared" ref="B451:B514" ca="1" si="22">F$2 * EXP((F$5 - F$7 - 0.5 * F$6^2) * F$4 + F$6 * SQRT(F$4) * _xlfn.NORM.S.INV(RAND()))</f>
        <v>61.930854787747997</v>
      </c>
      <c r="C451" s="10">
        <f t="shared" ca="1" si="21"/>
        <v>0</v>
      </c>
    </row>
    <row r="452" spans="1:3" x14ac:dyDescent="0.15">
      <c r="A452" s="24">
        <f t="shared" ref="A452:A515" si="23">A451+1</f>
        <v>451</v>
      </c>
      <c r="B452" s="10">
        <f t="shared" ca="1" si="22"/>
        <v>61.387757932147238</v>
      </c>
      <c r="C452" s="10">
        <f t="shared" ca="1" si="21"/>
        <v>0</v>
      </c>
    </row>
    <row r="453" spans="1:3" x14ac:dyDescent="0.15">
      <c r="A453" s="24">
        <f t="shared" si="23"/>
        <v>452</v>
      </c>
      <c r="B453" s="10">
        <f t="shared" ca="1" si="22"/>
        <v>56.017754118367968</v>
      </c>
      <c r="C453" s="10">
        <f t="shared" ca="1" si="21"/>
        <v>0</v>
      </c>
    </row>
    <row r="454" spans="1:3" x14ac:dyDescent="0.15">
      <c r="A454" s="24">
        <f t="shared" si="23"/>
        <v>453</v>
      </c>
      <c r="B454" s="10">
        <f t="shared" ca="1" si="22"/>
        <v>60.40533944311192</v>
      </c>
      <c r="C454" s="10">
        <f t="shared" ca="1" si="21"/>
        <v>0</v>
      </c>
    </row>
    <row r="455" spans="1:3" x14ac:dyDescent="0.15">
      <c r="A455" s="24">
        <f t="shared" si="23"/>
        <v>454</v>
      </c>
      <c r="B455" s="10">
        <f t="shared" ca="1" si="22"/>
        <v>54.386105795812945</v>
      </c>
      <c r="C455" s="10">
        <f t="shared" ca="1" si="21"/>
        <v>0</v>
      </c>
    </row>
    <row r="456" spans="1:3" x14ac:dyDescent="0.15">
      <c r="A456" s="24">
        <f t="shared" si="23"/>
        <v>455</v>
      </c>
      <c r="B456" s="10">
        <f t="shared" ca="1" si="22"/>
        <v>60.730901752137122</v>
      </c>
      <c r="C456" s="10">
        <f t="shared" ca="1" si="21"/>
        <v>0</v>
      </c>
    </row>
    <row r="457" spans="1:3" x14ac:dyDescent="0.15">
      <c r="A457" s="24">
        <f t="shared" si="23"/>
        <v>456</v>
      </c>
      <c r="B457" s="10">
        <f t="shared" ca="1" si="22"/>
        <v>53.134120065745904</v>
      </c>
      <c r="C457" s="10">
        <f t="shared" ca="1" si="21"/>
        <v>0</v>
      </c>
    </row>
    <row r="458" spans="1:3" x14ac:dyDescent="0.15">
      <c r="A458" s="24">
        <f t="shared" si="23"/>
        <v>457</v>
      </c>
      <c r="B458" s="10">
        <f t="shared" ca="1" si="22"/>
        <v>55.835780825977608</v>
      </c>
      <c r="C458" s="10">
        <f t="shared" ca="1" si="21"/>
        <v>0</v>
      </c>
    </row>
    <row r="459" spans="1:3" x14ac:dyDescent="0.15">
      <c r="A459" s="24">
        <f t="shared" si="23"/>
        <v>458</v>
      </c>
      <c r="B459" s="10">
        <f t="shared" ca="1" si="22"/>
        <v>64.251456716670418</v>
      </c>
      <c r="C459" s="10">
        <f t="shared" ca="1" si="21"/>
        <v>2.2514567166704182</v>
      </c>
    </row>
    <row r="460" spans="1:3" x14ac:dyDescent="0.15">
      <c r="A460" s="24">
        <f t="shared" si="23"/>
        <v>459</v>
      </c>
      <c r="B460" s="10">
        <f t="shared" ca="1" si="22"/>
        <v>56.691184441994324</v>
      </c>
      <c r="C460" s="10">
        <f t="shared" ca="1" si="21"/>
        <v>0</v>
      </c>
    </row>
    <row r="461" spans="1:3" x14ac:dyDescent="0.15">
      <c r="A461" s="24">
        <f t="shared" si="23"/>
        <v>460</v>
      </c>
      <c r="B461" s="10">
        <f t="shared" ca="1" si="22"/>
        <v>62.647333840161792</v>
      </c>
      <c r="C461" s="10">
        <f t="shared" ca="1" si="21"/>
        <v>0.6473338401617923</v>
      </c>
    </row>
    <row r="462" spans="1:3" x14ac:dyDescent="0.15">
      <c r="A462" s="24">
        <f t="shared" si="23"/>
        <v>461</v>
      </c>
      <c r="B462" s="10">
        <f t="shared" ca="1" si="22"/>
        <v>62.835045153194635</v>
      </c>
      <c r="C462" s="10">
        <f t="shared" ca="1" si="21"/>
        <v>0.83504515319463479</v>
      </c>
    </row>
    <row r="463" spans="1:3" x14ac:dyDescent="0.15">
      <c r="A463" s="24">
        <f t="shared" si="23"/>
        <v>462</v>
      </c>
      <c r="B463" s="10">
        <f t="shared" ca="1" si="22"/>
        <v>49.835444701717442</v>
      </c>
      <c r="C463" s="10">
        <f t="shared" ca="1" si="21"/>
        <v>0</v>
      </c>
    </row>
    <row r="464" spans="1:3" x14ac:dyDescent="0.15">
      <c r="A464" s="24">
        <f t="shared" si="23"/>
        <v>463</v>
      </c>
      <c r="B464" s="10">
        <f t="shared" ca="1" si="22"/>
        <v>58.821872746083436</v>
      </c>
      <c r="C464" s="10">
        <f t="shared" ca="1" si="21"/>
        <v>0</v>
      </c>
    </row>
    <row r="465" spans="1:3" x14ac:dyDescent="0.15">
      <c r="A465" s="24">
        <f t="shared" si="23"/>
        <v>464</v>
      </c>
      <c r="B465" s="10">
        <f t="shared" ca="1" si="22"/>
        <v>77.47370618879421</v>
      </c>
      <c r="C465" s="10">
        <f t="shared" ca="1" si="21"/>
        <v>15.47370618879421</v>
      </c>
    </row>
    <row r="466" spans="1:3" x14ac:dyDescent="0.15">
      <c r="A466" s="24">
        <f t="shared" si="23"/>
        <v>465</v>
      </c>
      <c r="B466" s="10">
        <f t="shared" ca="1" si="22"/>
        <v>61.639433025673554</v>
      </c>
      <c r="C466" s="10">
        <f t="shared" ca="1" si="21"/>
        <v>0</v>
      </c>
    </row>
    <row r="467" spans="1:3" x14ac:dyDescent="0.15">
      <c r="A467" s="24">
        <f t="shared" si="23"/>
        <v>466</v>
      </c>
      <c r="B467" s="10">
        <f t="shared" ca="1" si="22"/>
        <v>63.48915002248058</v>
      </c>
      <c r="C467" s="10">
        <f t="shared" ca="1" si="21"/>
        <v>1.4891500224805796</v>
      </c>
    </row>
    <row r="468" spans="1:3" x14ac:dyDescent="0.15">
      <c r="A468" s="24">
        <f t="shared" si="23"/>
        <v>467</v>
      </c>
      <c r="B468" s="10">
        <f t="shared" ca="1" si="22"/>
        <v>63.029626198481793</v>
      </c>
      <c r="C468" s="10">
        <f t="shared" ca="1" si="21"/>
        <v>1.0296261984817932</v>
      </c>
    </row>
    <row r="469" spans="1:3" x14ac:dyDescent="0.15">
      <c r="A469" s="24">
        <f t="shared" si="23"/>
        <v>468</v>
      </c>
      <c r="B469" s="10">
        <f t="shared" ca="1" si="22"/>
        <v>69.383755785528464</v>
      </c>
      <c r="C469" s="10">
        <f t="shared" ca="1" si="21"/>
        <v>7.3837557855284643</v>
      </c>
    </row>
    <row r="470" spans="1:3" x14ac:dyDescent="0.15">
      <c r="A470" s="24">
        <f t="shared" si="23"/>
        <v>469</v>
      </c>
      <c r="B470" s="10">
        <f t="shared" ca="1" si="22"/>
        <v>70.10986436106073</v>
      </c>
      <c r="C470" s="10">
        <f t="shared" ca="1" si="21"/>
        <v>8.1098643610607297</v>
      </c>
    </row>
    <row r="471" spans="1:3" x14ac:dyDescent="0.15">
      <c r="A471" s="24">
        <f t="shared" si="23"/>
        <v>470</v>
      </c>
      <c r="B471" s="10">
        <f t="shared" ca="1" si="22"/>
        <v>58.310643020613917</v>
      </c>
      <c r="C471" s="10">
        <f t="shared" ca="1" si="21"/>
        <v>0</v>
      </c>
    </row>
    <row r="472" spans="1:3" x14ac:dyDescent="0.15">
      <c r="A472" s="24">
        <f t="shared" si="23"/>
        <v>471</v>
      </c>
      <c r="B472" s="10">
        <f t="shared" ca="1" si="22"/>
        <v>62.020027739654608</v>
      </c>
      <c r="C472" s="10">
        <f t="shared" ca="1" si="21"/>
        <v>2.0027739654608467E-2</v>
      </c>
    </row>
    <row r="473" spans="1:3" x14ac:dyDescent="0.15">
      <c r="A473" s="24">
        <f t="shared" si="23"/>
        <v>472</v>
      </c>
      <c r="B473" s="10">
        <f t="shared" ca="1" si="22"/>
        <v>74.360845213252276</v>
      </c>
      <c r="C473" s="10">
        <f t="shared" ca="1" si="21"/>
        <v>12.360845213252276</v>
      </c>
    </row>
    <row r="474" spans="1:3" x14ac:dyDescent="0.15">
      <c r="A474" s="24">
        <f t="shared" si="23"/>
        <v>473</v>
      </c>
      <c r="B474" s="10">
        <f t="shared" ca="1" si="22"/>
        <v>57.378453565684758</v>
      </c>
      <c r="C474" s="10">
        <f t="shared" ca="1" si="21"/>
        <v>0</v>
      </c>
    </row>
    <row r="475" spans="1:3" x14ac:dyDescent="0.15">
      <c r="A475" s="24">
        <f t="shared" si="23"/>
        <v>474</v>
      </c>
      <c r="B475" s="10">
        <f t="shared" ca="1" si="22"/>
        <v>62.892903556537668</v>
      </c>
      <c r="C475" s="10">
        <f t="shared" ca="1" si="21"/>
        <v>0.89290355653766795</v>
      </c>
    </row>
    <row r="476" spans="1:3" x14ac:dyDescent="0.15">
      <c r="A476" s="24">
        <f t="shared" si="23"/>
        <v>475</v>
      </c>
      <c r="B476" s="10">
        <f t="shared" ca="1" si="22"/>
        <v>70.897632192727826</v>
      </c>
      <c r="C476" s="10">
        <f t="shared" ca="1" si="21"/>
        <v>8.8976321927278264</v>
      </c>
    </row>
    <row r="477" spans="1:3" x14ac:dyDescent="0.15">
      <c r="A477" s="24">
        <f t="shared" si="23"/>
        <v>476</v>
      </c>
      <c r="B477" s="10">
        <f t="shared" ca="1" si="22"/>
        <v>66.228475695769404</v>
      </c>
      <c r="C477" s="10">
        <f t="shared" ca="1" si="21"/>
        <v>4.2284756957694043</v>
      </c>
    </row>
    <row r="478" spans="1:3" x14ac:dyDescent="0.15">
      <c r="A478" s="24">
        <f t="shared" si="23"/>
        <v>477</v>
      </c>
      <c r="B478" s="10">
        <f t="shared" ca="1" si="22"/>
        <v>75.512995324815449</v>
      </c>
      <c r="C478" s="10">
        <f t="shared" ca="1" si="21"/>
        <v>13.512995324815449</v>
      </c>
    </row>
    <row r="479" spans="1:3" x14ac:dyDescent="0.15">
      <c r="A479" s="24">
        <f t="shared" si="23"/>
        <v>478</v>
      </c>
      <c r="B479" s="10">
        <f t="shared" ca="1" si="22"/>
        <v>57.26940225564968</v>
      </c>
      <c r="C479" s="10">
        <f t="shared" ca="1" si="21"/>
        <v>0</v>
      </c>
    </row>
    <row r="480" spans="1:3" x14ac:dyDescent="0.15">
      <c r="A480" s="24">
        <f t="shared" si="23"/>
        <v>479</v>
      </c>
      <c r="B480" s="10">
        <f t="shared" ca="1" si="22"/>
        <v>57.443647478407257</v>
      </c>
      <c r="C480" s="10">
        <f t="shared" ca="1" si="21"/>
        <v>0</v>
      </c>
    </row>
    <row r="481" spans="1:3" x14ac:dyDescent="0.15">
      <c r="A481" s="24">
        <f t="shared" si="23"/>
        <v>480</v>
      </c>
      <c r="B481" s="10">
        <f t="shared" ca="1" si="22"/>
        <v>74.189214739133391</v>
      </c>
      <c r="C481" s="10">
        <f t="shared" ca="1" si="21"/>
        <v>12.189214739133391</v>
      </c>
    </row>
    <row r="482" spans="1:3" x14ac:dyDescent="0.15">
      <c r="A482" s="24">
        <f t="shared" si="23"/>
        <v>481</v>
      </c>
      <c r="B482" s="10">
        <f t="shared" ca="1" si="22"/>
        <v>72.02357219215682</v>
      </c>
      <c r="C482" s="10">
        <f t="shared" ca="1" si="21"/>
        <v>10.02357219215682</v>
      </c>
    </row>
    <row r="483" spans="1:3" x14ac:dyDescent="0.15">
      <c r="A483" s="24">
        <f t="shared" si="23"/>
        <v>482</v>
      </c>
      <c r="B483" s="10">
        <f t="shared" ca="1" si="22"/>
        <v>62.327166287298148</v>
      </c>
      <c r="C483" s="10">
        <f t="shared" ca="1" si="21"/>
        <v>0.32716628729814801</v>
      </c>
    </row>
    <row r="484" spans="1:3" x14ac:dyDescent="0.15">
      <c r="A484" s="24">
        <f t="shared" si="23"/>
        <v>483</v>
      </c>
      <c r="B484" s="10">
        <f t="shared" ca="1" si="22"/>
        <v>56.843663002238777</v>
      </c>
      <c r="C484" s="10">
        <f t="shared" ca="1" si="21"/>
        <v>0</v>
      </c>
    </row>
    <row r="485" spans="1:3" x14ac:dyDescent="0.15">
      <c r="A485" s="24">
        <f t="shared" si="23"/>
        <v>484</v>
      </c>
      <c r="B485" s="10">
        <f t="shared" ca="1" si="22"/>
        <v>52.852971699290507</v>
      </c>
      <c r="C485" s="10">
        <f t="shared" ca="1" si="21"/>
        <v>0</v>
      </c>
    </row>
    <row r="486" spans="1:3" x14ac:dyDescent="0.15">
      <c r="A486" s="24">
        <f t="shared" si="23"/>
        <v>485</v>
      </c>
      <c r="B486" s="10">
        <f t="shared" ca="1" si="22"/>
        <v>56.950518210086223</v>
      </c>
      <c r="C486" s="10">
        <f t="shared" ca="1" si="21"/>
        <v>0</v>
      </c>
    </row>
    <row r="487" spans="1:3" x14ac:dyDescent="0.15">
      <c r="A487" s="24">
        <f t="shared" si="23"/>
        <v>486</v>
      </c>
      <c r="B487" s="10">
        <f t="shared" ca="1" si="22"/>
        <v>65.387344432570004</v>
      </c>
      <c r="C487" s="10">
        <f t="shared" ca="1" si="21"/>
        <v>3.3873444325700035</v>
      </c>
    </row>
    <row r="488" spans="1:3" x14ac:dyDescent="0.15">
      <c r="A488" s="24">
        <f t="shared" si="23"/>
        <v>487</v>
      </c>
      <c r="B488" s="10">
        <f t="shared" ca="1" si="22"/>
        <v>62.37450105451704</v>
      </c>
      <c r="C488" s="10">
        <f t="shared" ca="1" si="21"/>
        <v>0.37450105451704019</v>
      </c>
    </row>
    <row r="489" spans="1:3" x14ac:dyDescent="0.15">
      <c r="A489" s="24">
        <f t="shared" si="23"/>
        <v>488</v>
      </c>
      <c r="B489" s="10">
        <f t="shared" ca="1" si="22"/>
        <v>69.227536281647758</v>
      </c>
      <c r="C489" s="10">
        <f t="shared" ca="1" si="21"/>
        <v>7.2275362816477582</v>
      </c>
    </row>
    <row r="490" spans="1:3" x14ac:dyDescent="0.15">
      <c r="A490" s="24">
        <f t="shared" si="23"/>
        <v>489</v>
      </c>
      <c r="B490" s="10">
        <f t="shared" ca="1" si="22"/>
        <v>68.483341886291882</v>
      </c>
      <c r="C490" s="10">
        <f t="shared" ca="1" si="21"/>
        <v>6.4833418862918819</v>
      </c>
    </row>
    <row r="491" spans="1:3" x14ac:dyDescent="0.15">
      <c r="A491" s="24">
        <f t="shared" si="23"/>
        <v>490</v>
      </c>
      <c r="B491" s="10">
        <f t="shared" ca="1" si="22"/>
        <v>62.312410825557734</v>
      </c>
      <c r="C491" s="10">
        <f t="shared" ca="1" si="21"/>
        <v>0.31241082555773403</v>
      </c>
    </row>
    <row r="492" spans="1:3" x14ac:dyDescent="0.15">
      <c r="A492" s="24">
        <f t="shared" si="23"/>
        <v>491</v>
      </c>
      <c r="B492" s="10">
        <f t="shared" ca="1" si="22"/>
        <v>75.704378848636935</v>
      </c>
      <c r="C492" s="10">
        <f t="shared" ca="1" si="21"/>
        <v>13.704378848636935</v>
      </c>
    </row>
    <row r="493" spans="1:3" x14ac:dyDescent="0.15">
      <c r="A493" s="24">
        <f t="shared" si="23"/>
        <v>492</v>
      </c>
      <c r="B493" s="10">
        <f t="shared" ca="1" si="22"/>
        <v>71.662449212086031</v>
      </c>
      <c r="C493" s="10">
        <f t="shared" ca="1" si="21"/>
        <v>9.662449212086031</v>
      </c>
    </row>
    <row r="494" spans="1:3" x14ac:dyDescent="0.15">
      <c r="A494" s="24">
        <f t="shared" si="23"/>
        <v>493</v>
      </c>
      <c r="B494" s="10">
        <f t="shared" ca="1" si="22"/>
        <v>57.465109425341346</v>
      </c>
      <c r="C494" s="10">
        <f t="shared" ca="1" si="21"/>
        <v>0</v>
      </c>
    </row>
    <row r="495" spans="1:3" x14ac:dyDescent="0.15">
      <c r="A495" s="24">
        <f t="shared" si="23"/>
        <v>494</v>
      </c>
      <c r="B495" s="10">
        <f t="shared" ca="1" si="22"/>
        <v>49.185855760580296</v>
      </c>
      <c r="C495" s="10">
        <f t="shared" ca="1" si="21"/>
        <v>0</v>
      </c>
    </row>
    <row r="496" spans="1:3" x14ac:dyDescent="0.15">
      <c r="A496" s="24">
        <f t="shared" si="23"/>
        <v>495</v>
      </c>
      <c r="B496" s="10">
        <f t="shared" ca="1" si="22"/>
        <v>59.246106685800832</v>
      </c>
      <c r="C496" s="10">
        <f t="shared" ca="1" si="21"/>
        <v>0</v>
      </c>
    </row>
    <row r="497" spans="1:3" x14ac:dyDescent="0.15">
      <c r="A497" s="24">
        <f t="shared" si="23"/>
        <v>496</v>
      </c>
      <c r="B497" s="10">
        <f t="shared" ca="1" si="22"/>
        <v>62.290496793089559</v>
      </c>
      <c r="C497" s="10">
        <f t="shared" ca="1" si="21"/>
        <v>0.29049679308955945</v>
      </c>
    </row>
    <row r="498" spans="1:3" x14ac:dyDescent="0.15">
      <c r="A498" s="24">
        <f t="shared" si="23"/>
        <v>497</v>
      </c>
      <c r="B498" s="10">
        <f t="shared" ca="1" si="22"/>
        <v>71.899812306067815</v>
      </c>
      <c r="C498" s="10">
        <f t="shared" ca="1" si="21"/>
        <v>9.8998123060678154</v>
      </c>
    </row>
    <row r="499" spans="1:3" x14ac:dyDescent="0.15">
      <c r="A499" s="24">
        <f t="shared" si="23"/>
        <v>498</v>
      </c>
      <c r="B499" s="10">
        <f t="shared" ca="1" si="22"/>
        <v>64.352619892191385</v>
      </c>
      <c r="C499" s="10">
        <f t="shared" ca="1" si="21"/>
        <v>2.3526198921913846</v>
      </c>
    </row>
    <row r="500" spans="1:3" x14ac:dyDescent="0.15">
      <c r="A500" s="24">
        <f t="shared" si="23"/>
        <v>499</v>
      </c>
      <c r="B500" s="10">
        <f t="shared" ca="1" si="22"/>
        <v>61.035054664042519</v>
      </c>
      <c r="C500" s="10">
        <f t="shared" ca="1" si="21"/>
        <v>0</v>
      </c>
    </row>
    <row r="501" spans="1:3" x14ac:dyDescent="0.15">
      <c r="A501" s="24">
        <f t="shared" si="23"/>
        <v>500</v>
      </c>
      <c r="B501" s="10">
        <f t="shared" ca="1" si="22"/>
        <v>61.273558016158681</v>
      </c>
      <c r="C501" s="10">
        <f t="shared" ca="1" si="21"/>
        <v>0</v>
      </c>
    </row>
    <row r="502" spans="1:3" x14ac:dyDescent="0.15">
      <c r="A502" s="24">
        <f t="shared" si="23"/>
        <v>501</v>
      </c>
      <c r="B502" s="10">
        <f t="shared" ca="1" si="22"/>
        <v>62.535450968994319</v>
      </c>
      <c r="C502" s="10">
        <f t="shared" ca="1" si="21"/>
        <v>0.53545096899431854</v>
      </c>
    </row>
    <row r="503" spans="1:3" x14ac:dyDescent="0.15">
      <c r="A503" s="24">
        <f t="shared" si="23"/>
        <v>502</v>
      </c>
      <c r="B503" s="10">
        <f t="shared" ca="1" si="22"/>
        <v>64.263632117385967</v>
      </c>
      <c r="C503" s="10">
        <f t="shared" ca="1" si="21"/>
        <v>2.263632117385967</v>
      </c>
    </row>
    <row r="504" spans="1:3" x14ac:dyDescent="0.15">
      <c r="A504" s="24">
        <f t="shared" si="23"/>
        <v>503</v>
      </c>
      <c r="B504" s="10">
        <f t="shared" ca="1" si="22"/>
        <v>65.974039813419381</v>
      </c>
      <c r="C504" s="10">
        <f t="shared" ca="1" si="21"/>
        <v>3.9740398134193811</v>
      </c>
    </row>
    <row r="505" spans="1:3" x14ac:dyDescent="0.15">
      <c r="A505" s="24">
        <f t="shared" si="23"/>
        <v>504</v>
      </c>
      <c r="B505" s="10">
        <f t="shared" ca="1" si="22"/>
        <v>63.028030557548298</v>
      </c>
      <c r="C505" s="10">
        <f t="shared" ca="1" si="21"/>
        <v>1.0280305575482984</v>
      </c>
    </row>
    <row r="506" spans="1:3" x14ac:dyDescent="0.15">
      <c r="A506" s="24">
        <f t="shared" si="23"/>
        <v>505</v>
      </c>
      <c r="B506" s="10">
        <f t="shared" ca="1" si="22"/>
        <v>66.565448611197169</v>
      </c>
      <c r="C506" s="10">
        <f t="shared" ca="1" si="21"/>
        <v>4.5654486111971693</v>
      </c>
    </row>
    <row r="507" spans="1:3" x14ac:dyDescent="0.15">
      <c r="A507" s="24">
        <f t="shared" si="23"/>
        <v>506</v>
      </c>
      <c r="B507" s="10">
        <f t="shared" ca="1" si="22"/>
        <v>64.124458582799875</v>
      </c>
      <c r="C507" s="10">
        <f t="shared" ca="1" si="21"/>
        <v>2.1244585827998748</v>
      </c>
    </row>
    <row r="508" spans="1:3" x14ac:dyDescent="0.15">
      <c r="A508" s="24">
        <f t="shared" si="23"/>
        <v>507</v>
      </c>
      <c r="B508" s="10">
        <f t="shared" ca="1" si="22"/>
        <v>72.154030938366176</v>
      </c>
      <c r="C508" s="10">
        <f t="shared" ca="1" si="21"/>
        <v>10.154030938366176</v>
      </c>
    </row>
    <row r="509" spans="1:3" x14ac:dyDescent="0.15">
      <c r="A509" s="24">
        <f t="shared" si="23"/>
        <v>508</v>
      </c>
      <c r="B509" s="10">
        <f t="shared" ca="1" si="22"/>
        <v>54.573327197710526</v>
      </c>
      <c r="C509" s="10">
        <f t="shared" ca="1" si="21"/>
        <v>0</v>
      </c>
    </row>
    <row r="510" spans="1:3" x14ac:dyDescent="0.15">
      <c r="A510" s="24">
        <f t="shared" si="23"/>
        <v>509</v>
      </c>
      <c r="B510" s="10">
        <f t="shared" ca="1" si="22"/>
        <v>54.387545356912121</v>
      </c>
      <c r="C510" s="10">
        <f t="shared" ca="1" si="21"/>
        <v>0</v>
      </c>
    </row>
    <row r="511" spans="1:3" x14ac:dyDescent="0.15">
      <c r="A511" s="24">
        <f t="shared" si="23"/>
        <v>510</v>
      </c>
      <c r="B511" s="10">
        <f t="shared" ca="1" si="22"/>
        <v>60.712924418409791</v>
      </c>
      <c r="C511" s="10">
        <f t="shared" ca="1" si="21"/>
        <v>0</v>
      </c>
    </row>
    <row r="512" spans="1:3" x14ac:dyDescent="0.15">
      <c r="A512" s="24">
        <f t="shared" si="23"/>
        <v>511</v>
      </c>
      <c r="B512" s="10">
        <f t="shared" ca="1" si="22"/>
        <v>58.684410492341577</v>
      </c>
      <c r="C512" s="10">
        <f t="shared" ca="1" si="21"/>
        <v>0</v>
      </c>
    </row>
    <row r="513" spans="1:3" x14ac:dyDescent="0.15">
      <c r="A513" s="24">
        <f t="shared" si="23"/>
        <v>512</v>
      </c>
      <c r="B513" s="10">
        <f t="shared" ca="1" si="22"/>
        <v>57.506342942442487</v>
      </c>
      <c r="C513" s="10">
        <f t="shared" ca="1" si="21"/>
        <v>0</v>
      </c>
    </row>
    <row r="514" spans="1:3" x14ac:dyDescent="0.15">
      <c r="A514" s="24">
        <f t="shared" si="23"/>
        <v>513</v>
      </c>
      <c r="B514" s="10">
        <f t="shared" ca="1" si="22"/>
        <v>60.176647949882224</v>
      </c>
      <c r="C514" s="10">
        <f t="shared" ref="C514:C577" ca="1" si="24">MAX(B514 - F$3, 0)</f>
        <v>0</v>
      </c>
    </row>
    <row r="515" spans="1:3" x14ac:dyDescent="0.15">
      <c r="A515" s="24">
        <f t="shared" si="23"/>
        <v>514</v>
      </c>
      <c r="B515" s="10">
        <f t="shared" ref="B515:B578" ca="1" si="25">F$2 * EXP((F$5 - F$7 - 0.5 * F$6^2) * F$4 + F$6 * SQRT(F$4) * _xlfn.NORM.S.INV(RAND()))</f>
        <v>55.174446987304975</v>
      </c>
      <c r="C515" s="10">
        <f t="shared" ca="1" si="24"/>
        <v>0</v>
      </c>
    </row>
    <row r="516" spans="1:3" x14ac:dyDescent="0.15">
      <c r="A516" s="24">
        <f t="shared" ref="A516:A579" si="26">A515+1</f>
        <v>515</v>
      </c>
      <c r="B516" s="10">
        <f t="shared" ca="1" si="25"/>
        <v>60.274313696554174</v>
      </c>
      <c r="C516" s="10">
        <f t="shared" ca="1" si="24"/>
        <v>0</v>
      </c>
    </row>
    <row r="517" spans="1:3" x14ac:dyDescent="0.15">
      <c r="A517" s="24">
        <f t="shared" si="26"/>
        <v>516</v>
      </c>
      <c r="B517" s="10">
        <f t="shared" ca="1" si="25"/>
        <v>64.540766455770438</v>
      </c>
      <c r="C517" s="10">
        <f t="shared" ca="1" si="24"/>
        <v>2.5407664557704379</v>
      </c>
    </row>
    <row r="518" spans="1:3" x14ac:dyDescent="0.15">
      <c r="A518" s="24">
        <f t="shared" si="26"/>
        <v>517</v>
      </c>
      <c r="B518" s="10">
        <f t="shared" ca="1" si="25"/>
        <v>67.905333479745252</v>
      </c>
      <c r="C518" s="10">
        <f t="shared" ca="1" si="24"/>
        <v>5.9053334797452521</v>
      </c>
    </row>
    <row r="519" spans="1:3" x14ac:dyDescent="0.15">
      <c r="A519" s="24">
        <f t="shared" si="26"/>
        <v>518</v>
      </c>
      <c r="B519" s="10">
        <f t="shared" ca="1" si="25"/>
        <v>64.878574770851841</v>
      </c>
      <c r="C519" s="10">
        <f t="shared" ca="1" si="24"/>
        <v>2.8785747708518414</v>
      </c>
    </row>
    <row r="520" spans="1:3" x14ac:dyDescent="0.15">
      <c r="A520" s="24">
        <f t="shared" si="26"/>
        <v>519</v>
      </c>
      <c r="B520" s="10">
        <f t="shared" ca="1" si="25"/>
        <v>63.429405311265654</v>
      </c>
      <c r="C520" s="10">
        <f t="shared" ca="1" si="24"/>
        <v>1.4294053112656542</v>
      </c>
    </row>
    <row r="521" spans="1:3" x14ac:dyDescent="0.15">
      <c r="A521" s="24">
        <f t="shared" si="26"/>
        <v>520</v>
      </c>
      <c r="B521" s="10">
        <f t="shared" ca="1" si="25"/>
        <v>61.920194616192518</v>
      </c>
      <c r="C521" s="10">
        <f t="shared" ca="1" si="24"/>
        <v>0</v>
      </c>
    </row>
    <row r="522" spans="1:3" x14ac:dyDescent="0.15">
      <c r="A522" s="24">
        <f t="shared" si="26"/>
        <v>521</v>
      </c>
      <c r="B522" s="10">
        <f t="shared" ca="1" si="25"/>
        <v>64.281606599994888</v>
      </c>
      <c r="C522" s="10">
        <f t="shared" ca="1" si="24"/>
        <v>2.2816065999948876</v>
      </c>
    </row>
    <row r="523" spans="1:3" x14ac:dyDescent="0.15">
      <c r="A523" s="24">
        <f t="shared" si="26"/>
        <v>522</v>
      </c>
      <c r="B523" s="10">
        <f t="shared" ca="1" si="25"/>
        <v>73.697404054685862</v>
      </c>
      <c r="C523" s="10">
        <f t="shared" ca="1" si="24"/>
        <v>11.697404054685862</v>
      </c>
    </row>
    <row r="524" spans="1:3" x14ac:dyDescent="0.15">
      <c r="A524" s="24">
        <f t="shared" si="26"/>
        <v>523</v>
      </c>
      <c r="B524" s="10">
        <f t="shared" ca="1" si="25"/>
        <v>59.174947105260415</v>
      </c>
      <c r="C524" s="10">
        <f t="shared" ca="1" si="24"/>
        <v>0</v>
      </c>
    </row>
    <row r="525" spans="1:3" x14ac:dyDescent="0.15">
      <c r="A525" s="24">
        <f t="shared" si="26"/>
        <v>524</v>
      </c>
      <c r="B525" s="10">
        <f t="shared" ca="1" si="25"/>
        <v>56.747165331137694</v>
      </c>
      <c r="C525" s="10">
        <f t="shared" ca="1" si="24"/>
        <v>0</v>
      </c>
    </row>
    <row r="526" spans="1:3" x14ac:dyDescent="0.15">
      <c r="A526" s="24">
        <f t="shared" si="26"/>
        <v>525</v>
      </c>
      <c r="B526" s="10">
        <f t="shared" ca="1" si="25"/>
        <v>57.087329043848442</v>
      </c>
      <c r="C526" s="10">
        <f t="shared" ca="1" si="24"/>
        <v>0</v>
      </c>
    </row>
    <row r="527" spans="1:3" x14ac:dyDescent="0.15">
      <c r="A527" s="24">
        <f t="shared" si="26"/>
        <v>526</v>
      </c>
      <c r="B527" s="10">
        <f t="shared" ca="1" si="25"/>
        <v>61.969067698026407</v>
      </c>
      <c r="C527" s="10">
        <f t="shared" ca="1" si="24"/>
        <v>0</v>
      </c>
    </row>
    <row r="528" spans="1:3" x14ac:dyDescent="0.15">
      <c r="A528" s="24">
        <f t="shared" si="26"/>
        <v>527</v>
      </c>
      <c r="B528" s="10">
        <f t="shared" ca="1" si="25"/>
        <v>71.012729606822489</v>
      </c>
      <c r="C528" s="10">
        <f t="shared" ca="1" si="24"/>
        <v>9.0127296068224894</v>
      </c>
    </row>
    <row r="529" spans="1:3" x14ac:dyDescent="0.15">
      <c r="A529" s="24">
        <f t="shared" si="26"/>
        <v>528</v>
      </c>
      <c r="B529" s="10">
        <f t="shared" ca="1" si="25"/>
        <v>54.260669478321461</v>
      </c>
      <c r="C529" s="10">
        <f t="shared" ca="1" si="24"/>
        <v>0</v>
      </c>
    </row>
    <row r="530" spans="1:3" x14ac:dyDescent="0.15">
      <c r="A530" s="24">
        <f t="shared" si="26"/>
        <v>529</v>
      </c>
      <c r="B530" s="10">
        <f t="shared" ca="1" si="25"/>
        <v>70.958536718059662</v>
      </c>
      <c r="C530" s="10">
        <f t="shared" ca="1" si="24"/>
        <v>8.958536718059662</v>
      </c>
    </row>
    <row r="531" spans="1:3" x14ac:dyDescent="0.15">
      <c r="A531" s="24">
        <f t="shared" si="26"/>
        <v>530</v>
      </c>
      <c r="B531" s="10">
        <f t="shared" ca="1" si="25"/>
        <v>71.621830280387968</v>
      </c>
      <c r="C531" s="10">
        <f t="shared" ca="1" si="24"/>
        <v>9.6218302803879681</v>
      </c>
    </row>
    <row r="532" spans="1:3" x14ac:dyDescent="0.15">
      <c r="A532" s="24">
        <f t="shared" si="26"/>
        <v>531</v>
      </c>
      <c r="B532" s="10">
        <f t="shared" ca="1" si="25"/>
        <v>58.603778642076811</v>
      </c>
      <c r="C532" s="10">
        <f t="shared" ca="1" si="24"/>
        <v>0</v>
      </c>
    </row>
    <row r="533" spans="1:3" x14ac:dyDescent="0.15">
      <c r="A533" s="24">
        <f t="shared" si="26"/>
        <v>532</v>
      </c>
      <c r="B533" s="10">
        <f t="shared" ca="1" si="25"/>
        <v>48.964184678556002</v>
      </c>
      <c r="C533" s="10">
        <f t="shared" ca="1" si="24"/>
        <v>0</v>
      </c>
    </row>
    <row r="534" spans="1:3" x14ac:dyDescent="0.15">
      <c r="A534" s="24">
        <f t="shared" si="26"/>
        <v>533</v>
      </c>
      <c r="B534" s="10">
        <f t="shared" ca="1" si="25"/>
        <v>56.846686465931256</v>
      </c>
      <c r="C534" s="10">
        <f t="shared" ca="1" si="24"/>
        <v>0</v>
      </c>
    </row>
    <row r="535" spans="1:3" x14ac:dyDescent="0.15">
      <c r="A535" s="24">
        <f t="shared" si="26"/>
        <v>534</v>
      </c>
      <c r="B535" s="10">
        <f t="shared" ca="1" si="25"/>
        <v>63.274447982773474</v>
      </c>
      <c r="C535" s="10">
        <f t="shared" ca="1" si="24"/>
        <v>1.2744479827734736</v>
      </c>
    </row>
    <row r="536" spans="1:3" x14ac:dyDescent="0.15">
      <c r="A536" s="24">
        <f t="shared" si="26"/>
        <v>535</v>
      </c>
      <c r="B536" s="10">
        <f t="shared" ca="1" si="25"/>
        <v>59.383404449850673</v>
      </c>
      <c r="C536" s="10">
        <f t="shared" ca="1" si="24"/>
        <v>0</v>
      </c>
    </row>
    <row r="537" spans="1:3" x14ac:dyDescent="0.15">
      <c r="A537" s="24">
        <f t="shared" si="26"/>
        <v>536</v>
      </c>
      <c r="B537" s="10">
        <f t="shared" ca="1" si="25"/>
        <v>59.382812636104838</v>
      </c>
      <c r="C537" s="10">
        <f t="shared" ca="1" si="24"/>
        <v>0</v>
      </c>
    </row>
    <row r="538" spans="1:3" x14ac:dyDescent="0.15">
      <c r="A538" s="24">
        <f t="shared" si="26"/>
        <v>537</v>
      </c>
      <c r="B538" s="10">
        <f t="shared" ca="1" si="25"/>
        <v>65.521159978798636</v>
      </c>
      <c r="C538" s="10">
        <f t="shared" ca="1" si="24"/>
        <v>3.5211599787986358</v>
      </c>
    </row>
    <row r="539" spans="1:3" x14ac:dyDescent="0.15">
      <c r="A539" s="24">
        <f t="shared" si="26"/>
        <v>538</v>
      </c>
      <c r="B539" s="10">
        <f t="shared" ca="1" si="25"/>
        <v>62.912702794183794</v>
      </c>
      <c r="C539" s="10">
        <f t="shared" ca="1" si="24"/>
        <v>0.91270279418379374</v>
      </c>
    </row>
    <row r="540" spans="1:3" x14ac:dyDescent="0.15">
      <c r="A540" s="24">
        <f t="shared" si="26"/>
        <v>539</v>
      </c>
      <c r="B540" s="10">
        <f t="shared" ca="1" si="25"/>
        <v>60.096736231568123</v>
      </c>
      <c r="C540" s="10">
        <f t="shared" ca="1" si="24"/>
        <v>0</v>
      </c>
    </row>
    <row r="541" spans="1:3" x14ac:dyDescent="0.15">
      <c r="A541" s="24">
        <f t="shared" si="26"/>
        <v>540</v>
      </c>
      <c r="B541" s="10">
        <f t="shared" ca="1" si="25"/>
        <v>53.933892622380512</v>
      </c>
      <c r="C541" s="10">
        <f t="shared" ca="1" si="24"/>
        <v>0</v>
      </c>
    </row>
    <row r="542" spans="1:3" x14ac:dyDescent="0.15">
      <c r="A542" s="24">
        <f t="shared" si="26"/>
        <v>541</v>
      </c>
      <c r="B542" s="10">
        <f t="shared" ca="1" si="25"/>
        <v>64.309680248906844</v>
      </c>
      <c r="C542" s="10">
        <f t="shared" ca="1" si="24"/>
        <v>2.3096802489068438</v>
      </c>
    </row>
    <row r="543" spans="1:3" x14ac:dyDescent="0.15">
      <c r="A543" s="24">
        <f t="shared" si="26"/>
        <v>542</v>
      </c>
      <c r="B543" s="10">
        <f t="shared" ca="1" si="25"/>
        <v>59.913010788632867</v>
      </c>
      <c r="C543" s="10">
        <f t="shared" ca="1" si="24"/>
        <v>0</v>
      </c>
    </row>
    <row r="544" spans="1:3" x14ac:dyDescent="0.15">
      <c r="A544" s="24">
        <f t="shared" si="26"/>
        <v>543</v>
      </c>
      <c r="B544" s="10">
        <f t="shared" ca="1" si="25"/>
        <v>69.34744706617586</v>
      </c>
      <c r="C544" s="10">
        <f t="shared" ca="1" si="24"/>
        <v>7.3474470661758602</v>
      </c>
    </row>
    <row r="545" spans="1:3" x14ac:dyDescent="0.15">
      <c r="A545" s="24">
        <f t="shared" si="26"/>
        <v>544</v>
      </c>
      <c r="B545" s="10">
        <f t="shared" ca="1" si="25"/>
        <v>61.310318414108707</v>
      </c>
      <c r="C545" s="10">
        <f t="shared" ca="1" si="24"/>
        <v>0</v>
      </c>
    </row>
    <row r="546" spans="1:3" x14ac:dyDescent="0.15">
      <c r="A546" s="24">
        <f t="shared" si="26"/>
        <v>545</v>
      </c>
      <c r="B546" s="10">
        <f t="shared" ca="1" si="25"/>
        <v>60.678884665918879</v>
      </c>
      <c r="C546" s="10">
        <f t="shared" ca="1" si="24"/>
        <v>0</v>
      </c>
    </row>
    <row r="547" spans="1:3" x14ac:dyDescent="0.15">
      <c r="A547" s="24">
        <f t="shared" si="26"/>
        <v>546</v>
      </c>
      <c r="B547" s="10">
        <f t="shared" ca="1" si="25"/>
        <v>59.470795920479496</v>
      </c>
      <c r="C547" s="10">
        <f t="shared" ca="1" si="24"/>
        <v>0</v>
      </c>
    </row>
    <row r="548" spans="1:3" x14ac:dyDescent="0.15">
      <c r="A548" s="24">
        <f t="shared" si="26"/>
        <v>547</v>
      </c>
      <c r="B548" s="10">
        <f t="shared" ca="1" si="25"/>
        <v>58.36812483368309</v>
      </c>
      <c r="C548" s="10">
        <f t="shared" ca="1" si="24"/>
        <v>0</v>
      </c>
    </row>
    <row r="549" spans="1:3" x14ac:dyDescent="0.15">
      <c r="A549" s="24">
        <f t="shared" si="26"/>
        <v>548</v>
      </c>
      <c r="B549" s="10">
        <f t="shared" ca="1" si="25"/>
        <v>50.326400831919415</v>
      </c>
      <c r="C549" s="10">
        <f t="shared" ca="1" si="24"/>
        <v>0</v>
      </c>
    </row>
    <row r="550" spans="1:3" x14ac:dyDescent="0.15">
      <c r="A550" s="24">
        <f t="shared" si="26"/>
        <v>549</v>
      </c>
      <c r="B550" s="10">
        <f t="shared" ca="1" si="25"/>
        <v>64.240413204876504</v>
      </c>
      <c r="C550" s="10">
        <f t="shared" ca="1" si="24"/>
        <v>2.2404132048765035</v>
      </c>
    </row>
    <row r="551" spans="1:3" x14ac:dyDescent="0.15">
      <c r="A551" s="24">
        <f t="shared" si="26"/>
        <v>550</v>
      </c>
      <c r="B551" s="10">
        <f t="shared" ca="1" si="25"/>
        <v>67.731163446402761</v>
      </c>
      <c r="C551" s="10">
        <f t="shared" ca="1" si="24"/>
        <v>5.7311634464027605</v>
      </c>
    </row>
    <row r="552" spans="1:3" x14ac:dyDescent="0.15">
      <c r="A552" s="24">
        <f t="shared" si="26"/>
        <v>551</v>
      </c>
      <c r="B552" s="10">
        <f t="shared" ca="1" si="25"/>
        <v>65.909344800043328</v>
      </c>
      <c r="C552" s="10">
        <f t="shared" ca="1" si="24"/>
        <v>3.9093448000433284</v>
      </c>
    </row>
    <row r="553" spans="1:3" x14ac:dyDescent="0.15">
      <c r="A553" s="24">
        <f t="shared" si="26"/>
        <v>552</v>
      </c>
      <c r="B553" s="10">
        <f t="shared" ca="1" si="25"/>
        <v>55.819715023507165</v>
      </c>
      <c r="C553" s="10">
        <f t="shared" ca="1" si="24"/>
        <v>0</v>
      </c>
    </row>
    <row r="554" spans="1:3" x14ac:dyDescent="0.15">
      <c r="A554" s="24">
        <f t="shared" si="26"/>
        <v>553</v>
      </c>
      <c r="B554" s="10">
        <f t="shared" ca="1" si="25"/>
        <v>58.927955695037809</v>
      </c>
      <c r="C554" s="10">
        <f t="shared" ca="1" si="24"/>
        <v>0</v>
      </c>
    </row>
    <row r="555" spans="1:3" x14ac:dyDescent="0.15">
      <c r="A555" s="24">
        <f t="shared" si="26"/>
        <v>554</v>
      </c>
      <c r="B555" s="10">
        <f t="shared" ca="1" si="25"/>
        <v>59.501236061047841</v>
      </c>
      <c r="C555" s="10">
        <f t="shared" ca="1" si="24"/>
        <v>0</v>
      </c>
    </row>
    <row r="556" spans="1:3" x14ac:dyDescent="0.15">
      <c r="A556" s="24">
        <f t="shared" si="26"/>
        <v>555</v>
      </c>
      <c r="B556" s="10">
        <f t="shared" ca="1" si="25"/>
        <v>60.712532135374225</v>
      </c>
      <c r="C556" s="10">
        <f t="shared" ca="1" si="24"/>
        <v>0</v>
      </c>
    </row>
    <row r="557" spans="1:3" x14ac:dyDescent="0.15">
      <c r="A557" s="24">
        <f t="shared" si="26"/>
        <v>556</v>
      </c>
      <c r="B557" s="10">
        <f t="shared" ca="1" si="25"/>
        <v>62.581058866785554</v>
      </c>
      <c r="C557" s="10">
        <f t="shared" ca="1" si="24"/>
        <v>0.58105886678555407</v>
      </c>
    </row>
    <row r="558" spans="1:3" x14ac:dyDescent="0.15">
      <c r="A558" s="24">
        <f t="shared" si="26"/>
        <v>557</v>
      </c>
      <c r="B558" s="10">
        <f t="shared" ca="1" si="25"/>
        <v>59.04647491469153</v>
      </c>
      <c r="C558" s="10">
        <f t="shared" ca="1" si="24"/>
        <v>0</v>
      </c>
    </row>
    <row r="559" spans="1:3" x14ac:dyDescent="0.15">
      <c r="A559" s="24">
        <f t="shared" si="26"/>
        <v>558</v>
      </c>
      <c r="B559" s="10">
        <f t="shared" ca="1" si="25"/>
        <v>54.599701776381984</v>
      </c>
      <c r="C559" s="10">
        <f t="shared" ca="1" si="24"/>
        <v>0</v>
      </c>
    </row>
    <row r="560" spans="1:3" x14ac:dyDescent="0.15">
      <c r="A560" s="24">
        <f t="shared" si="26"/>
        <v>559</v>
      </c>
      <c r="B560" s="10">
        <f t="shared" ca="1" si="25"/>
        <v>55.942412684916057</v>
      </c>
      <c r="C560" s="10">
        <f t="shared" ca="1" si="24"/>
        <v>0</v>
      </c>
    </row>
    <row r="561" spans="1:3" x14ac:dyDescent="0.15">
      <c r="A561" s="24">
        <f t="shared" si="26"/>
        <v>560</v>
      </c>
      <c r="B561" s="10">
        <f t="shared" ca="1" si="25"/>
        <v>62.667681921565695</v>
      </c>
      <c r="C561" s="10">
        <f t="shared" ca="1" si="24"/>
        <v>0.66768192156569484</v>
      </c>
    </row>
    <row r="562" spans="1:3" x14ac:dyDescent="0.15">
      <c r="A562" s="24">
        <f t="shared" si="26"/>
        <v>561</v>
      </c>
      <c r="B562" s="10">
        <f t="shared" ca="1" si="25"/>
        <v>65.566271984163706</v>
      </c>
      <c r="C562" s="10">
        <f t="shared" ca="1" si="24"/>
        <v>3.5662719841637056</v>
      </c>
    </row>
    <row r="563" spans="1:3" x14ac:dyDescent="0.15">
      <c r="A563" s="24">
        <f t="shared" si="26"/>
        <v>562</v>
      </c>
      <c r="B563" s="10">
        <f t="shared" ca="1" si="25"/>
        <v>66.823722064096543</v>
      </c>
      <c r="C563" s="10">
        <f t="shared" ca="1" si="24"/>
        <v>4.8237220640965432</v>
      </c>
    </row>
    <row r="564" spans="1:3" x14ac:dyDescent="0.15">
      <c r="A564" s="24">
        <f t="shared" si="26"/>
        <v>563</v>
      </c>
      <c r="B564" s="10">
        <f t="shared" ca="1" si="25"/>
        <v>54.75739851581212</v>
      </c>
      <c r="C564" s="10">
        <f t="shared" ca="1" si="24"/>
        <v>0</v>
      </c>
    </row>
    <row r="565" spans="1:3" x14ac:dyDescent="0.15">
      <c r="A565" s="24">
        <f t="shared" si="26"/>
        <v>564</v>
      </c>
      <c r="B565" s="10">
        <f t="shared" ca="1" si="25"/>
        <v>56.823637845955972</v>
      </c>
      <c r="C565" s="10">
        <f t="shared" ca="1" si="24"/>
        <v>0</v>
      </c>
    </row>
    <row r="566" spans="1:3" x14ac:dyDescent="0.15">
      <c r="A566" s="24">
        <f t="shared" si="26"/>
        <v>565</v>
      </c>
      <c r="B566" s="10">
        <f t="shared" ca="1" si="25"/>
        <v>61.770763702161709</v>
      </c>
      <c r="C566" s="10">
        <f t="shared" ca="1" si="24"/>
        <v>0</v>
      </c>
    </row>
    <row r="567" spans="1:3" x14ac:dyDescent="0.15">
      <c r="A567" s="24">
        <f t="shared" si="26"/>
        <v>566</v>
      </c>
      <c r="B567" s="10">
        <f t="shared" ca="1" si="25"/>
        <v>57.370271543996509</v>
      </c>
      <c r="C567" s="10">
        <f t="shared" ca="1" si="24"/>
        <v>0</v>
      </c>
    </row>
    <row r="568" spans="1:3" x14ac:dyDescent="0.15">
      <c r="A568" s="24">
        <f t="shared" si="26"/>
        <v>567</v>
      </c>
      <c r="B568" s="10">
        <f t="shared" ca="1" si="25"/>
        <v>63.895566405193911</v>
      </c>
      <c r="C568" s="10">
        <f t="shared" ca="1" si="24"/>
        <v>1.895566405193911</v>
      </c>
    </row>
    <row r="569" spans="1:3" x14ac:dyDescent="0.15">
      <c r="A569" s="24">
        <f t="shared" si="26"/>
        <v>568</v>
      </c>
      <c r="B569" s="10">
        <f t="shared" ca="1" si="25"/>
        <v>62.754622112844544</v>
      </c>
      <c r="C569" s="10">
        <f t="shared" ca="1" si="24"/>
        <v>0.75462211284454384</v>
      </c>
    </row>
    <row r="570" spans="1:3" x14ac:dyDescent="0.15">
      <c r="A570" s="24">
        <f t="shared" si="26"/>
        <v>569</v>
      </c>
      <c r="B570" s="10">
        <f t="shared" ca="1" si="25"/>
        <v>61.714295101479962</v>
      </c>
      <c r="C570" s="10">
        <f t="shared" ca="1" si="24"/>
        <v>0</v>
      </c>
    </row>
    <row r="571" spans="1:3" x14ac:dyDescent="0.15">
      <c r="A571" s="24">
        <f t="shared" si="26"/>
        <v>570</v>
      </c>
      <c r="B571" s="10">
        <f t="shared" ca="1" si="25"/>
        <v>57.883999051064876</v>
      </c>
      <c r="C571" s="10">
        <f t="shared" ca="1" si="24"/>
        <v>0</v>
      </c>
    </row>
    <row r="572" spans="1:3" x14ac:dyDescent="0.15">
      <c r="A572" s="24">
        <f t="shared" si="26"/>
        <v>571</v>
      </c>
      <c r="B572" s="10">
        <f t="shared" ca="1" si="25"/>
        <v>71.318423695522142</v>
      </c>
      <c r="C572" s="10">
        <f t="shared" ca="1" si="24"/>
        <v>9.3184236955221422</v>
      </c>
    </row>
    <row r="573" spans="1:3" x14ac:dyDescent="0.15">
      <c r="A573" s="24">
        <f t="shared" si="26"/>
        <v>572</v>
      </c>
      <c r="B573" s="10">
        <f t="shared" ca="1" si="25"/>
        <v>71.744675076822162</v>
      </c>
      <c r="C573" s="10">
        <f t="shared" ca="1" si="24"/>
        <v>9.7446750768221619</v>
      </c>
    </row>
    <row r="574" spans="1:3" x14ac:dyDescent="0.15">
      <c r="A574" s="24">
        <f t="shared" si="26"/>
        <v>573</v>
      </c>
      <c r="B574" s="10">
        <f t="shared" ca="1" si="25"/>
        <v>72.099343878500278</v>
      </c>
      <c r="C574" s="10">
        <f t="shared" ca="1" si="24"/>
        <v>10.099343878500278</v>
      </c>
    </row>
    <row r="575" spans="1:3" x14ac:dyDescent="0.15">
      <c r="A575" s="24">
        <f t="shared" si="26"/>
        <v>574</v>
      </c>
      <c r="B575" s="10">
        <f t="shared" ca="1" si="25"/>
        <v>60.309047917351748</v>
      </c>
      <c r="C575" s="10">
        <f t="shared" ca="1" si="24"/>
        <v>0</v>
      </c>
    </row>
    <row r="576" spans="1:3" x14ac:dyDescent="0.15">
      <c r="A576" s="24">
        <f t="shared" si="26"/>
        <v>575</v>
      </c>
      <c r="B576" s="10">
        <f t="shared" ca="1" si="25"/>
        <v>54.52605422350225</v>
      </c>
      <c r="C576" s="10">
        <f t="shared" ca="1" si="24"/>
        <v>0</v>
      </c>
    </row>
    <row r="577" spans="1:3" x14ac:dyDescent="0.15">
      <c r="A577" s="24">
        <f t="shared" si="26"/>
        <v>576</v>
      </c>
      <c r="B577" s="10">
        <f t="shared" ca="1" si="25"/>
        <v>65.541739096308149</v>
      </c>
      <c r="C577" s="10">
        <f t="shared" ca="1" si="24"/>
        <v>3.5417390963081488</v>
      </c>
    </row>
    <row r="578" spans="1:3" x14ac:dyDescent="0.15">
      <c r="A578" s="24">
        <f t="shared" si="26"/>
        <v>577</v>
      </c>
      <c r="B578" s="10">
        <f t="shared" ca="1" si="25"/>
        <v>64.487249907088071</v>
      </c>
      <c r="C578" s="10">
        <f t="shared" ref="C578:C641" ca="1" si="27">MAX(B578 - F$3, 0)</f>
        <v>2.4872499070880707</v>
      </c>
    </row>
    <row r="579" spans="1:3" x14ac:dyDescent="0.15">
      <c r="A579" s="24">
        <f t="shared" si="26"/>
        <v>578</v>
      </c>
      <c r="B579" s="10">
        <f t="shared" ref="B579:B642" ca="1" si="28">F$2 * EXP((F$5 - F$7 - 0.5 * F$6^2) * F$4 + F$6 * SQRT(F$4) * _xlfn.NORM.S.INV(RAND()))</f>
        <v>58.342371396626341</v>
      </c>
      <c r="C579" s="10">
        <f t="shared" ca="1" si="27"/>
        <v>0</v>
      </c>
    </row>
    <row r="580" spans="1:3" x14ac:dyDescent="0.15">
      <c r="A580" s="24">
        <f t="shared" ref="A580:A643" si="29">A579+1</f>
        <v>579</v>
      </c>
      <c r="B580" s="10">
        <f t="shared" ca="1" si="28"/>
        <v>62.358328757478525</v>
      </c>
      <c r="C580" s="10">
        <f t="shared" ca="1" si="27"/>
        <v>0.35832875747852455</v>
      </c>
    </row>
    <row r="581" spans="1:3" x14ac:dyDescent="0.15">
      <c r="A581" s="24">
        <f t="shared" si="29"/>
        <v>580</v>
      </c>
      <c r="B581" s="10">
        <f t="shared" ca="1" si="28"/>
        <v>64.241454480243988</v>
      </c>
      <c r="C581" s="10">
        <f t="shared" ca="1" si="27"/>
        <v>2.2414544802439877</v>
      </c>
    </row>
    <row r="582" spans="1:3" x14ac:dyDescent="0.15">
      <c r="A582" s="24">
        <f t="shared" si="29"/>
        <v>581</v>
      </c>
      <c r="B582" s="10">
        <f t="shared" ca="1" si="28"/>
        <v>54.986390492182565</v>
      </c>
      <c r="C582" s="10">
        <f t="shared" ca="1" si="27"/>
        <v>0</v>
      </c>
    </row>
    <row r="583" spans="1:3" x14ac:dyDescent="0.15">
      <c r="A583" s="24">
        <f t="shared" si="29"/>
        <v>582</v>
      </c>
      <c r="B583" s="10">
        <f t="shared" ca="1" si="28"/>
        <v>61.577719598814888</v>
      </c>
      <c r="C583" s="10">
        <f t="shared" ca="1" si="27"/>
        <v>0</v>
      </c>
    </row>
    <row r="584" spans="1:3" x14ac:dyDescent="0.15">
      <c r="A584" s="24">
        <f t="shared" si="29"/>
        <v>583</v>
      </c>
      <c r="B584" s="10">
        <f t="shared" ca="1" si="28"/>
        <v>65.2381233496493</v>
      </c>
      <c r="C584" s="10">
        <f t="shared" ca="1" si="27"/>
        <v>3.2381233496492996</v>
      </c>
    </row>
    <row r="585" spans="1:3" x14ac:dyDescent="0.15">
      <c r="A585" s="24">
        <f t="shared" si="29"/>
        <v>584</v>
      </c>
      <c r="B585" s="10">
        <f t="shared" ca="1" si="28"/>
        <v>60.568940537238568</v>
      </c>
      <c r="C585" s="10">
        <f t="shared" ca="1" si="27"/>
        <v>0</v>
      </c>
    </row>
    <row r="586" spans="1:3" x14ac:dyDescent="0.15">
      <c r="A586" s="24">
        <f t="shared" si="29"/>
        <v>585</v>
      </c>
      <c r="B586" s="10">
        <f t="shared" ca="1" si="28"/>
        <v>57.215240880703554</v>
      </c>
      <c r="C586" s="10">
        <f t="shared" ca="1" si="27"/>
        <v>0</v>
      </c>
    </row>
    <row r="587" spans="1:3" x14ac:dyDescent="0.15">
      <c r="A587" s="24">
        <f t="shared" si="29"/>
        <v>586</v>
      </c>
      <c r="B587" s="10">
        <f t="shared" ca="1" si="28"/>
        <v>67.099967131397278</v>
      </c>
      <c r="C587" s="10">
        <f t="shared" ca="1" si="27"/>
        <v>5.0999671313972783</v>
      </c>
    </row>
    <row r="588" spans="1:3" x14ac:dyDescent="0.15">
      <c r="A588" s="24">
        <f t="shared" si="29"/>
        <v>587</v>
      </c>
      <c r="B588" s="10">
        <f t="shared" ca="1" si="28"/>
        <v>56.593303958797236</v>
      </c>
      <c r="C588" s="10">
        <f t="shared" ca="1" si="27"/>
        <v>0</v>
      </c>
    </row>
    <row r="589" spans="1:3" x14ac:dyDescent="0.15">
      <c r="A589" s="24">
        <f t="shared" si="29"/>
        <v>588</v>
      </c>
      <c r="B589" s="10">
        <f t="shared" ca="1" si="28"/>
        <v>55.615065605925878</v>
      </c>
      <c r="C589" s="10">
        <f t="shared" ca="1" si="27"/>
        <v>0</v>
      </c>
    </row>
    <row r="590" spans="1:3" x14ac:dyDescent="0.15">
      <c r="A590" s="24">
        <f t="shared" si="29"/>
        <v>589</v>
      </c>
      <c r="B590" s="10">
        <f t="shared" ca="1" si="28"/>
        <v>58.654606747247193</v>
      </c>
      <c r="C590" s="10">
        <f t="shared" ca="1" si="27"/>
        <v>0</v>
      </c>
    </row>
    <row r="591" spans="1:3" x14ac:dyDescent="0.15">
      <c r="A591" s="24">
        <f t="shared" si="29"/>
        <v>590</v>
      </c>
      <c r="B591" s="10">
        <f t="shared" ca="1" si="28"/>
        <v>58.196222454319809</v>
      </c>
      <c r="C591" s="10">
        <f t="shared" ca="1" si="27"/>
        <v>0</v>
      </c>
    </row>
    <row r="592" spans="1:3" x14ac:dyDescent="0.15">
      <c r="A592" s="24">
        <f t="shared" si="29"/>
        <v>591</v>
      </c>
      <c r="B592" s="10">
        <f t="shared" ca="1" si="28"/>
        <v>65.925179665349702</v>
      </c>
      <c r="C592" s="10">
        <f t="shared" ca="1" si="27"/>
        <v>3.9251796653497024</v>
      </c>
    </row>
    <row r="593" spans="1:3" x14ac:dyDescent="0.15">
      <c r="A593" s="24">
        <f t="shared" si="29"/>
        <v>592</v>
      </c>
      <c r="B593" s="10">
        <f t="shared" ca="1" si="28"/>
        <v>57.039362020607214</v>
      </c>
      <c r="C593" s="10">
        <f t="shared" ca="1" si="27"/>
        <v>0</v>
      </c>
    </row>
    <row r="594" spans="1:3" x14ac:dyDescent="0.15">
      <c r="A594" s="24">
        <f t="shared" si="29"/>
        <v>593</v>
      </c>
      <c r="B594" s="10">
        <f t="shared" ca="1" si="28"/>
        <v>65.52452034267219</v>
      </c>
      <c r="C594" s="10">
        <f t="shared" ca="1" si="27"/>
        <v>3.5245203426721901</v>
      </c>
    </row>
    <row r="595" spans="1:3" x14ac:dyDescent="0.15">
      <c r="A595" s="24">
        <f t="shared" si="29"/>
        <v>594</v>
      </c>
      <c r="B595" s="10">
        <f t="shared" ca="1" si="28"/>
        <v>60.442614014920821</v>
      </c>
      <c r="C595" s="10">
        <f t="shared" ca="1" si="27"/>
        <v>0</v>
      </c>
    </row>
    <row r="596" spans="1:3" x14ac:dyDescent="0.15">
      <c r="A596" s="24">
        <f t="shared" si="29"/>
        <v>595</v>
      </c>
      <c r="B596" s="10">
        <f t="shared" ca="1" si="28"/>
        <v>67.232224957156348</v>
      </c>
      <c r="C596" s="10">
        <f t="shared" ca="1" si="27"/>
        <v>5.2322249571563475</v>
      </c>
    </row>
    <row r="597" spans="1:3" x14ac:dyDescent="0.15">
      <c r="A597" s="24">
        <f t="shared" si="29"/>
        <v>596</v>
      </c>
      <c r="B597" s="10">
        <f t="shared" ca="1" si="28"/>
        <v>65.868424320200816</v>
      </c>
      <c r="C597" s="10">
        <f t="shared" ca="1" si="27"/>
        <v>3.8684243202008162</v>
      </c>
    </row>
    <row r="598" spans="1:3" x14ac:dyDescent="0.15">
      <c r="A598" s="24">
        <f t="shared" si="29"/>
        <v>597</v>
      </c>
      <c r="B598" s="10">
        <f t="shared" ca="1" si="28"/>
        <v>67.917673158032798</v>
      </c>
      <c r="C598" s="10">
        <f t="shared" ca="1" si="27"/>
        <v>5.9176731580327981</v>
      </c>
    </row>
    <row r="599" spans="1:3" x14ac:dyDescent="0.15">
      <c r="A599" s="24">
        <f t="shared" si="29"/>
        <v>598</v>
      </c>
      <c r="B599" s="10">
        <f t="shared" ca="1" si="28"/>
        <v>63.104412843171765</v>
      </c>
      <c r="C599" s="10">
        <f t="shared" ca="1" si="27"/>
        <v>1.1044128431717652</v>
      </c>
    </row>
    <row r="600" spans="1:3" x14ac:dyDescent="0.15">
      <c r="A600" s="24">
        <f t="shared" si="29"/>
        <v>599</v>
      </c>
      <c r="B600" s="10">
        <f t="shared" ca="1" si="28"/>
        <v>54.66138278201197</v>
      </c>
      <c r="C600" s="10">
        <f t="shared" ca="1" si="27"/>
        <v>0</v>
      </c>
    </row>
    <row r="601" spans="1:3" x14ac:dyDescent="0.15">
      <c r="A601" s="24">
        <f t="shared" si="29"/>
        <v>600</v>
      </c>
      <c r="B601" s="10">
        <f t="shared" ca="1" si="28"/>
        <v>56.990856709452494</v>
      </c>
      <c r="C601" s="10">
        <f t="shared" ca="1" si="27"/>
        <v>0</v>
      </c>
    </row>
    <row r="602" spans="1:3" x14ac:dyDescent="0.15">
      <c r="A602" s="24">
        <f t="shared" si="29"/>
        <v>601</v>
      </c>
      <c r="B602" s="10">
        <f t="shared" ca="1" si="28"/>
        <v>67.36922551050688</v>
      </c>
      <c r="C602" s="10">
        <f t="shared" ca="1" si="27"/>
        <v>5.3692255105068796</v>
      </c>
    </row>
    <row r="603" spans="1:3" x14ac:dyDescent="0.15">
      <c r="A603" s="24">
        <f t="shared" si="29"/>
        <v>602</v>
      </c>
      <c r="B603" s="10">
        <f t="shared" ca="1" si="28"/>
        <v>59.211148822848585</v>
      </c>
      <c r="C603" s="10">
        <f t="shared" ca="1" si="27"/>
        <v>0</v>
      </c>
    </row>
    <row r="604" spans="1:3" x14ac:dyDescent="0.15">
      <c r="A604" s="24">
        <f t="shared" si="29"/>
        <v>603</v>
      </c>
      <c r="B604" s="10">
        <f t="shared" ca="1" si="28"/>
        <v>58.955393627105146</v>
      </c>
      <c r="C604" s="10">
        <f t="shared" ca="1" si="27"/>
        <v>0</v>
      </c>
    </row>
    <row r="605" spans="1:3" x14ac:dyDescent="0.15">
      <c r="A605" s="24">
        <f t="shared" si="29"/>
        <v>604</v>
      </c>
      <c r="B605" s="10">
        <f t="shared" ca="1" si="28"/>
        <v>63.285633424287006</v>
      </c>
      <c r="C605" s="10">
        <f t="shared" ca="1" si="27"/>
        <v>1.2856334242870062</v>
      </c>
    </row>
    <row r="606" spans="1:3" x14ac:dyDescent="0.15">
      <c r="A606" s="24">
        <f t="shared" si="29"/>
        <v>605</v>
      </c>
      <c r="B606" s="10">
        <f t="shared" ca="1" si="28"/>
        <v>66.728754540028319</v>
      </c>
      <c r="C606" s="10">
        <f t="shared" ca="1" si="27"/>
        <v>4.7287545400283193</v>
      </c>
    </row>
    <row r="607" spans="1:3" x14ac:dyDescent="0.15">
      <c r="A607" s="24">
        <f t="shared" si="29"/>
        <v>606</v>
      </c>
      <c r="B607" s="10">
        <f t="shared" ca="1" si="28"/>
        <v>61.030355951284058</v>
      </c>
      <c r="C607" s="10">
        <f t="shared" ca="1" si="27"/>
        <v>0</v>
      </c>
    </row>
    <row r="608" spans="1:3" x14ac:dyDescent="0.15">
      <c r="A608" s="24">
        <f t="shared" si="29"/>
        <v>607</v>
      </c>
      <c r="B608" s="10">
        <f t="shared" ca="1" si="28"/>
        <v>67.905505701887677</v>
      </c>
      <c r="C608" s="10">
        <f t="shared" ca="1" si="27"/>
        <v>5.9055057018876767</v>
      </c>
    </row>
    <row r="609" spans="1:3" x14ac:dyDescent="0.15">
      <c r="A609" s="24">
        <f t="shared" si="29"/>
        <v>608</v>
      </c>
      <c r="B609" s="10">
        <f t="shared" ca="1" si="28"/>
        <v>72.116879102749536</v>
      </c>
      <c r="C609" s="10">
        <f t="shared" ca="1" si="27"/>
        <v>10.116879102749536</v>
      </c>
    </row>
    <row r="610" spans="1:3" x14ac:dyDescent="0.15">
      <c r="A610" s="24">
        <f t="shared" si="29"/>
        <v>609</v>
      </c>
      <c r="B610" s="10">
        <f t="shared" ca="1" si="28"/>
        <v>50.913971313461055</v>
      </c>
      <c r="C610" s="10">
        <f t="shared" ca="1" si="27"/>
        <v>0</v>
      </c>
    </row>
    <row r="611" spans="1:3" x14ac:dyDescent="0.15">
      <c r="A611" s="24">
        <f t="shared" si="29"/>
        <v>610</v>
      </c>
      <c r="B611" s="10">
        <f t="shared" ca="1" si="28"/>
        <v>68.863482227893542</v>
      </c>
      <c r="C611" s="10">
        <f t="shared" ca="1" si="27"/>
        <v>6.8634822278935417</v>
      </c>
    </row>
    <row r="612" spans="1:3" x14ac:dyDescent="0.15">
      <c r="A612" s="24">
        <f t="shared" si="29"/>
        <v>611</v>
      </c>
      <c r="B612" s="10">
        <f t="shared" ca="1" si="28"/>
        <v>75.168310796927898</v>
      </c>
      <c r="C612" s="10">
        <f t="shared" ca="1" si="27"/>
        <v>13.168310796927898</v>
      </c>
    </row>
    <row r="613" spans="1:3" x14ac:dyDescent="0.15">
      <c r="A613" s="24">
        <f t="shared" si="29"/>
        <v>612</v>
      </c>
      <c r="B613" s="10">
        <f t="shared" ca="1" si="28"/>
        <v>66.053670812626052</v>
      </c>
      <c r="C613" s="10">
        <f t="shared" ca="1" si="27"/>
        <v>4.0536708126260521</v>
      </c>
    </row>
    <row r="614" spans="1:3" x14ac:dyDescent="0.15">
      <c r="A614" s="24">
        <f t="shared" si="29"/>
        <v>613</v>
      </c>
      <c r="B614" s="10">
        <f t="shared" ca="1" si="28"/>
        <v>55.717161147147166</v>
      </c>
      <c r="C614" s="10">
        <f t="shared" ca="1" si="27"/>
        <v>0</v>
      </c>
    </row>
    <row r="615" spans="1:3" x14ac:dyDescent="0.15">
      <c r="A615" s="24">
        <f t="shared" si="29"/>
        <v>614</v>
      </c>
      <c r="B615" s="10">
        <f t="shared" ca="1" si="28"/>
        <v>66.039192739971554</v>
      </c>
      <c r="C615" s="10">
        <f t="shared" ca="1" si="27"/>
        <v>4.0391927399715541</v>
      </c>
    </row>
    <row r="616" spans="1:3" x14ac:dyDescent="0.15">
      <c r="A616" s="24">
        <f t="shared" si="29"/>
        <v>615</v>
      </c>
      <c r="B616" s="10">
        <f t="shared" ca="1" si="28"/>
        <v>58.904704077320844</v>
      </c>
      <c r="C616" s="10">
        <f t="shared" ca="1" si="27"/>
        <v>0</v>
      </c>
    </row>
    <row r="617" spans="1:3" x14ac:dyDescent="0.15">
      <c r="A617" s="24">
        <f t="shared" si="29"/>
        <v>616</v>
      </c>
      <c r="B617" s="10">
        <f t="shared" ca="1" si="28"/>
        <v>69.412270041996948</v>
      </c>
      <c r="C617" s="10">
        <f t="shared" ca="1" si="27"/>
        <v>7.4122700419969476</v>
      </c>
    </row>
    <row r="618" spans="1:3" x14ac:dyDescent="0.15">
      <c r="A618" s="24">
        <f t="shared" si="29"/>
        <v>617</v>
      </c>
      <c r="B618" s="10">
        <f t="shared" ca="1" si="28"/>
        <v>64.40837533609546</v>
      </c>
      <c r="C618" s="10">
        <f t="shared" ca="1" si="27"/>
        <v>2.4083753360954603</v>
      </c>
    </row>
    <row r="619" spans="1:3" x14ac:dyDescent="0.15">
      <c r="A619" s="24">
        <f t="shared" si="29"/>
        <v>618</v>
      </c>
      <c r="B619" s="10">
        <f t="shared" ca="1" si="28"/>
        <v>60.04080938410889</v>
      </c>
      <c r="C619" s="10">
        <f t="shared" ca="1" si="27"/>
        <v>0</v>
      </c>
    </row>
    <row r="620" spans="1:3" x14ac:dyDescent="0.15">
      <c r="A620" s="24">
        <f t="shared" si="29"/>
        <v>619</v>
      </c>
      <c r="B620" s="10">
        <f t="shared" ca="1" si="28"/>
        <v>65.173254555573038</v>
      </c>
      <c r="C620" s="10">
        <f t="shared" ca="1" si="27"/>
        <v>3.1732545555730383</v>
      </c>
    </row>
    <row r="621" spans="1:3" x14ac:dyDescent="0.15">
      <c r="A621" s="24">
        <f t="shared" si="29"/>
        <v>620</v>
      </c>
      <c r="B621" s="10">
        <f t="shared" ca="1" si="28"/>
        <v>69.599956022497963</v>
      </c>
      <c r="C621" s="10">
        <f t="shared" ca="1" si="27"/>
        <v>7.5999560224979632</v>
      </c>
    </row>
    <row r="622" spans="1:3" x14ac:dyDescent="0.15">
      <c r="A622" s="24">
        <f t="shared" si="29"/>
        <v>621</v>
      </c>
      <c r="B622" s="10">
        <f t="shared" ca="1" si="28"/>
        <v>56.609536903460913</v>
      </c>
      <c r="C622" s="10">
        <f t="shared" ca="1" si="27"/>
        <v>0</v>
      </c>
    </row>
    <row r="623" spans="1:3" x14ac:dyDescent="0.15">
      <c r="A623" s="24">
        <f t="shared" si="29"/>
        <v>622</v>
      </c>
      <c r="B623" s="10">
        <f t="shared" ca="1" si="28"/>
        <v>62.97937784977622</v>
      </c>
      <c r="C623" s="10">
        <f t="shared" ca="1" si="27"/>
        <v>0.97937784977622044</v>
      </c>
    </row>
    <row r="624" spans="1:3" x14ac:dyDescent="0.15">
      <c r="A624" s="24">
        <f t="shared" si="29"/>
        <v>623</v>
      </c>
      <c r="B624" s="10">
        <f t="shared" ca="1" si="28"/>
        <v>57.253920025352564</v>
      </c>
      <c r="C624" s="10">
        <f t="shared" ca="1" si="27"/>
        <v>0</v>
      </c>
    </row>
    <row r="625" spans="1:3" x14ac:dyDescent="0.15">
      <c r="A625" s="24">
        <f t="shared" si="29"/>
        <v>624</v>
      </c>
      <c r="B625" s="10">
        <f t="shared" ca="1" si="28"/>
        <v>51.842350038410721</v>
      </c>
      <c r="C625" s="10">
        <f t="shared" ca="1" si="27"/>
        <v>0</v>
      </c>
    </row>
    <row r="626" spans="1:3" x14ac:dyDescent="0.15">
      <c r="A626" s="24">
        <f t="shared" si="29"/>
        <v>625</v>
      </c>
      <c r="B626" s="10">
        <f t="shared" ca="1" si="28"/>
        <v>60.562430608746318</v>
      </c>
      <c r="C626" s="10">
        <f t="shared" ca="1" si="27"/>
        <v>0</v>
      </c>
    </row>
    <row r="627" spans="1:3" x14ac:dyDescent="0.15">
      <c r="A627" s="24">
        <f t="shared" si="29"/>
        <v>626</v>
      </c>
      <c r="B627" s="10">
        <f t="shared" ca="1" si="28"/>
        <v>62.009228102319064</v>
      </c>
      <c r="C627" s="10">
        <f t="shared" ca="1" si="27"/>
        <v>9.2281023190636802E-3</v>
      </c>
    </row>
    <row r="628" spans="1:3" x14ac:dyDescent="0.15">
      <c r="A628" s="24">
        <f t="shared" si="29"/>
        <v>627</v>
      </c>
      <c r="B628" s="10">
        <f t="shared" ca="1" si="28"/>
        <v>47.581960588255654</v>
      </c>
      <c r="C628" s="10">
        <f t="shared" ca="1" si="27"/>
        <v>0</v>
      </c>
    </row>
    <row r="629" spans="1:3" x14ac:dyDescent="0.15">
      <c r="A629" s="24">
        <f t="shared" si="29"/>
        <v>628</v>
      </c>
      <c r="B629" s="10">
        <f t="shared" ca="1" si="28"/>
        <v>67.818721824175825</v>
      </c>
      <c r="C629" s="10">
        <f t="shared" ca="1" si="27"/>
        <v>5.8187218241758245</v>
      </c>
    </row>
    <row r="630" spans="1:3" x14ac:dyDescent="0.15">
      <c r="A630" s="24">
        <f t="shared" si="29"/>
        <v>629</v>
      </c>
      <c r="B630" s="10">
        <f t="shared" ca="1" si="28"/>
        <v>75.995520444989481</v>
      </c>
      <c r="C630" s="10">
        <f t="shared" ca="1" si="27"/>
        <v>13.995520444989481</v>
      </c>
    </row>
    <row r="631" spans="1:3" x14ac:dyDescent="0.15">
      <c r="A631" s="24">
        <f t="shared" si="29"/>
        <v>630</v>
      </c>
      <c r="B631" s="10">
        <f t="shared" ca="1" si="28"/>
        <v>68.389230446950265</v>
      </c>
      <c r="C631" s="10">
        <f t="shared" ca="1" si="27"/>
        <v>6.3892304469502648</v>
      </c>
    </row>
    <row r="632" spans="1:3" x14ac:dyDescent="0.15">
      <c r="A632" s="24">
        <f t="shared" si="29"/>
        <v>631</v>
      </c>
      <c r="B632" s="10">
        <f t="shared" ca="1" si="28"/>
        <v>59.858436911598446</v>
      </c>
      <c r="C632" s="10">
        <f t="shared" ca="1" si="27"/>
        <v>0</v>
      </c>
    </row>
    <row r="633" spans="1:3" x14ac:dyDescent="0.15">
      <c r="A633" s="24">
        <f t="shared" si="29"/>
        <v>632</v>
      </c>
      <c r="B633" s="10">
        <f t="shared" ca="1" si="28"/>
        <v>61.667653268612561</v>
      </c>
      <c r="C633" s="10">
        <f t="shared" ca="1" si="27"/>
        <v>0</v>
      </c>
    </row>
    <row r="634" spans="1:3" x14ac:dyDescent="0.15">
      <c r="A634" s="24">
        <f t="shared" si="29"/>
        <v>633</v>
      </c>
      <c r="B634" s="10">
        <f t="shared" ca="1" si="28"/>
        <v>53.152488332891515</v>
      </c>
      <c r="C634" s="10">
        <f t="shared" ca="1" si="27"/>
        <v>0</v>
      </c>
    </row>
    <row r="635" spans="1:3" x14ac:dyDescent="0.15">
      <c r="A635" s="24">
        <f t="shared" si="29"/>
        <v>634</v>
      </c>
      <c r="B635" s="10">
        <f t="shared" ca="1" si="28"/>
        <v>53.492681558638068</v>
      </c>
      <c r="C635" s="10">
        <f t="shared" ca="1" si="27"/>
        <v>0</v>
      </c>
    </row>
    <row r="636" spans="1:3" x14ac:dyDescent="0.15">
      <c r="A636" s="24">
        <f t="shared" si="29"/>
        <v>635</v>
      </c>
      <c r="B636" s="10">
        <f t="shared" ca="1" si="28"/>
        <v>54.728817643101408</v>
      </c>
      <c r="C636" s="10">
        <f t="shared" ca="1" si="27"/>
        <v>0</v>
      </c>
    </row>
    <row r="637" spans="1:3" x14ac:dyDescent="0.15">
      <c r="A637" s="24">
        <f t="shared" si="29"/>
        <v>636</v>
      </c>
      <c r="B637" s="10">
        <f t="shared" ca="1" si="28"/>
        <v>57.345716459956691</v>
      </c>
      <c r="C637" s="10">
        <f t="shared" ca="1" si="27"/>
        <v>0</v>
      </c>
    </row>
    <row r="638" spans="1:3" x14ac:dyDescent="0.15">
      <c r="A638" s="24">
        <f t="shared" si="29"/>
        <v>637</v>
      </c>
      <c r="B638" s="10">
        <f t="shared" ca="1" si="28"/>
        <v>67.254780440616486</v>
      </c>
      <c r="C638" s="10">
        <f t="shared" ca="1" si="27"/>
        <v>5.2547804406164857</v>
      </c>
    </row>
    <row r="639" spans="1:3" x14ac:dyDescent="0.15">
      <c r="A639" s="24">
        <f t="shared" si="29"/>
        <v>638</v>
      </c>
      <c r="B639" s="10">
        <f t="shared" ca="1" si="28"/>
        <v>60.643704601367872</v>
      </c>
      <c r="C639" s="10">
        <f t="shared" ca="1" si="27"/>
        <v>0</v>
      </c>
    </row>
    <row r="640" spans="1:3" x14ac:dyDescent="0.15">
      <c r="A640" s="24">
        <f t="shared" si="29"/>
        <v>639</v>
      </c>
      <c r="B640" s="10">
        <f t="shared" ca="1" si="28"/>
        <v>59.507606857872098</v>
      </c>
      <c r="C640" s="10">
        <f t="shared" ca="1" si="27"/>
        <v>0</v>
      </c>
    </row>
    <row r="641" spans="1:3" x14ac:dyDescent="0.15">
      <c r="A641" s="24">
        <f t="shared" si="29"/>
        <v>640</v>
      </c>
      <c r="B641" s="10">
        <f t="shared" ca="1" si="28"/>
        <v>65.089568065904558</v>
      </c>
      <c r="C641" s="10">
        <f t="shared" ca="1" si="27"/>
        <v>3.0895680659045581</v>
      </c>
    </row>
    <row r="642" spans="1:3" x14ac:dyDescent="0.15">
      <c r="A642" s="24">
        <f t="shared" si="29"/>
        <v>641</v>
      </c>
      <c r="B642" s="10">
        <f t="shared" ca="1" si="28"/>
        <v>66.403579556911865</v>
      </c>
      <c r="C642" s="10">
        <f t="shared" ref="C642:C705" ca="1" si="30">MAX(B642 - F$3, 0)</f>
        <v>4.4035795569118648</v>
      </c>
    </row>
    <row r="643" spans="1:3" x14ac:dyDescent="0.15">
      <c r="A643" s="24">
        <f t="shared" si="29"/>
        <v>642</v>
      </c>
      <c r="B643" s="10">
        <f t="shared" ref="B643:B706" ca="1" si="31">F$2 * EXP((F$5 - F$7 - 0.5 * F$6^2) * F$4 + F$6 * SQRT(F$4) * _xlfn.NORM.S.INV(RAND()))</f>
        <v>71.279689545528683</v>
      </c>
      <c r="C643" s="10">
        <f t="shared" ca="1" si="30"/>
        <v>9.279689545528683</v>
      </c>
    </row>
    <row r="644" spans="1:3" x14ac:dyDescent="0.15">
      <c r="A644" s="24">
        <f t="shared" ref="A644:A707" si="32">A643+1</f>
        <v>643</v>
      </c>
      <c r="B644" s="10">
        <f t="shared" ca="1" si="31"/>
        <v>60.880649455096354</v>
      </c>
      <c r="C644" s="10">
        <f t="shared" ca="1" si="30"/>
        <v>0</v>
      </c>
    </row>
    <row r="645" spans="1:3" x14ac:dyDescent="0.15">
      <c r="A645" s="24">
        <f t="shared" si="32"/>
        <v>644</v>
      </c>
      <c r="B645" s="10">
        <f t="shared" ca="1" si="31"/>
        <v>59.832119302311916</v>
      </c>
      <c r="C645" s="10">
        <f t="shared" ca="1" si="30"/>
        <v>0</v>
      </c>
    </row>
    <row r="646" spans="1:3" x14ac:dyDescent="0.15">
      <c r="A646" s="24">
        <f t="shared" si="32"/>
        <v>645</v>
      </c>
      <c r="B646" s="10">
        <f t="shared" ca="1" si="31"/>
        <v>69.627779141008048</v>
      </c>
      <c r="C646" s="10">
        <f t="shared" ca="1" si="30"/>
        <v>7.6277791410080482</v>
      </c>
    </row>
    <row r="647" spans="1:3" x14ac:dyDescent="0.15">
      <c r="A647" s="24">
        <f t="shared" si="32"/>
        <v>646</v>
      </c>
      <c r="B647" s="10">
        <f t="shared" ca="1" si="31"/>
        <v>64.015328135514693</v>
      </c>
      <c r="C647" s="10">
        <f t="shared" ca="1" si="30"/>
        <v>2.015328135514693</v>
      </c>
    </row>
    <row r="648" spans="1:3" x14ac:dyDescent="0.15">
      <c r="A648" s="24">
        <f t="shared" si="32"/>
        <v>647</v>
      </c>
      <c r="B648" s="10">
        <f t="shared" ca="1" si="31"/>
        <v>61.104865073930796</v>
      </c>
      <c r="C648" s="10">
        <f t="shared" ca="1" si="30"/>
        <v>0</v>
      </c>
    </row>
    <row r="649" spans="1:3" x14ac:dyDescent="0.15">
      <c r="A649" s="24">
        <f t="shared" si="32"/>
        <v>648</v>
      </c>
      <c r="B649" s="10">
        <f t="shared" ca="1" si="31"/>
        <v>59.941450539268132</v>
      </c>
      <c r="C649" s="10">
        <f t="shared" ca="1" si="30"/>
        <v>0</v>
      </c>
    </row>
    <row r="650" spans="1:3" x14ac:dyDescent="0.15">
      <c r="A650" s="24">
        <f t="shared" si="32"/>
        <v>649</v>
      </c>
      <c r="B650" s="10">
        <f t="shared" ca="1" si="31"/>
        <v>58.832534736407112</v>
      </c>
      <c r="C650" s="10">
        <f t="shared" ca="1" si="30"/>
        <v>0</v>
      </c>
    </row>
    <row r="651" spans="1:3" x14ac:dyDescent="0.15">
      <c r="A651" s="24">
        <f t="shared" si="32"/>
        <v>650</v>
      </c>
      <c r="B651" s="10">
        <f t="shared" ca="1" si="31"/>
        <v>56.508461681150351</v>
      </c>
      <c r="C651" s="10">
        <f t="shared" ca="1" si="30"/>
        <v>0</v>
      </c>
    </row>
    <row r="652" spans="1:3" x14ac:dyDescent="0.15">
      <c r="A652" s="24">
        <f t="shared" si="32"/>
        <v>651</v>
      </c>
      <c r="B652" s="10">
        <f t="shared" ca="1" si="31"/>
        <v>64.800242364226577</v>
      </c>
      <c r="C652" s="10">
        <f t="shared" ca="1" si="30"/>
        <v>2.8002423642265768</v>
      </c>
    </row>
    <row r="653" spans="1:3" x14ac:dyDescent="0.15">
      <c r="A653" s="24">
        <f t="shared" si="32"/>
        <v>652</v>
      </c>
      <c r="B653" s="10">
        <f t="shared" ca="1" si="31"/>
        <v>65.101398837915283</v>
      </c>
      <c r="C653" s="10">
        <f t="shared" ca="1" si="30"/>
        <v>3.1013988379152835</v>
      </c>
    </row>
    <row r="654" spans="1:3" x14ac:dyDescent="0.15">
      <c r="A654" s="24">
        <f t="shared" si="32"/>
        <v>653</v>
      </c>
      <c r="B654" s="10">
        <f t="shared" ca="1" si="31"/>
        <v>61.844740988747631</v>
      </c>
      <c r="C654" s="10">
        <f t="shared" ca="1" si="30"/>
        <v>0</v>
      </c>
    </row>
    <row r="655" spans="1:3" x14ac:dyDescent="0.15">
      <c r="A655" s="24">
        <f t="shared" si="32"/>
        <v>654</v>
      </c>
      <c r="B655" s="10">
        <f t="shared" ca="1" si="31"/>
        <v>54.642919255516802</v>
      </c>
      <c r="C655" s="10">
        <f t="shared" ca="1" si="30"/>
        <v>0</v>
      </c>
    </row>
    <row r="656" spans="1:3" x14ac:dyDescent="0.15">
      <c r="A656" s="24">
        <f t="shared" si="32"/>
        <v>655</v>
      </c>
      <c r="B656" s="10">
        <f t="shared" ca="1" si="31"/>
        <v>62.982432298610881</v>
      </c>
      <c r="C656" s="10">
        <f t="shared" ca="1" si="30"/>
        <v>0.98243229861088111</v>
      </c>
    </row>
    <row r="657" spans="1:3" x14ac:dyDescent="0.15">
      <c r="A657" s="24">
        <f t="shared" si="32"/>
        <v>656</v>
      </c>
      <c r="B657" s="10">
        <f t="shared" ca="1" si="31"/>
        <v>74.192519613711838</v>
      </c>
      <c r="C657" s="10">
        <f t="shared" ca="1" si="30"/>
        <v>12.192519613711838</v>
      </c>
    </row>
    <row r="658" spans="1:3" x14ac:dyDescent="0.15">
      <c r="A658" s="24">
        <f t="shared" si="32"/>
        <v>657</v>
      </c>
      <c r="B658" s="10">
        <f t="shared" ca="1" si="31"/>
        <v>63.80496296032878</v>
      </c>
      <c r="C658" s="10">
        <f t="shared" ca="1" si="30"/>
        <v>1.8049629603287798</v>
      </c>
    </row>
    <row r="659" spans="1:3" x14ac:dyDescent="0.15">
      <c r="A659" s="24">
        <f t="shared" si="32"/>
        <v>658</v>
      </c>
      <c r="B659" s="10">
        <f t="shared" ca="1" si="31"/>
        <v>60.575423221727547</v>
      </c>
      <c r="C659" s="10">
        <f t="shared" ca="1" si="30"/>
        <v>0</v>
      </c>
    </row>
    <row r="660" spans="1:3" x14ac:dyDescent="0.15">
      <c r="A660" s="24">
        <f t="shared" si="32"/>
        <v>659</v>
      </c>
      <c r="B660" s="10">
        <f t="shared" ca="1" si="31"/>
        <v>59.602663429195275</v>
      </c>
      <c r="C660" s="10">
        <f t="shared" ca="1" si="30"/>
        <v>0</v>
      </c>
    </row>
    <row r="661" spans="1:3" x14ac:dyDescent="0.15">
      <c r="A661" s="24">
        <f t="shared" si="32"/>
        <v>660</v>
      </c>
      <c r="B661" s="10">
        <f t="shared" ca="1" si="31"/>
        <v>63.676911405441587</v>
      </c>
      <c r="C661" s="10">
        <f t="shared" ca="1" si="30"/>
        <v>1.6769114054415866</v>
      </c>
    </row>
    <row r="662" spans="1:3" x14ac:dyDescent="0.15">
      <c r="A662" s="24">
        <f t="shared" si="32"/>
        <v>661</v>
      </c>
      <c r="B662" s="10">
        <f t="shared" ca="1" si="31"/>
        <v>64.74219734851043</v>
      </c>
      <c r="C662" s="10">
        <f t="shared" ca="1" si="30"/>
        <v>2.7421973485104303</v>
      </c>
    </row>
    <row r="663" spans="1:3" x14ac:dyDescent="0.15">
      <c r="A663" s="24">
        <f t="shared" si="32"/>
        <v>662</v>
      </c>
      <c r="B663" s="10">
        <f t="shared" ca="1" si="31"/>
        <v>62.915289774291175</v>
      </c>
      <c r="C663" s="10">
        <f t="shared" ca="1" si="30"/>
        <v>0.91528977429117475</v>
      </c>
    </row>
    <row r="664" spans="1:3" x14ac:dyDescent="0.15">
      <c r="A664" s="24">
        <f t="shared" si="32"/>
        <v>663</v>
      </c>
      <c r="B664" s="10">
        <f t="shared" ca="1" si="31"/>
        <v>69.837285322022709</v>
      </c>
      <c r="C664" s="10">
        <f t="shared" ca="1" si="30"/>
        <v>7.8372853220227086</v>
      </c>
    </row>
    <row r="665" spans="1:3" x14ac:dyDescent="0.15">
      <c r="A665" s="24">
        <f t="shared" si="32"/>
        <v>664</v>
      </c>
      <c r="B665" s="10">
        <f t="shared" ca="1" si="31"/>
        <v>60.860923823821871</v>
      </c>
      <c r="C665" s="10">
        <f t="shared" ca="1" si="30"/>
        <v>0</v>
      </c>
    </row>
    <row r="666" spans="1:3" x14ac:dyDescent="0.15">
      <c r="A666" s="24">
        <f t="shared" si="32"/>
        <v>665</v>
      </c>
      <c r="B666" s="10">
        <f t="shared" ca="1" si="31"/>
        <v>67.129454042413954</v>
      </c>
      <c r="C666" s="10">
        <f t="shared" ca="1" si="30"/>
        <v>5.1294540424139541</v>
      </c>
    </row>
    <row r="667" spans="1:3" x14ac:dyDescent="0.15">
      <c r="A667" s="24">
        <f t="shared" si="32"/>
        <v>666</v>
      </c>
      <c r="B667" s="10">
        <f t="shared" ca="1" si="31"/>
        <v>58.913506416702624</v>
      </c>
      <c r="C667" s="10">
        <f t="shared" ca="1" si="30"/>
        <v>0</v>
      </c>
    </row>
    <row r="668" spans="1:3" x14ac:dyDescent="0.15">
      <c r="A668" s="24">
        <f t="shared" si="32"/>
        <v>667</v>
      </c>
      <c r="B668" s="10">
        <f t="shared" ca="1" si="31"/>
        <v>55.977188509235994</v>
      </c>
      <c r="C668" s="10">
        <f t="shared" ca="1" si="30"/>
        <v>0</v>
      </c>
    </row>
    <row r="669" spans="1:3" x14ac:dyDescent="0.15">
      <c r="A669" s="24">
        <f t="shared" si="32"/>
        <v>668</v>
      </c>
      <c r="B669" s="10">
        <f t="shared" ca="1" si="31"/>
        <v>63.530343372529416</v>
      </c>
      <c r="C669" s="10">
        <f t="shared" ca="1" si="30"/>
        <v>1.5303433725294155</v>
      </c>
    </row>
    <row r="670" spans="1:3" x14ac:dyDescent="0.15">
      <c r="A670" s="24">
        <f t="shared" si="32"/>
        <v>669</v>
      </c>
      <c r="B670" s="10">
        <f t="shared" ca="1" si="31"/>
        <v>65.373930275461817</v>
      </c>
      <c r="C670" s="10">
        <f t="shared" ca="1" si="30"/>
        <v>3.3739302754618166</v>
      </c>
    </row>
    <row r="671" spans="1:3" x14ac:dyDescent="0.15">
      <c r="A671" s="24">
        <f t="shared" si="32"/>
        <v>670</v>
      </c>
      <c r="B671" s="10">
        <f t="shared" ca="1" si="31"/>
        <v>57.888689792940262</v>
      </c>
      <c r="C671" s="10">
        <f t="shared" ca="1" si="30"/>
        <v>0</v>
      </c>
    </row>
    <row r="672" spans="1:3" x14ac:dyDescent="0.15">
      <c r="A672" s="24">
        <f t="shared" si="32"/>
        <v>671</v>
      </c>
      <c r="B672" s="10">
        <f t="shared" ca="1" si="31"/>
        <v>62.621363971783119</v>
      </c>
      <c r="C672" s="10">
        <f t="shared" ca="1" si="30"/>
        <v>0.62136397178311853</v>
      </c>
    </row>
    <row r="673" spans="1:3" x14ac:dyDescent="0.15">
      <c r="A673" s="24">
        <f t="shared" si="32"/>
        <v>672</v>
      </c>
      <c r="B673" s="10">
        <f t="shared" ca="1" si="31"/>
        <v>54.057474008470287</v>
      </c>
      <c r="C673" s="10">
        <f t="shared" ca="1" si="30"/>
        <v>0</v>
      </c>
    </row>
    <row r="674" spans="1:3" x14ac:dyDescent="0.15">
      <c r="A674" s="24">
        <f t="shared" si="32"/>
        <v>673</v>
      </c>
      <c r="B674" s="10">
        <f t="shared" ca="1" si="31"/>
        <v>67.110639625329497</v>
      </c>
      <c r="C674" s="10">
        <f t="shared" ca="1" si="30"/>
        <v>5.1106396253294974</v>
      </c>
    </row>
    <row r="675" spans="1:3" x14ac:dyDescent="0.15">
      <c r="A675" s="24">
        <f t="shared" si="32"/>
        <v>674</v>
      </c>
      <c r="B675" s="10">
        <f t="shared" ca="1" si="31"/>
        <v>61.020077234942768</v>
      </c>
      <c r="C675" s="10">
        <f t="shared" ca="1" si="30"/>
        <v>0</v>
      </c>
    </row>
    <row r="676" spans="1:3" x14ac:dyDescent="0.15">
      <c r="A676" s="24">
        <f t="shared" si="32"/>
        <v>675</v>
      </c>
      <c r="B676" s="10">
        <f t="shared" ca="1" si="31"/>
        <v>65.151450716658275</v>
      </c>
      <c r="C676" s="10">
        <f t="shared" ca="1" si="30"/>
        <v>3.1514507166582746</v>
      </c>
    </row>
    <row r="677" spans="1:3" x14ac:dyDescent="0.15">
      <c r="A677" s="24">
        <f t="shared" si="32"/>
        <v>676</v>
      </c>
      <c r="B677" s="10">
        <f t="shared" ca="1" si="31"/>
        <v>61.212262773223948</v>
      </c>
      <c r="C677" s="10">
        <f t="shared" ca="1" si="30"/>
        <v>0</v>
      </c>
    </row>
    <row r="678" spans="1:3" x14ac:dyDescent="0.15">
      <c r="A678" s="24">
        <f t="shared" si="32"/>
        <v>677</v>
      </c>
      <c r="B678" s="10">
        <f t="shared" ca="1" si="31"/>
        <v>56.771476907155296</v>
      </c>
      <c r="C678" s="10">
        <f t="shared" ca="1" si="30"/>
        <v>0</v>
      </c>
    </row>
    <row r="679" spans="1:3" x14ac:dyDescent="0.15">
      <c r="A679" s="24">
        <f t="shared" si="32"/>
        <v>678</v>
      </c>
      <c r="B679" s="10">
        <f t="shared" ca="1" si="31"/>
        <v>58.702335461171273</v>
      </c>
      <c r="C679" s="10">
        <f t="shared" ca="1" si="30"/>
        <v>0</v>
      </c>
    </row>
    <row r="680" spans="1:3" x14ac:dyDescent="0.15">
      <c r="A680" s="24">
        <f t="shared" si="32"/>
        <v>679</v>
      </c>
      <c r="B680" s="10">
        <f t="shared" ca="1" si="31"/>
        <v>68.436839556792506</v>
      </c>
      <c r="C680" s="10">
        <f t="shared" ca="1" si="30"/>
        <v>6.4368395567925063</v>
      </c>
    </row>
    <row r="681" spans="1:3" x14ac:dyDescent="0.15">
      <c r="A681" s="24">
        <f t="shared" si="32"/>
        <v>680</v>
      </c>
      <c r="B681" s="10">
        <f t="shared" ca="1" si="31"/>
        <v>63.335939185892663</v>
      </c>
      <c r="C681" s="10">
        <f t="shared" ca="1" si="30"/>
        <v>1.3359391858926628</v>
      </c>
    </row>
    <row r="682" spans="1:3" x14ac:dyDescent="0.15">
      <c r="A682" s="24">
        <f t="shared" si="32"/>
        <v>681</v>
      </c>
      <c r="B682" s="10">
        <f t="shared" ca="1" si="31"/>
        <v>68.108263020432119</v>
      </c>
      <c r="C682" s="10">
        <f t="shared" ca="1" si="30"/>
        <v>6.1082630204321191</v>
      </c>
    </row>
    <row r="683" spans="1:3" x14ac:dyDescent="0.15">
      <c r="A683" s="24">
        <f t="shared" si="32"/>
        <v>682</v>
      </c>
      <c r="B683" s="10">
        <f t="shared" ca="1" si="31"/>
        <v>57.32337698220045</v>
      </c>
      <c r="C683" s="10">
        <f t="shared" ca="1" si="30"/>
        <v>0</v>
      </c>
    </row>
    <row r="684" spans="1:3" x14ac:dyDescent="0.15">
      <c r="A684" s="24">
        <f t="shared" si="32"/>
        <v>683</v>
      </c>
      <c r="B684" s="10">
        <f t="shared" ca="1" si="31"/>
        <v>60.49768672638546</v>
      </c>
      <c r="C684" s="10">
        <f t="shared" ca="1" si="30"/>
        <v>0</v>
      </c>
    </row>
    <row r="685" spans="1:3" x14ac:dyDescent="0.15">
      <c r="A685" s="24">
        <f t="shared" si="32"/>
        <v>684</v>
      </c>
      <c r="B685" s="10">
        <f t="shared" ca="1" si="31"/>
        <v>65.566812250948246</v>
      </c>
      <c r="C685" s="10">
        <f t="shared" ca="1" si="30"/>
        <v>3.5668122509482458</v>
      </c>
    </row>
    <row r="686" spans="1:3" x14ac:dyDescent="0.15">
      <c r="A686" s="24">
        <f t="shared" si="32"/>
        <v>685</v>
      </c>
      <c r="B686" s="10">
        <f t="shared" ca="1" si="31"/>
        <v>58.520121137236949</v>
      </c>
      <c r="C686" s="10">
        <f t="shared" ca="1" si="30"/>
        <v>0</v>
      </c>
    </row>
    <row r="687" spans="1:3" x14ac:dyDescent="0.15">
      <c r="A687" s="24">
        <f t="shared" si="32"/>
        <v>686</v>
      </c>
      <c r="B687" s="10">
        <f t="shared" ca="1" si="31"/>
        <v>56.573240386789351</v>
      </c>
      <c r="C687" s="10">
        <f t="shared" ca="1" si="30"/>
        <v>0</v>
      </c>
    </row>
    <row r="688" spans="1:3" x14ac:dyDescent="0.15">
      <c r="A688" s="24">
        <f t="shared" si="32"/>
        <v>687</v>
      </c>
      <c r="B688" s="10">
        <f t="shared" ca="1" si="31"/>
        <v>71.525209268784138</v>
      </c>
      <c r="C688" s="10">
        <f t="shared" ca="1" si="30"/>
        <v>9.5252092687841383</v>
      </c>
    </row>
    <row r="689" spans="1:3" x14ac:dyDescent="0.15">
      <c r="A689" s="24">
        <f t="shared" si="32"/>
        <v>688</v>
      </c>
      <c r="B689" s="10">
        <f t="shared" ca="1" si="31"/>
        <v>58.760772597391338</v>
      </c>
      <c r="C689" s="10">
        <f t="shared" ca="1" si="30"/>
        <v>0</v>
      </c>
    </row>
    <row r="690" spans="1:3" x14ac:dyDescent="0.15">
      <c r="A690" s="24">
        <f t="shared" si="32"/>
        <v>689</v>
      </c>
      <c r="B690" s="10">
        <f t="shared" ca="1" si="31"/>
        <v>62.178050049260122</v>
      </c>
      <c r="C690" s="10">
        <f t="shared" ca="1" si="30"/>
        <v>0.17805004926012202</v>
      </c>
    </row>
    <row r="691" spans="1:3" x14ac:dyDescent="0.15">
      <c r="A691" s="24">
        <f t="shared" si="32"/>
        <v>690</v>
      </c>
      <c r="B691" s="10">
        <f t="shared" ca="1" si="31"/>
        <v>64.080108752425005</v>
      </c>
      <c r="C691" s="10">
        <f t="shared" ca="1" si="30"/>
        <v>2.080108752425005</v>
      </c>
    </row>
    <row r="692" spans="1:3" x14ac:dyDescent="0.15">
      <c r="A692" s="24">
        <f t="shared" si="32"/>
        <v>691</v>
      </c>
      <c r="B692" s="10">
        <f t="shared" ca="1" si="31"/>
        <v>65.073829481530538</v>
      </c>
      <c r="C692" s="10">
        <f t="shared" ca="1" si="30"/>
        <v>3.073829481530538</v>
      </c>
    </row>
    <row r="693" spans="1:3" x14ac:dyDescent="0.15">
      <c r="A693" s="24">
        <f t="shared" si="32"/>
        <v>692</v>
      </c>
      <c r="B693" s="10">
        <f t="shared" ca="1" si="31"/>
        <v>69.777302692072951</v>
      </c>
      <c r="C693" s="10">
        <f t="shared" ca="1" si="30"/>
        <v>7.7773026920729507</v>
      </c>
    </row>
    <row r="694" spans="1:3" x14ac:dyDescent="0.15">
      <c r="A694" s="24">
        <f t="shared" si="32"/>
        <v>693</v>
      </c>
      <c r="B694" s="10">
        <f t="shared" ca="1" si="31"/>
        <v>54.657706094968454</v>
      </c>
      <c r="C694" s="10">
        <f t="shared" ca="1" si="30"/>
        <v>0</v>
      </c>
    </row>
    <row r="695" spans="1:3" x14ac:dyDescent="0.15">
      <c r="A695" s="24">
        <f t="shared" si="32"/>
        <v>694</v>
      </c>
      <c r="B695" s="10">
        <f t="shared" ca="1" si="31"/>
        <v>73.695697196118587</v>
      </c>
      <c r="C695" s="10">
        <f t="shared" ca="1" si="30"/>
        <v>11.695697196118587</v>
      </c>
    </row>
    <row r="696" spans="1:3" x14ac:dyDescent="0.15">
      <c r="A696" s="24">
        <f t="shared" si="32"/>
        <v>695</v>
      </c>
      <c r="B696" s="10">
        <f t="shared" ca="1" si="31"/>
        <v>60.216602669526132</v>
      </c>
      <c r="C696" s="10">
        <f t="shared" ca="1" si="30"/>
        <v>0</v>
      </c>
    </row>
    <row r="697" spans="1:3" x14ac:dyDescent="0.15">
      <c r="A697" s="24">
        <f t="shared" si="32"/>
        <v>696</v>
      </c>
      <c r="B697" s="10">
        <f t="shared" ca="1" si="31"/>
        <v>73.565706789147455</v>
      </c>
      <c r="C697" s="10">
        <f t="shared" ca="1" si="30"/>
        <v>11.565706789147455</v>
      </c>
    </row>
    <row r="698" spans="1:3" x14ac:dyDescent="0.15">
      <c r="A698" s="24">
        <f t="shared" si="32"/>
        <v>697</v>
      </c>
      <c r="B698" s="10">
        <f t="shared" ca="1" si="31"/>
        <v>65.699308008000969</v>
      </c>
      <c r="C698" s="10">
        <f t="shared" ca="1" si="30"/>
        <v>3.699308008000969</v>
      </c>
    </row>
    <row r="699" spans="1:3" x14ac:dyDescent="0.15">
      <c r="A699" s="24">
        <f t="shared" si="32"/>
        <v>698</v>
      </c>
      <c r="B699" s="10">
        <f t="shared" ca="1" si="31"/>
        <v>51.798977982902812</v>
      </c>
      <c r="C699" s="10">
        <f t="shared" ca="1" si="30"/>
        <v>0</v>
      </c>
    </row>
    <row r="700" spans="1:3" x14ac:dyDescent="0.15">
      <c r="A700" s="24">
        <f t="shared" si="32"/>
        <v>699</v>
      </c>
      <c r="B700" s="10">
        <f t="shared" ca="1" si="31"/>
        <v>61.700714355514691</v>
      </c>
      <c r="C700" s="10">
        <f t="shared" ca="1" si="30"/>
        <v>0</v>
      </c>
    </row>
    <row r="701" spans="1:3" x14ac:dyDescent="0.15">
      <c r="A701" s="24">
        <f t="shared" si="32"/>
        <v>700</v>
      </c>
      <c r="B701" s="10">
        <f t="shared" ca="1" si="31"/>
        <v>57.439534440022719</v>
      </c>
      <c r="C701" s="10">
        <f t="shared" ca="1" si="30"/>
        <v>0</v>
      </c>
    </row>
    <row r="702" spans="1:3" x14ac:dyDescent="0.15">
      <c r="A702" s="24">
        <f t="shared" si="32"/>
        <v>701</v>
      </c>
      <c r="B702" s="10">
        <f t="shared" ca="1" si="31"/>
        <v>66.263378388816804</v>
      </c>
      <c r="C702" s="10">
        <f t="shared" ca="1" si="30"/>
        <v>4.263378388816804</v>
      </c>
    </row>
    <row r="703" spans="1:3" x14ac:dyDescent="0.15">
      <c r="A703" s="24">
        <f t="shared" si="32"/>
        <v>702</v>
      </c>
      <c r="B703" s="10">
        <f t="shared" ca="1" si="31"/>
        <v>60.444511475688351</v>
      </c>
      <c r="C703" s="10">
        <f t="shared" ca="1" si="30"/>
        <v>0</v>
      </c>
    </row>
    <row r="704" spans="1:3" x14ac:dyDescent="0.15">
      <c r="A704" s="24">
        <f t="shared" si="32"/>
        <v>703</v>
      </c>
      <c r="B704" s="10">
        <f t="shared" ca="1" si="31"/>
        <v>74.448094871932184</v>
      </c>
      <c r="C704" s="10">
        <f t="shared" ca="1" si="30"/>
        <v>12.448094871932184</v>
      </c>
    </row>
    <row r="705" spans="1:3" x14ac:dyDescent="0.15">
      <c r="A705" s="24">
        <f t="shared" si="32"/>
        <v>704</v>
      </c>
      <c r="B705" s="10">
        <f t="shared" ca="1" si="31"/>
        <v>67.940298388191252</v>
      </c>
      <c r="C705" s="10">
        <f t="shared" ca="1" si="30"/>
        <v>5.9402983881912519</v>
      </c>
    </row>
    <row r="706" spans="1:3" x14ac:dyDescent="0.15">
      <c r="A706" s="24">
        <f t="shared" si="32"/>
        <v>705</v>
      </c>
      <c r="B706" s="10">
        <f t="shared" ca="1" si="31"/>
        <v>58.811774748941978</v>
      </c>
      <c r="C706" s="10">
        <f t="shared" ref="C706:C769" ca="1" si="33">MAX(B706 - F$3, 0)</f>
        <v>0</v>
      </c>
    </row>
    <row r="707" spans="1:3" x14ac:dyDescent="0.15">
      <c r="A707" s="24">
        <f t="shared" si="32"/>
        <v>706</v>
      </c>
      <c r="B707" s="10">
        <f t="shared" ref="B707:B770" ca="1" si="34">F$2 * EXP((F$5 - F$7 - 0.5 * F$6^2) * F$4 + F$6 * SQRT(F$4) * _xlfn.NORM.S.INV(RAND()))</f>
        <v>61.370986240722829</v>
      </c>
      <c r="C707" s="10">
        <f t="shared" ca="1" si="33"/>
        <v>0</v>
      </c>
    </row>
    <row r="708" spans="1:3" x14ac:dyDescent="0.15">
      <c r="A708" s="24">
        <f t="shared" ref="A708:A771" si="35">A707+1</f>
        <v>707</v>
      </c>
      <c r="B708" s="10">
        <f t="shared" ca="1" si="34"/>
        <v>63.889298122747057</v>
      </c>
      <c r="C708" s="10">
        <f t="shared" ca="1" si="33"/>
        <v>1.8892981227470571</v>
      </c>
    </row>
    <row r="709" spans="1:3" x14ac:dyDescent="0.15">
      <c r="A709" s="24">
        <f t="shared" si="35"/>
        <v>708</v>
      </c>
      <c r="B709" s="10">
        <f t="shared" ca="1" si="34"/>
        <v>58.398432362703723</v>
      </c>
      <c r="C709" s="10">
        <f t="shared" ca="1" si="33"/>
        <v>0</v>
      </c>
    </row>
    <row r="710" spans="1:3" x14ac:dyDescent="0.15">
      <c r="A710" s="24">
        <f t="shared" si="35"/>
        <v>709</v>
      </c>
      <c r="B710" s="10">
        <f t="shared" ca="1" si="34"/>
        <v>73.250442678954016</v>
      </c>
      <c r="C710" s="10">
        <f t="shared" ca="1" si="33"/>
        <v>11.250442678954016</v>
      </c>
    </row>
    <row r="711" spans="1:3" x14ac:dyDescent="0.15">
      <c r="A711" s="24">
        <f t="shared" si="35"/>
        <v>710</v>
      </c>
      <c r="B711" s="10">
        <f t="shared" ca="1" si="34"/>
        <v>64.215830699268821</v>
      </c>
      <c r="C711" s="10">
        <f t="shared" ca="1" si="33"/>
        <v>2.215830699268821</v>
      </c>
    </row>
    <row r="712" spans="1:3" x14ac:dyDescent="0.15">
      <c r="A712" s="24">
        <f t="shared" si="35"/>
        <v>711</v>
      </c>
      <c r="B712" s="10">
        <f t="shared" ca="1" si="34"/>
        <v>67.840789308178614</v>
      </c>
      <c r="C712" s="10">
        <f t="shared" ca="1" si="33"/>
        <v>5.8407893081786142</v>
      </c>
    </row>
    <row r="713" spans="1:3" x14ac:dyDescent="0.15">
      <c r="A713" s="24">
        <f t="shared" si="35"/>
        <v>712</v>
      </c>
      <c r="B713" s="10">
        <f t="shared" ca="1" si="34"/>
        <v>53.16509759829119</v>
      </c>
      <c r="C713" s="10">
        <f t="shared" ca="1" si="33"/>
        <v>0</v>
      </c>
    </row>
    <row r="714" spans="1:3" x14ac:dyDescent="0.15">
      <c r="A714" s="24">
        <f t="shared" si="35"/>
        <v>713</v>
      </c>
      <c r="B714" s="10">
        <f t="shared" ca="1" si="34"/>
        <v>59.77998546984827</v>
      </c>
      <c r="C714" s="10">
        <f t="shared" ca="1" si="33"/>
        <v>0</v>
      </c>
    </row>
    <row r="715" spans="1:3" x14ac:dyDescent="0.15">
      <c r="A715" s="24">
        <f t="shared" si="35"/>
        <v>714</v>
      </c>
      <c r="B715" s="10">
        <f t="shared" ca="1" si="34"/>
        <v>68.046633423984531</v>
      </c>
      <c r="C715" s="10">
        <f t="shared" ca="1" si="33"/>
        <v>6.046633423984531</v>
      </c>
    </row>
    <row r="716" spans="1:3" x14ac:dyDescent="0.15">
      <c r="A716" s="24">
        <f t="shared" si="35"/>
        <v>715</v>
      </c>
      <c r="B716" s="10">
        <f t="shared" ca="1" si="34"/>
        <v>58.118050244179599</v>
      </c>
      <c r="C716" s="10">
        <f t="shared" ca="1" si="33"/>
        <v>0</v>
      </c>
    </row>
    <row r="717" spans="1:3" x14ac:dyDescent="0.15">
      <c r="A717" s="24">
        <f t="shared" si="35"/>
        <v>716</v>
      </c>
      <c r="B717" s="10">
        <f t="shared" ca="1" si="34"/>
        <v>62.878896323410032</v>
      </c>
      <c r="C717" s="10">
        <f t="shared" ca="1" si="33"/>
        <v>0.87889632341003221</v>
      </c>
    </row>
    <row r="718" spans="1:3" x14ac:dyDescent="0.15">
      <c r="A718" s="24">
        <f t="shared" si="35"/>
        <v>717</v>
      </c>
      <c r="B718" s="10">
        <f t="shared" ca="1" si="34"/>
        <v>55.300319588231424</v>
      </c>
      <c r="C718" s="10">
        <f t="shared" ca="1" si="33"/>
        <v>0</v>
      </c>
    </row>
    <row r="719" spans="1:3" x14ac:dyDescent="0.15">
      <c r="A719" s="24">
        <f t="shared" si="35"/>
        <v>718</v>
      </c>
      <c r="B719" s="10">
        <f t="shared" ca="1" si="34"/>
        <v>62.655668476728778</v>
      </c>
      <c r="C719" s="10">
        <f t="shared" ca="1" si="33"/>
        <v>0.6556684767287777</v>
      </c>
    </row>
    <row r="720" spans="1:3" x14ac:dyDescent="0.15">
      <c r="A720" s="24">
        <f t="shared" si="35"/>
        <v>719</v>
      </c>
      <c r="B720" s="10">
        <f t="shared" ca="1" si="34"/>
        <v>63.686216227938097</v>
      </c>
      <c r="C720" s="10">
        <f t="shared" ca="1" si="33"/>
        <v>1.6862162279380968</v>
      </c>
    </row>
    <row r="721" spans="1:3" x14ac:dyDescent="0.15">
      <c r="A721" s="24">
        <f t="shared" si="35"/>
        <v>720</v>
      </c>
      <c r="B721" s="10">
        <f t="shared" ca="1" si="34"/>
        <v>64.302618378721561</v>
      </c>
      <c r="C721" s="10">
        <f t="shared" ca="1" si="33"/>
        <v>2.3026183787215615</v>
      </c>
    </row>
    <row r="722" spans="1:3" x14ac:dyDescent="0.15">
      <c r="A722" s="24">
        <f t="shared" si="35"/>
        <v>721</v>
      </c>
      <c r="B722" s="10">
        <f t="shared" ca="1" si="34"/>
        <v>51.104360417615709</v>
      </c>
      <c r="C722" s="10">
        <f t="shared" ca="1" si="33"/>
        <v>0</v>
      </c>
    </row>
    <row r="723" spans="1:3" x14ac:dyDescent="0.15">
      <c r="A723" s="24">
        <f t="shared" si="35"/>
        <v>722</v>
      </c>
      <c r="B723" s="10">
        <f t="shared" ca="1" si="34"/>
        <v>68.398965847258296</v>
      </c>
      <c r="C723" s="10">
        <f t="shared" ca="1" si="33"/>
        <v>6.398965847258296</v>
      </c>
    </row>
    <row r="724" spans="1:3" x14ac:dyDescent="0.15">
      <c r="A724" s="24">
        <f t="shared" si="35"/>
        <v>723</v>
      </c>
      <c r="B724" s="10">
        <f t="shared" ca="1" si="34"/>
        <v>67.345592472607109</v>
      </c>
      <c r="C724" s="10">
        <f t="shared" ca="1" si="33"/>
        <v>5.3455924726071089</v>
      </c>
    </row>
    <row r="725" spans="1:3" x14ac:dyDescent="0.15">
      <c r="A725" s="24">
        <f t="shared" si="35"/>
        <v>724</v>
      </c>
      <c r="B725" s="10">
        <f t="shared" ca="1" si="34"/>
        <v>59.215270310015775</v>
      </c>
      <c r="C725" s="10">
        <f t="shared" ca="1" si="33"/>
        <v>0</v>
      </c>
    </row>
    <row r="726" spans="1:3" x14ac:dyDescent="0.15">
      <c r="A726" s="24">
        <f t="shared" si="35"/>
        <v>725</v>
      </c>
      <c r="B726" s="10">
        <f t="shared" ca="1" si="34"/>
        <v>63.745692199718626</v>
      </c>
      <c r="C726" s="10">
        <f t="shared" ca="1" si="33"/>
        <v>1.7456921997186257</v>
      </c>
    </row>
    <row r="727" spans="1:3" x14ac:dyDescent="0.15">
      <c r="A727" s="24">
        <f t="shared" si="35"/>
        <v>726</v>
      </c>
      <c r="B727" s="10">
        <f t="shared" ca="1" si="34"/>
        <v>59.331472819849772</v>
      </c>
      <c r="C727" s="10">
        <f t="shared" ca="1" si="33"/>
        <v>0</v>
      </c>
    </row>
    <row r="728" spans="1:3" x14ac:dyDescent="0.15">
      <c r="A728" s="24">
        <f t="shared" si="35"/>
        <v>727</v>
      </c>
      <c r="B728" s="10">
        <f t="shared" ca="1" si="34"/>
        <v>60.441296979971831</v>
      </c>
      <c r="C728" s="10">
        <f t="shared" ca="1" si="33"/>
        <v>0</v>
      </c>
    </row>
    <row r="729" spans="1:3" x14ac:dyDescent="0.15">
      <c r="A729" s="24">
        <f t="shared" si="35"/>
        <v>728</v>
      </c>
      <c r="B729" s="10">
        <f t="shared" ca="1" si="34"/>
        <v>52.293313503305562</v>
      </c>
      <c r="C729" s="10">
        <f t="shared" ca="1" si="33"/>
        <v>0</v>
      </c>
    </row>
    <row r="730" spans="1:3" x14ac:dyDescent="0.15">
      <c r="A730" s="24">
        <f t="shared" si="35"/>
        <v>729</v>
      </c>
      <c r="B730" s="10">
        <f t="shared" ca="1" si="34"/>
        <v>62.692175314959144</v>
      </c>
      <c r="C730" s="10">
        <f t="shared" ca="1" si="33"/>
        <v>0.69217531495914386</v>
      </c>
    </row>
    <row r="731" spans="1:3" x14ac:dyDescent="0.15">
      <c r="A731" s="24">
        <f t="shared" si="35"/>
        <v>730</v>
      </c>
      <c r="B731" s="10">
        <f t="shared" ca="1" si="34"/>
        <v>53.246506860196064</v>
      </c>
      <c r="C731" s="10">
        <f t="shared" ca="1" si="33"/>
        <v>0</v>
      </c>
    </row>
    <row r="732" spans="1:3" x14ac:dyDescent="0.15">
      <c r="A732" s="24">
        <f t="shared" si="35"/>
        <v>731</v>
      </c>
      <c r="B732" s="10">
        <f t="shared" ca="1" si="34"/>
        <v>64.316978659139963</v>
      </c>
      <c r="C732" s="10">
        <f t="shared" ca="1" si="33"/>
        <v>2.3169786591399628</v>
      </c>
    </row>
    <row r="733" spans="1:3" x14ac:dyDescent="0.15">
      <c r="A733" s="24">
        <f t="shared" si="35"/>
        <v>732</v>
      </c>
      <c r="B733" s="10">
        <f t="shared" ca="1" si="34"/>
        <v>57.892379544834242</v>
      </c>
      <c r="C733" s="10">
        <f t="shared" ca="1" si="33"/>
        <v>0</v>
      </c>
    </row>
    <row r="734" spans="1:3" x14ac:dyDescent="0.15">
      <c r="A734" s="24">
        <f t="shared" si="35"/>
        <v>733</v>
      </c>
      <c r="B734" s="10">
        <f t="shared" ca="1" si="34"/>
        <v>57.74082861835285</v>
      </c>
      <c r="C734" s="10">
        <f t="shared" ca="1" si="33"/>
        <v>0</v>
      </c>
    </row>
    <row r="735" spans="1:3" x14ac:dyDescent="0.15">
      <c r="A735" s="24">
        <f t="shared" si="35"/>
        <v>734</v>
      </c>
      <c r="B735" s="10">
        <f t="shared" ca="1" si="34"/>
        <v>59.297740211722186</v>
      </c>
      <c r="C735" s="10">
        <f t="shared" ca="1" si="33"/>
        <v>0</v>
      </c>
    </row>
    <row r="736" spans="1:3" x14ac:dyDescent="0.15">
      <c r="A736" s="24">
        <f t="shared" si="35"/>
        <v>735</v>
      </c>
      <c r="B736" s="10">
        <f t="shared" ca="1" si="34"/>
        <v>63.585615049656084</v>
      </c>
      <c r="C736" s="10">
        <f t="shared" ca="1" si="33"/>
        <v>1.5856150496560844</v>
      </c>
    </row>
    <row r="737" spans="1:3" x14ac:dyDescent="0.15">
      <c r="A737" s="24">
        <f t="shared" si="35"/>
        <v>736</v>
      </c>
      <c r="B737" s="10">
        <f t="shared" ca="1" si="34"/>
        <v>67.920398302285435</v>
      </c>
      <c r="C737" s="10">
        <f t="shared" ca="1" si="33"/>
        <v>5.9203983022854345</v>
      </c>
    </row>
    <row r="738" spans="1:3" x14ac:dyDescent="0.15">
      <c r="A738" s="24">
        <f t="shared" si="35"/>
        <v>737</v>
      </c>
      <c r="B738" s="10">
        <f t="shared" ca="1" si="34"/>
        <v>55.964339149716814</v>
      </c>
      <c r="C738" s="10">
        <f t="shared" ca="1" si="33"/>
        <v>0</v>
      </c>
    </row>
    <row r="739" spans="1:3" x14ac:dyDescent="0.15">
      <c r="A739" s="24">
        <f t="shared" si="35"/>
        <v>738</v>
      </c>
      <c r="B739" s="10">
        <f t="shared" ca="1" si="34"/>
        <v>67.013161670174497</v>
      </c>
      <c r="C739" s="10">
        <f t="shared" ca="1" si="33"/>
        <v>5.0131616701744974</v>
      </c>
    </row>
    <row r="740" spans="1:3" x14ac:dyDescent="0.15">
      <c r="A740" s="24">
        <f t="shared" si="35"/>
        <v>739</v>
      </c>
      <c r="B740" s="10">
        <f t="shared" ca="1" si="34"/>
        <v>58.363435807209733</v>
      </c>
      <c r="C740" s="10">
        <f t="shared" ca="1" si="33"/>
        <v>0</v>
      </c>
    </row>
    <row r="741" spans="1:3" x14ac:dyDescent="0.15">
      <c r="A741" s="24">
        <f t="shared" si="35"/>
        <v>740</v>
      </c>
      <c r="B741" s="10">
        <f t="shared" ca="1" si="34"/>
        <v>61.368004343695112</v>
      </c>
      <c r="C741" s="10">
        <f t="shared" ca="1" si="33"/>
        <v>0</v>
      </c>
    </row>
    <row r="742" spans="1:3" x14ac:dyDescent="0.15">
      <c r="A742" s="24">
        <f t="shared" si="35"/>
        <v>741</v>
      </c>
      <c r="B742" s="10">
        <f t="shared" ca="1" si="34"/>
        <v>60.343477856599804</v>
      </c>
      <c r="C742" s="10">
        <f t="shared" ca="1" si="33"/>
        <v>0</v>
      </c>
    </row>
    <row r="743" spans="1:3" x14ac:dyDescent="0.15">
      <c r="A743" s="24">
        <f t="shared" si="35"/>
        <v>742</v>
      </c>
      <c r="B743" s="10">
        <f t="shared" ca="1" si="34"/>
        <v>79.051553707981213</v>
      </c>
      <c r="C743" s="10">
        <f t="shared" ca="1" si="33"/>
        <v>17.051553707981213</v>
      </c>
    </row>
    <row r="744" spans="1:3" x14ac:dyDescent="0.15">
      <c r="A744" s="24">
        <f t="shared" si="35"/>
        <v>743</v>
      </c>
      <c r="B744" s="10">
        <f t="shared" ca="1" si="34"/>
        <v>56.031412548074115</v>
      </c>
      <c r="C744" s="10">
        <f t="shared" ca="1" si="33"/>
        <v>0</v>
      </c>
    </row>
    <row r="745" spans="1:3" x14ac:dyDescent="0.15">
      <c r="A745" s="24">
        <f t="shared" si="35"/>
        <v>744</v>
      </c>
      <c r="B745" s="10">
        <f t="shared" ca="1" si="34"/>
        <v>65.725478200199632</v>
      </c>
      <c r="C745" s="10">
        <f t="shared" ca="1" si="33"/>
        <v>3.7254782001996318</v>
      </c>
    </row>
    <row r="746" spans="1:3" x14ac:dyDescent="0.15">
      <c r="A746" s="24">
        <f t="shared" si="35"/>
        <v>745</v>
      </c>
      <c r="B746" s="10">
        <f t="shared" ca="1" si="34"/>
        <v>62.87123977721005</v>
      </c>
      <c r="C746" s="10">
        <f t="shared" ca="1" si="33"/>
        <v>0.87123977721005019</v>
      </c>
    </row>
    <row r="747" spans="1:3" x14ac:dyDescent="0.15">
      <c r="A747" s="24">
        <f t="shared" si="35"/>
        <v>746</v>
      </c>
      <c r="B747" s="10">
        <f t="shared" ca="1" si="34"/>
        <v>59.775892627213821</v>
      </c>
      <c r="C747" s="10">
        <f t="shared" ca="1" si="33"/>
        <v>0</v>
      </c>
    </row>
    <row r="748" spans="1:3" x14ac:dyDescent="0.15">
      <c r="A748" s="24">
        <f t="shared" si="35"/>
        <v>747</v>
      </c>
      <c r="B748" s="10">
        <f t="shared" ca="1" si="34"/>
        <v>58.458200995629241</v>
      </c>
      <c r="C748" s="10">
        <f t="shared" ca="1" si="33"/>
        <v>0</v>
      </c>
    </row>
    <row r="749" spans="1:3" x14ac:dyDescent="0.15">
      <c r="A749" s="24">
        <f t="shared" si="35"/>
        <v>748</v>
      </c>
      <c r="B749" s="10">
        <f t="shared" ca="1" si="34"/>
        <v>60.421591434422766</v>
      </c>
      <c r="C749" s="10">
        <f t="shared" ca="1" si="33"/>
        <v>0</v>
      </c>
    </row>
    <row r="750" spans="1:3" x14ac:dyDescent="0.15">
      <c r="A750" s="24">
        <f t="shared" si="35"/>
        <v>749</v>
      </c>
      <c r="B750" s="10">
        <f t="shared" ca="1" si="34"/>
        <v>60.004070212015144</v>
      </c>
      <c r="C750" s="10">
        <f t="shared" ca="1" si="33"/>
        <v>0</v>
      </c>
    </row>
    <row r="751" spans="1:3" x14ac:dyDescent="0.15">
      <c r="A751" s="24">
        <f t="shared" si="35"/>
        <v>750</v>
      </c>
      <c r="B751" s="10">
        <f t="shared" ca="1" si="34"/>
        <v>69.107103312608643</v>
      </c>
      <c r="C751" s="10">
        <f t="shared" ca="1" si="33"/>
        <v>7.1071033126086434</v>
      </c>
    </row>
    <row r="752" spans="1:3" x14ac:dyDescent="0.15">
      <c r="A752" s="24">
        <f t="shared" si="35"/>
        <v>751</v>
      </c>
      <c r="B752" s="10">
        <f t="shared" ca="1" si="34"/>
        <v>62.397207859017065</v>
      </c>
      <c r="C752" s="10">
        <f t="shared" ca="1" si="33"/>
        <v>0.39720785901706535</v>
      </c>
    </row>
    <row r="753" spans="1:3" x14ac:dyDescent="0.15">
      <c r="A753" s="24">
        <f t="shared" si="35"/>
        <v>752</v>
      </c>
      <c r="B753" s="10">
        <f t="shared" ca="1" si="34"/>
        <v>65.809497957727615</v>
      </c>
      <c r="C753" s="10">
        <f t="shared" ca="1" si="33"/>
        <v>3.8094979577276149</v>
      </c>
    </row>
    <row r="754" spans="1:3" x14ac:dyDescent="0.15">
      <c r="A754" s="24">
        <f t="shared" si="35"/>
        <v>753</v>
      </c>
      <c r="B754" s="10">
        <f t="shared" ca="1" si="34"/>
        <v>54.888743136907387</v>
      </c>
      <c r="C754" s="10">
        <f t="shared" ca="1" si="33"/>
        <v>0</v>
      </c>
    </row>
    <row r="755" spans="1:3" x14ac:dyDescent="0.15">
      <c r="A755" s="24">
        <f t="shared" si="35"/>
        <v>754</v>
      </c>
      <c r="B755" s="10">
        <f t="shared" ca="1" si="34"/>
        <v>64.535114000895916</v>
      </c>
      <c r="C755" s="10">
        <f t="shared" ca="1" si="33"/>
        <v>2.5351140008959163</v>
      </c>
    </row>
    <row r="756" spans="1:3" x14ac:dyDescent="0.15">
      <c r="A756" s="24">
        <f t="shared" si="35"/>
        <v>755</v>
      </c>
      <c r="B756" s="10">
        <f t="shared" ca="1" si="34"/>
        <v>61.985344272728369</v>
      </c>
      <c r="C756" s="10">
        <f t="shared" ca="1" si="33"/>
        <v>0</v>
      </c>
    </row>
    <row r="757" spans="1:3" x14ac:dyDescent="0.15">
      <c r="A757" s="24">
        <f t="shared" si="35"/>
        <v>756</v>
      </c>
      <c r="B757" s="10">
        <f t="shared" ca="1" si="34"/>
        <v>59.883024124186505</v>
      </c>
      <c r="C757" s="10">
        <f t="shared" ca="1" si="33"/>
        <v>0</v>
      </c>
    </row>
    <row r="758" spans="1:3" x14ac:dyDescent="0.15">
      <c r="A758" s="24">
        <f t="shared" si="35"/>
        <v>757</v>
      </c>
      <c r="B758" s="10">
        <f t="shared" ca="1" si="34"/>
        <v>71.146670826866639</v>
      </c>
      <c r="C758" s="10">
        <f t="shared" ca="1" si="33"/>
        <v>9.1466708268666395</v>
      </c>
    </row>
    <row r="759" spans="1:3" x14ac:dyDescent="0.15">
      <c r="A759" s="24">
        <f t="shared" si="35"/>
        <v>758</v>
      </c>
      <c r="B759" s="10">
        <f t="shared" ca="1" si="34"/>
        <v>56.139311391065448</v>
      </c>
      <c r="C759" s="10">
        <f t="shared" ca="1" si="33"/>
        <v>0</v>
      </c>
    </row>
    <row r="760" spans="1:3" x14ac:dyDescent="0.15">
      <c r="A760" s="24">
        <f t="shared" si="35"/>
        <v>759</v>
      </c>
      <c r="B760" s="10">
        <f t="shared" ca="1" si="34"/>
        <v>61.626453930778972</v>
      </c>
      <c r="C760" s="10">
        <f t="shared" ca="1" si="33"/>
        <v>0</v>
      </c>
    </row>
    <row r="761" spans="1:3" x14ac:dyDescent="0.15">
      <c r="A761" s="24">
        <f t="shared" si="35"/>
        <v>760</v>
      </c>
      <c r="B761" s="10">
        <f t="shared" ca="1" si="34"/>
        <v>64.535829209644746</v>
      </c>
      <c r="C761" s="10">
        <f t="shared" ca="1" si="33"/>
        <v>2.5358292096447457</v>
      </c>
    </row>
    <row r="762" spans="1:3" x14ac:dyDescent="0.15">
      <c r="A762" s="24">
        <f t="shared" si="35"/>
        <v>761</v>
      </c>
      <c r="B762" s="10">
        <f t="shared" ca="1" si="34"/>
        <v>64.200140654222011</v>
      </c>
      <c r="C762" s="10">
        <f t="shared" ca="1" si="33"/>
        <v>2.200140654222011</v>
      </c>
    </row>
    <row r="763" spans="1:3" x14ac:dyDescent="0.15">
      <c r="A763" s="24">
        <f t="shared" si="35"/>
        <v>762</v>
      </c>
      <c r="B763" s="10">
        <f t="shared" ca="1" si="34"/>
        <v>69.112275103811797</v>
      </c>
      <c r="C763" s="10">
        <f t="shared" ca="1" si="33"/>
        <v>7.1122751038117968</v>
      </c>
    </row>
    <row r="764" spans="1:3" x14ac:dyDescent="0.15">
      <c r="A764" s="24">
        <f t="shared" si="35"/>
        <v>763</v>
      </c>
      <c r="B764" s="10">
        <f t="shared" ca="1" si="34"/>
        <v>58.513967914162315</v>
      </c>
      <c r="C764" s="10">
        <f t="shared" ca="1" si="33"/>
        <v>0</v>
      </c>
    </row>
    <row r="765" spans="1:3" x14ac:dyDescent="0.15">
      <c r="A765" s="24">
        <f t="shared" si="35"/>
        <v>764</v>
      </c>
      <c r="B765" s="10">
        <f t="shared" ca="1" si="34"/>
        <v>58.873658766912072</v>
      </c>
      <c r="C765" s="10">
        <f t="shared" ca="1" si="33"/>
        <v>0</v>
      </c>
    </row>
    <row r="766" spans="1:3" x14ac:dyDescent="0.15">
      <c r="A766" s="24">
        <f t="shared" si="35"/>
        <v>765</v>
      </c>
      <c r="B766" s="10">
        <f t="shared" ca="1" si="34"/>
        <v>54.066053560056666</v>
      </c>
      <c r="C766" s="10">
        <f t="shared" ca="1" si="33"/>
        <v>0</v>
      </c>
    </row>
    <row r="767" spans="1:3" x14ac:dyDescent="0.15">
      <c r="A767" s="24">
        <f t="shared" si="35"/>
        <v>766</v>
      </c>
      <c r="B767" s="10">
        <f t="shared" ca="1" si="34"/>
        <v>59.348552902202869</v>
      </c>
      <c r="C767" s="10">
        <f t="shared" ca="1" si="33"/>
        <v>0</v>
      </c>
    </row>
    <row r="768" spans="1:3" x14ac:dyDescent="0.15">
      <c r="A768" s="24">
        <f t="shared" si="35"/>
        <v>767</v>
      </c>
      <c r="B768" s="10">
        <f t="shared" ca="1" si="34"/>
        <v>67.108758488826354</v>
      </c>
      <c r="C768" s="10">
        <f t="shared" ca="1" si="33"/>
        <v>5.1087584888263535</v>
      </c>
    </row>
    <row r="769" spans="1:3" x14ac:dyDescent="0.15">
      <c r="A769" s="24">
        <f t="shared" si="35"/>
        <v>768</v>
      </c>
      <c r="B769" s="10">
        <f t="shared" ca="1" si="34"/>
        <v>66.784352538521574</v>
      </c>
      <c r="C769" s="10">
        <f t="shared" ca="1" si="33"/>
        <v>4.7843525385215742</v>
      </c>
    </row>
    <row r="770" spans="1:3" x14ac:dyDescent="0.15">
      <c r="A770" s="24">
        <f t="shared" si="35"/>
        <v>769</v>
      </c>
      <c r="B770" s="10">
        <f t="shared" ca="1" si="34"/>
        <v>71.237885430161285</v>
      </c>
      <c r="C770" s="10">
        <f t="shared" ref="C770:C833" ca="1" si="36">MAX(B770 - F$3, 0)</f>
        <v>9.2378854301612847</v>
      </c>
    </row>
    <row r="771" spans="1:3" x14ac:dyDescent="0.15">
      <c r="A771" s="24">
        <f t="shared" si="35"/>
        <v>770</v>
      </c>
      <c r="B771" s="10">
        <f t="shared" ref="B771:B834" ca="1" si="37">F$2 * EXP((F$5 - F$7 - 0.5 * F$6^2) * F$4 + F$6 * SQRT(F$4) * _xlfn.NORM.S.INV(RAND()))</f>
        <v>72.112762021899286</v>
      </c>
      <c r="C771" s="10">
        <f t="shared" ca="1" si="36"/>
        <v>10.112762021899286</v>
      </c>
    </row>
    <row r="772" spans="1:3" x14ac:dyDescent="0.15">
      <c r="A772" s="24">
        <f t="shared" ref="A772:A835" si="38">A771+1</f>
        <v>771</v>
      </c>
      <c r="B772" s="10">
        <f t="shared" ca="1" si="37"/>
        <v>61.29368840326687</v>
      </c>
      <c r="C772" s="10">
        <f t="shared" ca="1" si="36"/>
        <v>0</v>
      </c>
    </row>
    <row r="773" spans="1:3" x14ac:dyDescent="0.15">
      <c r="A773" s="24">
        <f t="shared" si="38"/>
        <v>772</v>
      </c>
      <c r="B773" s="10">
        <f t="shared" ca="1" si="37"/>
        <v>56.70584522023313</v>
      </c>
      <c r="C773" s="10">
        <f t="shared" ca="1" si="36"/>
        <v>0</v>
      </c>
    </row>
    <row r="774" spans="1:3" x14ac:dyDescent="0.15">
      <c r="A774" s="24">
        <f t="shared" si="38"/>
        <v>773</v>
      </c>
      <c r="B774" s="10">
        <f t="shared" ca="1" si="37"/>
        <v>58.883424880910979</v>
      </c>
      <c r="C774" s="10">
        <f t="shared" ca="1" si="36"/>
        <v>0</v>
      </c>
    </row>
    <row r="775" spans="1:3" x14ac:dyDescent="0.15">
      <c r="A775" s="24">
        <f t="shared" si="38"/>
        <v>774</v>
      </c>
      <c r="B775" s="10">
        <f t="shared" ca="1" si="37"/>
        <v>63.256985126731216</v>
      </c>
      <c r="C775" s="10">
        <f t="shared" ca="1" si="36"/>
        <v>1.256985126731216</v>
      </c>
    </row>
    <row r="776" spans="1:3" x14ac:dyDescent="0.15">
      <c r="A776" s="24">
        <f t="shared" si="38"/>
        <v>775</v>
      </c>
      <c r="B776" s="10">
        <f t="shared" ca="1" si="37"/>
        <v>62.495504355564449</v>
      </c>
      <c r="C776" s="10">
        <f t="shared" ca="1" si="36"/>
        <v>0.49550435556444938</v>
      </c>
    </row>
    <row r="777" spans="1:3" x14ac:dyDescent="0.15">
      <c r="A777" s="24">
        <f t="shared" si="38"/>
        <v>776</v>
      </c>
      <c r="B777" s="10">
        <f t="shared" ca="1" si="37"/>
        <v>57.865782715113383</v>
      </c>
      <c r="C777" s="10">
        <f t="shared" ca="1" si="36"/>
        <v>0</v>
      </c>
    </row>
    <row r="778" spans="1:3" x14ac:dyDescent="0.15">
      <c r="A778" s="24">
        <f t="shared" si="38"/>
        <v>777</v>
      </c>
      <c r="B778" s="10">
        <f t="shared" ca="1" si="37"/>
        <v>54.810066929519884</v>
      </c>
      <c r="C778" s="10">
        <f t="shared" ca="1" si="36"/>
        <v>0</v>
      </c>
    </row>
    <row r="779" spans="1:3" x14ac:dyDescent="0.15">
      <c r="A779" s="24">
        <f t="shared" si="38"/>
        <v>778</v>
      </c>
      <c r="B779" s="10">
        <f t="shared" ca="1" si="37"/>
        <v>58.686898848615449</v>
      </c>
      <c r="C779" s="10">
        <f t="shared" ca="1" si="36"/>
        <v>0</v>
      </c>
    </row>
    <row r="780" spans="1:3" x14ac:dyDescent="0.15">
      <c r="A780" s="24">
        <f t="shared" si="38"/>
        <v>779</v>
      </c>
      <c r="B780" s="10">
        <f t="shared" ca="1" si="37"/>
        <v>57.259265426274098</v>
      </c>
      <c r="C780" s="10">
        <f t="shared" ca="1" si="36"/>
        <v>0</v>
      </c>
    </row>
    <row r="781" spans="1:3" x14ac:dyDescent="0.15">
      <c r="A781" s="24">
        <f t="shared" si="38"/>
        <v>780</v>
      </c>
      <c r="B781" s="10">
        <f t="shared" ca="1" si="37"/>
        <v>64.003535007420652</v>
      </c>
      <c r="C781" s="10">
        <f t="shared" ca="1" si="36"/>
        <v>2.0035350074206519</v>
      </c>
    </row>
    <row r="782" spans="1:3" x14ac:dyDescent="0.15">
      <c r="A782" s="24">
        <f t="shared" si="38"/>
        <v>781</v>
      </c>
      <c r="B782" s="10">
        <f t="shared" ca="1" si="37"/>
        <v>70.608417510544271</v>
      </c>
      <c r="C782" s="10">
        <f t="shared" ca="1" si="36"/>
        <v>8.6084175105442711</v>
      </c>
    </row>
    <row r="783" spans="1:3" x14ac:dyDescent="0.15">
      <c r="A783" s="24">
        <f t="shared" si="38"/>
        <v>782</v>
      </c>
      <c r="B783" s="10">
        <f t="shared" ca="1" si="37"/>
        <v>58.424821330500563</v>
      </c>
      <c r="C783" s="10">
        <f t="shared" ca="1" si="36"/>
        <v>0</v>
      </c>
    </row>
    <row r="784" spans="1:3" x14ac:dyDescent="0.15">
      <c r="A784" s="24">
        <f t="shared" si="38"/>
        <v>783</v>
      </c>
      <c r="B784" s="10">
        <f t="shared" ca="1" si="37"/>
        <v>70.723019336268152</v>
      </c>
      <c r="C784" s="10">
        <f t="shared" ca="1" si="36"/>
        <v>8.7230193362681518</v>
      </c>
    </row>
    <row r="785" spans="1:3" x14ac:dyDescent="0.15">
      <c r="A785" s="24">
        <f t="shared" si="38"/>
        <v>784</v>
      </c>
      <c r="B785" s="10">
        <f t="shared" ca="1" si="37"/>
        <v>67.934892637540244</v>
      </c>
      <c r="C785" s="10">
        <f t="shared" ca="1" si="36"/>
        <v>5.9348926375402442</v>
      </c>
    </row>
    <row r="786" spans="1:3" x14ac:dyDescent="0.15">
      <c r="A786" s="24">
        <f t="shared" si="38"/>
        <v>785</v>
      </c>
      <c r="B786" s="10">
        <f t="shared" ca="1" si="37"/>
        <v>59.102740758834862</v>
      </c>
      <c r="C786" s="10">
        <f t="shared" ca="1" si="36"/>
        <v>0</v>
      </c>
    </row>
    <row r="787" spans="1:3" x14ac:dyDescent="0.15">
      <c r="A787" s="24">
        <f t="shared" si="38"/>
        <v>786</v>
      </c>
      <c r="B787" s="10">
        <f t="shared" ca="1" si="37"/>
        <v>61.752949482522489</v>
      </c>
      <c r="C787" s="10">
        <f t="shared" ca="1" si="36"/>
        <v>0</v>
      </c>
    </row>
    <row r="788" spans="1:3" x14ac:dyDescent="0.15">
      <c r="A788" s="24">
        <f t="shared" si="38"/>
        <v>787</v>
      </c>
      <c r="B788" s="10">
        <f t="shared" ca="1" si="37"/>
        <v>59.104715082411047</v>
      </c>
      <c r="C788" s="10">
        <f t="shared" ca="1" si="36"/>
        <v>0</v>
      </c>
    </row>
    <row r="789" spans="1:3" x14ac:dyDescent="0.15">
      <c r="A789" s="24">
        <f t="shared" si="38"/>
        <v>788</v>
      </c>
      <c r="B789" s="10">
        <f t="shared" ca="1" si="37"/>
        <v>54.943547166817211</v>
      </c>
      <c r="C789" s="10">
        <f t="shared" ca="1" si="36"/>
        <v>0</v>
      </c>
    </row>
    <row r="790" spans="1:3" x14ac:dyDescent="0.15">
      <c r="A790" s="24">
        <f t="shared" si="38"/>
        <v>789</v>
      </c>
      <c r="B790" s="10">
        <f t="shared" ca="1" si="37"/>
        <v>61.620190121002757</v>
      </c>
      <c r="C790" s="10">
        <f t="shared" ca="1" si="36"/>
        <v>0</v>
      </c>
    </row>
    <row r="791" spans="1:3" x14ac:dyDescent="0.15">
      <c r="A791" s="24">
        <f t="shared" si="38"/>
        <v>790</v>
      </c>
      <c r="B791" s="10">
        <f t="shared" ca="1" si="37"/>
        <v>58.54947963877175</v>
      </c>
      <c r="C791" s="10">
        <f t="shared" ca="1" si="36"/>
        <v>0</v>
      </c>
    </row>
    <row r="792" spans="1:3" x14ac:dyDescent="0.15">
      <c r="A792" s="24">
        <f t="shared" si="38"/>
        <v>791</v>
      </c>
      <c r="B792" s="10">
        <f t="shared" ca="1" si="37"/>
        <v>57.184048562948107</v>
      </c>
      <c r="C792" s="10">
        <f t="shared" ca="1" si="36"/>
        <v>0</v>
      </c>
    </row>
    <row r="793" spans="1:3" x14ac:dyDescent="0.15">
      <c r="A793" s="24">
        <f t="shared" si="38"/>
        <v>792</v>
      </c>
      <c r="B793" s="10">
        <f t="shared" ca="1" si="37"/>
        <v>51.319928296088122</v>
      </c>
      <c r="C793" s="10">
        <f t="shared" ca="1" si="36"/>
        <v>0</v>
      </c>
    </row>
    <row r="794" spans="1:3" x14ac:dyDescent="0.15">
      <c r="A794" s="24">
        <f t="shared" si="38"/>
        <v>793</v>
      </c>
      <c r="B794" s="10">
        <f t="shared" ca="1" si="37"/>
        <v>64.500062263300904</v>
      </c>
      <c r="C794" s="10">
        <f t="shared" ca="1" si="36"/>
        <v>2.5000622633009044</v>
      </c>
    </row>
    <row r="795" spans="1:3" x14ac:dyDescent="0.15">
      <c r="A795" s="24">
        <f t="shared" si="38"/>
        <v>794</v>
      </c>
      <c r="B795" s="10">
        <f t="shared" ca="1" si="37"/>
        <v>64.532404502089577</v>
      </c>
      <c r="C795" s="10">
        <f t="shared" ca="1" si="36"/>
        <v>2.5324045020895767</v>
      </c>
    </row>
    <row r="796" spans="1:3" x14ac:dyDescent="0.15">
      <c r="A796" s="24">
        <f t="shared" si="38"/>
        <v>795</v>
      </c>
      <c r="B796" s="10">
        <f t="shared" ca="1" si="37"/>
        <v>67.650393796186208</v>
      </c>
      <c r="C796" s="10">
        <f t="shared" ca="1" si="36"/>
        <v>5.6503937961862079</v>
      </c>
    </row>
    <row r="797" spans="1:3" x14ac:dyDescent="0.15">
      <c r="A797" s="24">
        <f t="shared" si="38"/>
        <v>796</v>
      </c>
      <c r="B797" s="10">
        <f t="shared" ca="1" si="37"/>
        <v>65.034976261630817</v>
      </c>
      <c r="C797" s="10">
        <f t="shared" ca="1" si="36"/>
        <v>3.0349762616308169</v>
      </c>
    </row>
    <row r="798" spans="1:3" x14ac:dyDescent="0.15">
      <c r="A798" s="24">
        <f t="shared" si="38"/>
        <v>797</v>
      </c>
      <c r="B798" s="10">
        <f t="shared" ca="1" si="37"/>
        <v>64.022740446822397</v>
      </c>
      <c r="C798" s="10">
        <f t="shared" ca="1" si="36"/>
        <v>2.0227404468223966</v>
      </c>
    </row>
    <row r="799" spans="1:3" x14ac:dyDescent="0.15">
      <c r="A799" s="24">
        <f t="shared" si="38"/>
        <v>798</v>
      </c>
      <c r="B799" s="10">
        <f t="shared" ca="1" si="37"/>
        <v>59.826183530998172</v>
      </c>
      <c r="C799" s="10">
        <f t="shared" ca="1" si="36"/>
        <v>0</v>
      </c>
    </row>
    <row r="800" spans="1:3" x14ac:dyDescent="0.15">
      <c r="A800" s="24">
        <f t="shared" si="38"/>
        <v>799</v>
      </c>
      <c r="B800" s="10">
        <f t="shared" ca="1" si="37"/>
        <v>65.337415883249989</v>
      </c>
      <c r="C800" s="10">
        <f t="shared" ca="1" si="36"/>
        <v>3.3374158832499887</v>
      </c>
    </row>
    <row r="801" spans="1:3" x14ac:dyDescent="0.15">
      <c r="A801" s="24">
        <f t="shared" si="38"/>
        <v>800</v>
      </c>
      <c r="B801" s="10">
        <f t="shared" ca="1" si="37"/>
        <v>59.851835317395093</v>
      </c>
      <c r="C801" s="10">
        <f t="shared" ca="1" si="36"/>
        <v>0</v>
      </c>
    </row>
    <row r="802" spans="1:3" x14ac:dyDescent="0.15">
      <c r="A802" s="24">
        <f t="shared" si="38"/>
        <v>801</v>
      </c>
      <c r="B802" s="10">
        <f t="shared" ca="1" si="37"/>
        <v>53.026817614098462</v>
      </c>
      <c r="C802" s="10">
        <f t="shared" ca="1" si="36"/>
        <v>0</v>
      </c>
    </row>
    <row r="803" spans="1:3" x14ac:dyDescent="0.15">
      <c r="A803" s="24">
        <f t="shared" si="38"/>
        <v>802</v>
      </c>
      <c r="B803" s="10">
        <f t="shared" ca="1" si="37"/>
        <v>57.483161162708491</v>
      </c>
      <c r="C803" s="10">
        <f t="shared" ca="1" si="36"/>
        <v>0</v>
      </c>
    </row>
    <row r="804" spans="1:3" x14ac:dyDescent="0.15">
      <c r="A804" s="24">
        <f t="shared" si="38"/>
        <v>803</v>
      </c>
      <c r="B804" s="10">
        <f t="shared" ca="1" si="37"/>
        <v>60.177524474975399</v>
      </c>
      <c r="C804" s="10">
        <f t="shared" ca="1" si="36"/>
        <v>0</v>
      </c>
    </row>
    <row r="805" spans="1:3" x14ac:dyDescent="0.15">
      <c r="A805" s="24">
        <f t="shared" si="38"/>
        <v>804</v>
      </c>
      <c r="B805" s="10">
        <f t="shared" ca="1" si="37"/>
        <v>63.564004469532996</v>
      </c>
      <c r="C805" s="10">
        <f t="shared" ca="1" si="36"/>
        <v>1.5640044695329962</v>
      </c>
    </row>
    <row r="806" spans="1:3" x14ac:dyDescent="0.15">
      <c r="A806" s="24">
        <f t="shared" si="38"/>
        <v>805</v>
      </c>
      <c r="B806" s="10">
        <f t="shared" ca="1" si="37"/>
        <v>66.649169819874615</v>
      </c>
      <c r="C806" s="10">
        <f t="shared" ca="1" si="36"/>
        <v>4.649169819874615</v>
      </c>
    </row>
    <row r="807" spans="1:3" x14ac:dyDescent="0.15">
      <c r="A807" s="24">
        <f t="shared" si="38"/>
        <v>806</v>
      </c>
      <c r="B807" s="10">
        <f t="shared" ca="1" si="37"/>
        <v>61.56189165234705</v>
      </c>
      <c r="C807" s="10">
        <f t="shared" ca="1" si="36"/>
        <v>0</v>
      </c>
    </row>
    <row r="808" spans="1:3" x14ac:dyDescent="0.15">
      <c r="A808" s="24">
        <f t="shared" si="38"/>
        <v>807</v>
      </c>
      <c r="B808" s="10">
        <f t="shared" ca="1" si="37"/>
        <v>59.446122525844302</v>
      </c>
      <c r="C808" s="10">
        <f t="shared" ca="1" si="36"/>
        <v>0</v>
      </c>
    </row>
    <row r="809" spans="1:3" x14ac:dyDescent="0.15">
      <c r="A809" s="24">
        <f t="shared" si="38"/>
        <v>808</v>
      </c>
      <c r="B809" s="10">
        <f t="shared" ca="1" si="37"/>
        <v>64.649358609731706</v>
      </c>
      <c r="C809" s="10">
        <f t="shared" ca="1" si="36"/>
        <v>2.6493586097317063</v>
      </c>
    </row>
    <row r="810" spans="1:3" x14ac:dyDescent="0.15">
      <c r="A810" s="24">
        <f t="shared" si="38"/>
        <v>809</v>
      </c>
      <c r="B810" s="10">
        <f t="shared" ca="1" si="37"/>
        <v>75.240089328620911</v>
      </c>
      <c r="C810" s="10">
        <f t="shared" ca="1" si="36"/>
        <v>13.240089328620911</v>
      </c>
    </row>
    <row r="811" spans="1:3" x14ac:dyDescent="0.15">
      <c r="A811" s="24">
        <f t="shared" si="38"/>
        <v>810</v>
      </c>
      <c r="B811" s="10">
        <f t="shared" ca="1" si="37"/>
        <v>60.877270508658121</v>
      </c>
      <c r="C811" s="10">
        <f t="shared" ca="1" si="36"/>
        <v>0</v>
      </c>
    </row>
    <row r="812" spans="1:3" x14ac:dyDescent="0.15">
      <c r="A812" s="24">
        <f t="shared" si="38"/>
        <v>811</v>
      </c>
      <c r="B812" s="10">
        <f t="shared" ca="1" si="37"/>
        <v>55.109871309719516</v>
      </c>
      <c r="C812" s="10">
        <f t="shared" ca="1" si="36"/>
        <v>0</v>
      </c>
    </row>
    <row r="813" spans="1:3" x14ac:dyDescent="0.15">
      <c r="A813" s="24">
        <f t="shared" si="38"/>
        <v>812</v>
      </c>
      <c r="B813" s="10">
        <f t="shared" ca="1" si="37"/>
        <v>70.428063589921948</v>
      </c>
      <c r="C813" s="10">
        <f t="shared" ca="1" si="36"/>
        <v>8.4280635899219476</v>
      </c>
    </row>
    <row r="814" spans="1:3" x14ac:dyDescent="0.15">
      <c r="A814" s="24">
        <f t="shared" si="38"/>
        <v>813</v>
      </c>
      <c r="B814" s="10">
        <f t="shared" ca="1" si="37"/>
        <v>65.933611882952931</v>
      </c>
      <c r="C814" s="10">
        <f t="shared" ca="1" si="36"/>
        <v>3.9336118829529312</v>
      </c>
    </row>
    <row r="815" spans="1:3" x14ac:dyDescent="0.15">
      <c r="A815" s="24">
        <f t="shared" si="38"/>
        <v>814</v>
      </c>
      <c r="B815" s="10">
        <f t="shared" ca="1" si="37"/>
        <v>59.044870294795174</v>
      </c>
      <c r="C815" s="10">
        <f t="shared" ca="1" si="36"/>
        <v>0</v>
      </c>
    </row>
    <row r="816" spans="1:3" x14ac:dyDescent="0.15">
      <c r="A816" s="24">
        <f t="shared" si="38"/>
        <v>815</v>
      </c>
      <c r="B816" s="10">
        <f t="shared" ca="1" si="37"/>
        <v>53.099888880275905</v>
      </c>
      <c r="C816" s="10">
        <f t="shared" ca="1" si="36"/>
        <v>0</v>
      </c>
    </row>
    <row r="817" spans="1:3" x14ac:dyDescent="0.15">
      <c r="A817" s="24">
        <f t="shared" si="38"/>
        <v>816</v>
      </c>
      <c r="B817" s="10">
        <f t="shared" ca="1" si="37"/>
        <v>60.905295905844234</v>
      </c>
      <c r="C817" s="10">
        <f t="shared" ca="1" si="36"/>
        <v>0</v>
      </c>
    </row>
    <row r="818" spans="1:3" x14ac:dyDescent="0.15">
      <c r="A818" s="24">
        <f t="shared" si="38"/>
        <v>817</v>
      </c>
      <c r="B818" s="10">
        <f t="shared" ca="1" si="37"/>
        <v>54.017125520758562</v>
      </c>
      <c r="C818" s="10">
        <f t="shared" ca="1" si="36"/>
        <v>0</v>
      </c>
    </row>
    <row r="819" spans="1:3" x14ac:dyDescent="0.15">
      <c r="A819" s="24">
        <f t="shared" si="38"/>
        <v>818</v>
      </c>
      <c r="B819" s="10">
        <f t="shared" ca="1" si="37"/>
        <v>66.554015162116002</v>
      </c>
      <c r="C819" s="10">
        <f t="shared" ca="1" si="36"/>
        <v>4.5540151621160021</v>
      </c>
    </row>
    <row r="820" spans="1:3" x14ac:dyDescent="0.15">
      <c r="A820" s="24">
        <f t="shared" si="38"/>
        <v>819</v>
      </c>
      <c r="B820" s="10">
        <f t="shared" ca="1" si="37"/>
        <v>63.742915449000243</v>
      </c>
      <c r="C820" s="10">
        <f t="shared" ca="1" si="36"/>
        <v>1.7429154490002432</v>
      </c>
    </row>
    <row r="821" spans="1:3" x14ac:dyDescent="0.15">
      <c r="A821" s="24">
        <f t="shared" si="38"/>
        <v>820</v>
      </c>
      <c r="B821" s="10">
        <f t="shared" ca="1" si="37"/>
        <v>57.664032646179109</v>
      </c>
      <c r="C821" s="10">
        <f t="shared" ca="1" si="36"/>
        <v>0</v>
      </c>
    </row>
    <row r="822" spans="1:3" x14ac:dyDescent="0.15">
      <c r="A822" s="24">
        <f t="shared" si="38"/>
        <v>821</v>
      </c>
      <c r="B822" s="10">
        <f t="shared" ca="1" si="37"/>
        <v>56.251429571058495</v>
      </c>
      <c r="C822" s="10">
        <f t="shared" ca="1" si="36"/>
        <v>0</v>
      </c>
    </row>
    <row r="823" spans="1:3" x14ac:dyDescent="0.15">
      <c r="A823" s="24">
        <f t="shared" si="38"/>
        <v>822</v>
      </c>
      <c r="B823" s="10">
        <f t="shared" ca="1" si="37"/>
        <v>59.991470470914685</v>
      </c>
      <c r="C823" s="10">
        <f t="shared" ca="1" si="36"/>
        <v>0</v>
      </c>
    </row>
    <row r="824" spans="1:3" x14ac:dyDescent="0.15">
      <c r="A824" s="24">
        <f t="shared" si="38"/>
        <v>823</v>
      </c>
      <c r="B824" s="10">
        <f t="shared" ca="1" si="37"/>
        <v>72.942667296528299</v>
      </c>
      <c r="C824" s="10">
        <f t="shared" ca="1" si="36"/>
        <v>10.942667296528299</v>
      </c>
    </row>
    <row r="825" spans="1:3" x14ac:dyDescent="0.15">
      <c r="A825" s="24">
        <f t="shared" si="38"/>
        <v>824</v>
      </c>
      <c r="B825" s="10">
        <f t="shared" ca="1" si="37"/>
        <v>58.584466658964033</v>
      </c>
      <c r="C825" s="10">
        <f t="shared" ca="1" si="36"/>
        <v>0</v>
      </c>
    </row>
    <row r="826" spans="1:3" x14ac:dyDescent="0.15">
      <c r="A826" s="24">
        <f t="shared" si="38"/>
        <v>825</v>
      </c>
      <c r="B826" s="10">
        <f t="shared" ca="1" si="37"/>
        <v>66.453825776983948</v>
      </c>
      <c r="C826" s="10">
        <f t="shared" ca="1" si="36"/>
        <v>4.4538257769839475</v>
      </c>
    </row>
    <row r="827" spans="1:3" x14ac:dyDescent="0.15">
      <c r="A827" s="24">
        <f t="shared" si="38"/>
        <v>826</v>
      </c>
      <c r="B827" s="10">
        <f t="shared" ca="1" si="37"/>
        <v>65.178879369568264</v>
      </c>
      <c r="C827" s="10">
        <f t="shared" ca="1" si="36"/>
        <v>3.1788793695682642</v>
      </c>
    </row>
    <row r="828" spans="1:3" x14ac:dyDescent="0.15">
      <c r="A828" s="24">
        <f t="shared" si="38"/>
        <v>827</v>
      </c>
      <c r="B828" s="10">
        <f t="shared" ca="1" si="37"/>
        <v>64.429960942445206</v>
      </c>
      <c r="C828" s="10">
        <f t="shared" ca="1" si="36"/>
        <v>2.4299609424452058</v>
      </c>
    </row>
    <row r="829" spans="1:3" x14ac:dyDescent="0.15">
      <c r="A829" s="24">
        <f t="shared" si="38"/>
        <v>828</v>
      </c>
      <c r="B829" s="10">
        <f t="shared" ca="1" si="37"/>
        <v>67.565700909466159</v>
      </c>
      <c r="C829" s="10">
        <f t="shared" ca="1" si="36"/>
        <v>5.5657009094661589</v>
      </c>
    </row>
    <row r="830" spans="1:3" x14ac:dyDescent="0.15">
      <c r="A830" s="24">
        <f t="shared" si="38"/>
        <v>829</v>
      </c>
      <c r="B830" s="10">
        <f t="shared" ca="1" si="37"/>
        <v>63.706140659152886</v>
      </c>
      <c r="C830" s="10">
        <f t="shared" ca="1" si="36"/>
        <v>1.7061406591528865</v>
      </c>
    </row>
    <row r="831" spans="1:3" x14ac:dyDescent="0.15">
      <c r="A831" s="24">
        <f t="shared" si="38"/>
        <v>830</v>
      </c>
      <c r="B831" s="10">
        <f t="shared" ca="1" si="37"/>
        <v>68.147949251275463</v>
      </c>
      <c r="C831" s="10">
        <f t="shared" ca="1" si="36"/>
        <v>6.1479492512754632</v>
      </c>
    </row>
    <row r="832" spans="1:3" x14ac:dyDescent="0.15">
      <c r="A832" s="24">
        <f t="shared" si="38"/>
        <v>831</v>
      </c>
      <c r="B832" s="10">
        <f t="shared" ca="1" si="37"/>
        <v>53.017990150532214</v>
      </c>
      <c r="C832" s="10">
        <f t="shared" ca="1" si="36"/>
        <v>0</v>
      </c>
    </row>
    <row r="833" spans="1:3" x14ac:dyDescent="0.15">
      <c r="A833" s="24">
        <f t="shared" si="38"/>
        <v>832</v>
      </c>
      <c r="B833" s="10">
        <f t="shared" ca="1" si="37"/>
        <v>58.688240117211095</v>
      </c>
      <c r="C833" s="10">
        <f t="shared" ca="1" si="36"/>
        <v>0</v>
      </c>
    </row>
    <row r="834" spans="1:3" x14ac:dyDescent="0.15">
      <c r="A834" s="24">
        <f t="shared" si="38"/>
        <v>833</v>
      </c>
      <c r="B834" s="10">
        <f t="shared" ca="1" si="37"/>
        <v>60.87458845170719</v>
      </c>
      <c r="C834" s="10">
        <f t="shared" ref="C834:C897" ca="1" si="39">MAX(B834 - F$3, 0)</f>
        <v>0</v>
      </c>
    </row>
    <row r="835" spans="1:3" x14ac:dyDescent="0.15">
      <c r="A835" s="24">
        <f t="shared" si="38"/>
        <v>834</v>
      </c>
      <c r="B835" s="10">
        <f t="shared" ref="B835:B898" ca="1" si="40">F$2 * EXP((F$5 - F$7 - 0.5 * F$6^2) * F$4 + F$6 * SQRT(F$4) * _xlfn.NORM.S.INV(RAND()))</f>
        <v>60.110433005882221</v>
      </c>
      <c r="C835" s="10">
        <f t="shared" ca="1" si="39"/>
        <v>0</v>
      </c>
    </row>
    <row r="836" spans="1:3" x14ac:dyDescent="0.15">
      <c r="A836" s="24">
        <f t="shared" ref="A836:A899" si="41">A835+1</f>
        <v>835</v>
      </c>
      <c r="B836" s="10">
        <f t="shared" ca="1" si="40"/>
        <v>72.708986873004804</v>
      </c>
      <c r="C836" s="10">
        <f t="shared" ca="1" si="39"/>
        <v>10.708986873004804</v>
      </c>
    </row>
    <row r="837" spans="1:3" x14ac:dyDescent="0.15">
      <c r="A837" s="24">
        <f t="shared" si="41"/>
        <v>836</v>
      </c>
      <c r="B837" s="10">
        <f t="shared" ca="1" si="40"/>
        <v>64.722500656032963</v>
      </c>
      <c r="C837" s="10">
        <f t="shared" ca="1" si="39"/>
        <v>2.7225006560329632</v>
      </c>
    </row>
    <row r="838" spans="1:3" x14ac:dyDescent="0.15">
      <c r="A838" s="24">
        <f t="shared" si="41"/>
        <v>837</v>
      </c>
      <c r="B838" s="10">
        <f t="shared" ca="1" si="40"/>
        <v>60.332178097681833</v>
      </c>
      <c r="C838" s="10">
        <f t="shared" ca="1" si="39"/>
        <v>0</v>
      </c>
    </row>
    <row r="839" spans="1:3" x14ac:dyDescent="0.15">
      <c r="A839" s="24">
        <f t="shared" si="41"/>
        <v>838</v>
      </c>
      <c r="B839" s="10">
        <f t="shared" ca="1" si="40"/>
        <v>60.119717201671001</v>
      </c>
      <c r="C839" s="10">
        <f t="shared" ca="1" si="39"/>
        <v>0</v>
      </c>
    </row>
    <row r="840" spans="1:3" x14ac:dyDescent="0.15">
      <c r="A840" s="24">
        <f t="shared" si="41"/>
        <v>839</v>
      </c>
      <c r="B840" s="10">
        <f t="shared" ca="1" si="40"/>
        <v>59.827329848041074</v>
      </c>
      <c r="C840" s="10">
        <f t="shared" ca="1" si="39"/>
        <v>0</v>
      </c>
    </row>
    <row r="841" spans="1:3" x14ac:dyDescent="0.15">
      <c r="A841" s="24">
        <f t="shared" si="41"/>
        <v>840</v>
      </c>
      <c r="B841" s="10">
        <f t="shared" ca="1" si="40"/>
        <v>64.441443214602458</v>
      </c>
      <c r="C841" s="10">
        <f t="shared" ca="1" si="39"/>
        <v>2.4414432146024581</v>
      </c>
    </row>
    <row r="842" spans="1:3" x14ac:dyDescent="0.15">
      <c r="A842" s="24">
        <f t="shared" si="41"/>
        <v>841</v>
      </c>
      <c r="B842" s="10">
        <f t="shared" ca="1" si="40"/>
        <v>59.826998339329606</v>
      </c>
      <c r="C842" s="10">
        <f t="shared" ca="1" si="39"/>
        <v>0</v>
      </c>
    </row>
    <row r="843" spans="1:3" x14ac:dyDescent="0.15">
      <c r="A843" s="24">
        <f t="shared" si="41"/>
        <v>842</v>
      </c>
      <c r="B843" s="10">
        <f t="shared" ca="1" si="40"/>
        <v>65.801959345166225</v>
      </c>
      <c r="C843" s="10">
        <f t="shared" ca="1" si="39"/>
        <v>3.8019593451662246</v>
      </c>
    </row>
    <row r="844" spans="1:3" x14ac:dyDescent="0.15">
      <c r="A844" s="24">
        <f t="shared" si="41"/>
        <v>843</v>
      </c>
      <c r="B844" s="10">
        <f t="shared" ca="1" si="40"/>
        <v>53.625827680958018</v>
      </c>
      <c r="C844" s="10">
        <f t="shared" ca="1" si="39"/>
        <v>0</v>
      </c>
    </row>
    <row r="845" spans="1:3" x14ac:dyDescent="0.15">
      <c r="A845" s="24">
        <f t="shared" si="41"/>
        <v>844</v>
      </c>
      <c r="B845" s="10">
        <f t="shared" ca="1" si="40"/>
        <v>61.572813546819532</v>
      </c>
      <c r="C845" s="10">
        <f t="shared" ca="1" si="39"/>
        <v>0</v>
      </c>
    </row>
    <row r="846" spans="1:3" x14ac:dyDescent="0.15">
      <c r="A846" s="24">
        <f t="shared" si="41"/>
        <v>845</v>
      </c>
      <c r="B846" s="10">
        <f t="shared" ca="1" si="40"/>
        <v>64.959184554297877</v>
      </c>
      <c r="C846" s="10">
        <f t="shared" ca="1" si="39"/>
        <v>2.9591845542978774</v>
      </c>
    </row>
    <row r="847" spans="1:3" x14ac:dyDescent="0.15">
      <c r="A847" s="24">
        <f t="shared" si="41"/>
        <v>846</v>
      </c>
      <c r="B847" s="10">
        <f t="shared" ca="1" si="40"/>
        <v>65.3828137789273</v>
      </c>
      <c r="C847" s="10">
        <f t="shared" ca="1" si="39"/>
        <v>3.3828137789273001</v>
      </c>
    </row>
    <row r="848" spans="1:3" x14ac:dyDescent="0.15">
      <c r="A848" s="24">
        <f t="shared" si="41"/>
        <v>847</v>
      </c>
      <c r="B848" s="10">
        <f t="shared" ca="1" si="40"/>
        <v>53.9532674169971</v>
      </c>
      <c r="C848" s="10">
        <f t="shared" ca="1" si="39"/>
        <v>0</v>
      </c>
    </row>
    <row r="849" spans="1:3" x14ac:dyDescent="0.15">
      <c r="A849" s="24">
        <f t="shared" si="41"/>
        <v>848</v>
      </c>
      <c r="B849" s="10">
        <f t="shared" ca="1" si="40"/>
        <v>56.691025430521286</v>
      </c>
      <c r="C849" s="10">
        <f t="shared" ca="1" si="39"/>
        <v>0</v>
      </c>
    </row>
    <row r="850" spans="1:3" x14ac:dyDescent="0.15">
      <c r="A850" s="24">
        <f t="shared" si="41"/>
        <v>849</v>
      </c>
      <c r="B850" s="10">
        <f t="shared" ca="1" si="40"/>
        <v>61.845622366433147</v>
      </c>
      <c r="C850" s="10">
        <f t="shared" ca="1" si="39"/>
        <v>0</v>
      </c>
    </row>
    <row r="851" spans="1:3" x14ac:dyDescent="0.15">
      <c r="A851" s="24">
        <f t="shared" si="41"/>
        <v>850</v>
      </c>
      <c r="B851" s="10">
        <f t="shared" ca="1" si="40"/>
        <v>63.269874483256274</v>
      </c>
      <c r="C851" s="10">
        <f t="shared" ca="1" si="39"/>
        <v>1.2698744832562738</v>
      </c>
    </row>
    <row r="852" spans="1:3" x14ac:dyDescent="0.15">
      <c r="A852" s="24">
        <f t="shared" si="41"/>
        <v>851</v>
      </c>
      <c r="B852" s="10">
        <f t="shared" ca="1" si="40"/>
        <v>69.225808955532401</v>
      </c>
      <c r="C852" s="10">
        <f t="shared" ca="1" si="39"/>
        <v>7.2258089555324005</v>
      </c>
    </row>
    <row r="853" spans="1:3" x14ac:dyDescent="0.15">
      <c r="A853" s="24">
        <f t="shared" si="41"/>
        <v>852</v>
      </c>
      <c r="B853" s="10">
        <f t="shared" ca="1" si="40"/>
        <v>66.012418782855434</v>
      </c>
      <c r="C853" s="10">
        <f t="shared" ca="1" si="39"/>
        <v>4.0124187828554341</v>
      </c>
    </row>
    <row r="854" spans="1:3" x14ac:dyDescent="0.15">
      <c r="A854" s="24">
        <f t="shared" si="41"/>
        <v>853</v>
      </c>
      <c r="B854" s="10">
        <f t="shared" ca="1" si="40"/>
        <v>75.708543597460533</v>
      </c>
      <c r="C854" s="10">
        <f t="shared" ca="1" si="39"/>
        <v>13.708543597460533</v>
      </c>
    </row>
    <row r="855" spans="1:3" x14ac:dyDescent="0.15">
      <c r="A855" s="24">
        <f t="shared" si="41"/>
        <v>854</v>
      </c>
      <c r="B855" s="10">
        <f t="shared" ca="1" si="40"/>
        <v>66.111723251234821</v>
      </c>
      <c r="C855" s="10">
        <f t="shared" ca="1" si="39"/>
        <v>4.111723251234821</v>
      </c>
    </row>
    <row r="856" spans="1:3" x14ac:dyDescent="0.15">
      <c r="A856" s="24">
        <f t="shared" si="41"/>
        <v>855</v>
      </c>
      <c r="B856" s="10">
        <f t="shared" ca="1" si="40"/>
        <v>58.969770340281919</v>
      </c>
      <c r="C856" s="10">
        <f t="shared" ca="1" si="39"/>
        <v>0</v>
      </c>
    </row>
    <row r="857" spans="1:3" x14ac:dyDescent="0.15">
      <c r="A857" s="24">
        <f t="shared" si="41"/>
        <v>856</v>
      </c>
      <c r="B857" s="10">
        <f t="shared" ca="1" si="40"/>
        <v>66.379005447318107</v>
      </c>
      <c r="C857" s="10">
        <f t="shared" ca="1" si="39"/>
        <v>4.3790054473181073</v>
      </c>
    </row>
    <row r="858" spans="1:3" x14ac:dyDescent="0.15">
      <c r="A858" s="24">
        <f t="shared" si="41"/>
        <v>857</v>
      </c>
      <c r="B858" s="10">
        <f t="shared" ca="1" si="40"/>
        <v>61.39542515465326</v>
      </c>
      <c r="C858" s="10">
        <f t="shared" ca="1" si="39"/>
        <v>0</v>
      </c>
    </row>
    <row r="859" spans="1:3" x14ac:dyDescent="0.15">
      <c r="A859" s="24">
        <f t="shared" si="41"/>
        <v>858</v>
      </c>
      <c r="B859" s="10">
        <f t="shared" ca="1" si="40"/>
        <v>67.568718380805336</v>
      </c>
      <c r="C859" s="10">
        <f t="shared" ca="1" si="39"/>
        <v>5.5687183808053362</v>
      </c>
    </row>
    <row r="860" spans="1:3" x14ac:dyDescent="0.15">
      <c r="A860" s="24">
        <f t="shared" si="41"/>
        <v>859</v>
      </c>
      <c r="B860" s="10">
        <f t="shared" ca="1" si="40"/>
        <v>62.457245071023522</v>
      </c>
      <c r="C860" s="10">
        <f t="shared" ca="1" si="39"/>
        <v>0.45724507102352163</v>
      </c>
    </row>
    <row r="861" spans="1:3" x14ac:dyDescent="0.15">
      <c r="A861" s="24">
        <f t="shared" si="41"/>
        <v>860</v>
      </c>
      <c r="B861" s="10">
        <f t="shared" ca="1" si="40"/>
        <v>54.548682840107659</v>
      </c>
      <c r="C861" s="10">
        <f t="shared" ca="1" si="39"/>
        <v>0</v>
      </c>
    </row>
    <row r="862" spans="1:3" x14ac:dyDescent="0.15">
      <c r="A862" s="24">
        <f t="shared" si="41"/>
        <v>861</v>
      </c>
      <c r="B862" s="10">
        <f t="shared" ca="1" si="40"/>
        <v>52.062929579553249</v>
      </c>
      <c r="C862" s="10">
        <f t="shared" ca="1" si="39"/>
        <v>0</v>
      </c>
    </row>
    <row r="863" spans="1:3" x14ac:dyDescent="0.15">
      <c r="A863" s="24">
        <f t="shared" si="41"/>
        <v>862</v>
      </c>
      <c r="B863" s="10">
        <f t="shared" ca="1" si="40"/>
        <v>55.647135062839126</v>
      </c>
      <c r="C863" s="10">
        <f t="shared" ca="1" si="39"/>
        <v>0</v>
      </c>
    </row>
    <row r="864" spans="1:3" x14ac:dyDescent="0.15">
      <c r="A864" s="24">
        <f t="shared" si="41"/>
        <v>863</v>
      </c>
      <c r="B864" s="10">
        <f t="shared" ca="1" si="40"/>
        <v>59.289341052308359</v>
      </c>
      <c r="C864" s="10">
        <f t="shared" ca="1" si="39"/>
        <v>0</v>
      </c>
    </row>
    <row r="865" spans="1:3" x14ac:dyDescent="0.15">
      <c r="A865" s="24">
        <f t="shared" si="41"/>
        <v>864</v>
      </c>
      <c r="B865" s="10">
        <f t="shared" ca="1" si="40"/>
        <v>59.712975522245465</v>
      </c>
      <c r="C865" s="10">
        <f t="shared" ca="1" si="39"/>
        <v>0</v>
      </c>
    </row>
    <row r="866" spans="1:3" x14ac:dyDescent="0.15">
      <c r="A866" s="24">
        <f t="shared" si="41"/>
        <v>865</v>
      </c>
      <c r="B866" s="10">
        <f t="shared" ca="1" si="40"/>
        <v>61.439604305005282</v>
      </c>
      <c r="C866" s="10">
        <f t="shared" ca="1" si="39"/>
        <v>0</v>
      </c>
    </row>
    <row r="867" spans="1:3" x14ac:dyDescent="0.15">
      <c r="A867" s="24">
        <f t="shared" si="41"/>
        <v>866</v>
      </c>
      <c r="B867" s="10">
        <f t="shared" ca="1" si="40"/>
        <v>55.485115032063774</v>
      </c>
      <c r="C867" s="10">
        <f t="shared" ca="1" si="39"/>
        <v>0</v>
      </c>
    </row>
    <row r="868" spans="1:3" x14ac:dyDescent="0.15">
      <c r="A868" s="24">
        <f t="shared" si="41"/>
        <v>867</v>
      </c>
      <c r="B868" s="10">
        <f t="shared" ca="1" si="40"/>
        <v>69.407809918710115</v>
      </c>
      <c r="C868" s="10">
        <f t="shared" ca="1" si="39"/>
        <v>7.4078099187101145</v>
      </c>
    </row>
    <row r="869" spans="1:3" x14ac:dyDescent="0.15">
      <c r="A869" s="24">
        <f t="shared" si="41"/>
        <v>868</v>
      </c>
      <c r="B869" s="10">
        <f t="shared" ca="1" si="40"/>
        <v>60.118474740479101</v>
      </c>
      <c r="C869" s="10">
        <f t="shared" ca="1" si="39"/>
        <v>0</v>
      </c>
    </row>
    <row r="870" spans="1:3" x14ac:dyDescent="0.15">
      <c r="A870" s="24">
        <f t="shared" si="41"/>
        <v>869</v>
      </c>
      <c r="B870" s="10">
        <f t="shared" ca="1" si="40"/>
        <v>60.322289118076206</v>
      </c>
      <c r="C870" s="10">
        <f t="shared" ca="1" si="39"/>
        <v>0</v>
      </c>
    </row>
    <row r="871" spans="1:3" x14ac:dyDescent="0.15">
      <c r="A871" s="24">
        <f t="shared" si="41"/>
        <v>870</v>
      </c>
      <c r="B871" s="10">
        <f t="shared" ca="1" si="40"/>
        <v>72.615662538843139</v>
      </c>
      <c r="C871" s="10">
        <f t="shared" ca="1" si="39"/>
        <v>10.615662538843139</v>
      </c>
    </row>
    <row r="872" spans="1:3" x14ac:dyDescent="0.15">
      <c r="A872" s="24">
        <f t="shared" si="41"/>
        <v>871</v>
      </c>
      <c r="B872" s="10">
        <f t="shared" ca="1" si="40"/>
        <v>67.88785713227648</v>
      </c>
      <c r="C872" s="10">
        <f t="shared" ca="1" si="39"/>
        <v>5.8878571322764799</v>
      </c>
    </row>
    <row r="873" spans="1:3" x14ac:dyDescent="0.15">
      <c r="A873" s="24">
        <f t="shared" si="41"/>
        <v>872</v>
      </c>
      <c r="B873" s="10">
        <f t="shared" ca="1" si="40"/>
        <v>68.120660777865908</v>
      </c>
      <c r="C873" s="10">
        <f t="shared" ca="1" si="39"/>
        <v>6.1206607778659077</v>
      </c>
    </row>
    <row r="874" spans="1:3" x14ac:dyDescent="0.15">
      <c r="A874" s="24">
        <f t="shared" si="41"/>
        <v>873</v>
      </c>
      <c r="B874" s="10">
        <f t="shared" ca="1" si="40"/>
        <v>62.494050139512069</v>
      </c>
      <c r="C874" s="10">
        <f t="shared" ca="1" si="39"/>
        <v>0.49405013951206911</v>
      </c>
    </row>
    <row r="875" spans="1:3" x14ac:dyDescent="0.15">
      <c r="A875" s="24">
        <f t="shared" si="41"/>
        <v>874</v>
      </c>
      <c r="B875" s="10">
        <f t="shared" ca="1" si="40"/>
        <v>66.954696908856732</v>
      </c>
      <c r="C875" s="10">
        <f t="shared" ca="1" si="39"/>
        <v>4.9546969088567323</v>
      </c>
    </row>
    <row r="876" spans="1:3" x14ac:dyDescent="0.15">
      <c r="A876" s="24">
        <f t="shared" si="41"/>
        <v>875</v>
      </c>
      <c r="B876" s="10">
        <f t="shared" ca="1" si="40"/>
        <v>59.691967448985515</v>
      </c>
      <c r="C876" s="10">
        <f t="shared" ca="1" si="39"/>
        <v>0</v>
      </c>
    </row>
    <row r="877" spans="1:3" x14ac:dyDescent="0.15">
      <c r="A877" s="24">
        <f t="shared" si="41"/>
        <v>876</v>
      </c>
      <c r="B877" s="10">
        <f t="shared" ca="1" si="40"/>
        <v>69.671231118532077</v>
      </c>
      <c r="C877" s="10">
        <f t="shared" ca="1" si="39"/>
        <v>7.6712311185320772</v>
      </c>
    </row>
    <row r="878" spans="1:3" x14ac:dyDescent="0.15">
      <c r="A878" s="24">
        <f t="shared" si="41"/>
        <v>877</v>
      </c>
      <c r="B878" s="10">
        <f t="shared" ca="1" si="40"/>
        <v>70.668150381814471</v>
      </c>
      <c r="C878" s="10">
        <f t="shared" ca="1" si="39"/>
        <v>8.6681503818144705</v>
      </c>
    </row>
    <row r="879" spans="1:3" x14ac:dyDescent="0.15">
      <c r="A879" s="24">
        <f t="shared" si="41"/>
        <v>878</v>
      </c>
      <c r="B879" s="10">
        <f t="shared" ca="1" si="40"/>
        <v>55.756749538397266</v>
      </c>
      <c r="C879" s="10">
        <f t="shared" ca="1" si="39"/>
        <v>0</v>
      </c>
    </row>
    <row r="880" spans="1:3" x14ac:dyDescent="0.15">
      <c r="A880" s="24">
        <f t="shared" si="41"/>
        <v>879</v>
      </c>
      <c r="B880" s="10">
        <f t="shared" ca="1" si="40"/>
        <v>55.041355200854518</v>
      </c>
      <c r="C880" s="10">
        <f t="shared" ca="1" si="39"/>
        <v>0</v>
      </c>
    </row>
    <row r="881" spans="1:3" x14ac:dyDescent="0.15">
      <c r="A881" s="24">
        <f t="shared" si="41"/>
        <v>880</v>
      </c>
      <c r="B881" s="10">
        <f t="shared" ca="1" si="40"/>
        <v>59.109747421150445</v>
      </c>
      <c r="C881" s="10">
        <f t="shared" ca="1" si="39"/>
        <v>0</v>
      </c>
    </row>
    <row r="882" spans="1:3" x14ac:dyDescent="0.15">
      <c r="A882" s="24">
        <f t="shared" si="41"/>
        <v>881</v>
      </c>
      <c r="B882" s="10">
        <f t="shared" ca="1" si="40"/>
        <v>60.420933788314457</v>
      </c>
      <c r="C882" s="10">
        <f t="shared" ca="1" si="39"/>
        <v>0</v>
      </c>
    </row>
    <row r="883" spans="1:3" x14ac:dyDescent="0.15">
      <c r="A883" s="24">
        <f t="shared" si="41"/>
        <v>882</v>
      </c>
      <c r="B883" s="10">
        <f t="shared" ca="1" si="40"/>
        <v>64.036422244782557</v>
      </c>
      <c r="C883" s="10">
        <f t="shared" ca="1" si="39"/>
        <v>2.0364222447825568</v>
      </c>
    </row>
    <row r="884" spans="1:3" x14ac:dyDescent="0.15">
      <c r="A884" s="24">
        <f t="shared" si="41"/>
        <v>883</v>
      </c>
      <c r="B884" s="10">
        <f t="shared" ca="1" si="40"/>
        <v>59.359818095380838</v>
      </c>
      <c r="C884" s="10">
        <f t="shared" ca="1" si="39"/>
        <v>0</v>
      </c>
    </row>
    <row r="885" spans="1:3" x14ac:dyDescent="0.15">
      <c r="A885" s="24">
        <f t="shared" si="41"/>
        <v>884</v>
      </c>
      <c r="B885" s="10">
        <f t="shared" ca="1" si="40"/>
        <v>53.95043000052533</v>
      </c>
      <c r="C885" s="10">
        <f t="shared" ca="1" si="39"/>
        <v>0</v>
      </c>
    </row>
    <row r="886" spans="1:3" x14ac:dyDescent="0.15">
      <c r="A886" s="24">
        <f t="shared" si="41"/>
        <v>885</v>
      </c>
      <c r="B886" s="10">
        <f t="shared" ca="1" si="40"/>
        <v>59.193573364701955</v>
      </c>
      <c r="C886" s="10">
        <f t="shared" ca="1" si="39"/>
        <v>0</v>
      </c>
    </row>
    <row r="887" spans="1:3" x14ac:dyDescent="0.15">
      <c r="A887" s="24">
        <f t="shared" si="41"/>
        <v>886</v>
      </c>
      <c r="B887" s="10">
        <f t="shared" ca="1" si="40"/>
        <v>62.61987618394587</v>
      </c>
      <c r="C887" s="10">
        <f t="shared" ca="1" si="39"/>
        <v>0.61987618394586974</v>
      </c>
    </row>
    <row r="888" spans="1:3" x14ac:dyDescent="0.15">
      <c r="A888" s="24">
        <f t="shared" si="41"/>
        <v>887</v>
      </c>
      <c r="B888" s="10">
        <f t="shared" ca="1" si="40"/>
        <v>62.651943997061238</v>
      </c>
      <c r="C888" s="10">
        <f t="shared" ca="1" si="39"/>
        <v>0.65194399706123818</v>
      </c>
    </row>
    <row r="889" spans="1:3" x14ac:dyDescent="0.15">
      <c r="A889" s="24">
        <f t="shared" si="41"/>
        <v>888</v>
      </c>
      <c r="B889" s="10">
        <f t="shared" ca="1" si="40"/>
        <v>61.106857850610936</v>
      </c>
      <c r="C889" s="10">
        <f t="shared" ca="1" si="39"/>
        <v>0</v>
      </c>
    </row>
    <row r="890" spans="1:3" x14ac:dyDescent="0.15">
      <c r="A890" s="24">
        <f t="shared" si="41"/>
        <v>889</v>
      </c>
      <c r="B890" s="10">
        <f t="shared" ca="1" si="40"/>
        <v>61.147646892720466</v>
      </c>
      <c r="C890" s="10">
        <f t="shared" ca="1" si="39"/>
        <v>0</v>
      </c>
    </row>
    <row r="891" spans="1:3" x14ac:dyDescent="0.15">
      <c r="A891" s="24">
        <f t="shared" si="41"/>
        <v>890</v>
      </c>
      <c r="B891" s="10">
        <f t="shared" ca="1" si="40"/>
        <v>59.317769228865082</v>
      </c>
      <c r="C891" s="10">
        <f t="shared" ca="1" si="39"/>
        <v>0</v>
      </c>
    </row>
    <row r="892" spans="1:3" x14ac:dyDescent="0.15">
      <c r="A892" s="24">
        <f t="shared" si="41"/>
        <v>891</v>
      </c>
      <c r="B892" s="10">
        <f t="shared" ca="1" si="40"/>
        <v>65.361068686465288</v>
      </c>
      <c r="C892" s="10">
        <f t="shared" ca="1" si="39"/>
        <v>3.3610686864652877</v>
      </c>
    </row>
    <row r="893" spans="1:3" x14ac:dyDescent="0.15">
      <c r="A893" s="24">
        <f t="shared" si="41"/>
        <v>892</v>
      </c>
      <c r="B893" s="10">
        <f t="shared" ca="1" si="40"/>
        <v>67.733480286164934</v>
      </c>
      <c r="C893" s="10">
        <f t="shared" ca="1" si="39"/>
        <v>5.7334802861649337</v>
      </c>
    </row>
    <row r="894" spans="1:3" x14ac:dyDescent="0.15">
      <c r="A894" s="24">
        <f t="shared" si="41"/>
        <v>893</v>
      </c>
      <c r="B894" s="10">
        <f t="shared" ca="1" si="40"/>
        <v>71.014207735065483</v>
      </c>
      <c r="C894" s="10">
        <f t="shared" ca="1" si="39"/>
        <v>9.014207735065483</v>
      </c>
    </row>
    <row r="895" spans="1:3" x14ac:dyDescent="0.15">
      <c r="A895" s="24">
        <f t="shared" si="41"/>
        <v>894</v>
      </c>
      <c r="B895" s="10">
        <f t="shared" ca="1" si="40"/>
        <v>53.136331907946769</v>
      </c>
      <c r="C895" s="10">
        <f t="shared" ca="1" si="39"/>
        <v>0</v>
      </c>
    </row>
    <row r="896" spans="1:3" x14ac:dyDescent="0.15">
      <c r="A896" s="24">
        <f t="shared" si="41"/>
        <v>895</v>
      </c>
      <c r="B896" s="10">
        <f t="shared" ca="1" si="40"/>
        <v>76.978924612876881</v>
      </c>
      <c r="C896" s="10">
        <f t="shared" ca="1" si="39"/>
        <v>14.978924612876881</v>
      </c>
    </row>
    <row r="897" spans="1:3" x14ac:dyDescent="0.15">
      <c r="A897" s="24">
        <f t="shared" si="41"/>
        <v>896</v>
      </c>
      <c r="B897" s="10">
        <f t="shared" ca="1" si="40"/>
        <v>59.07614681414924</v>
      </c>
      <c r="C897" s="10">
        <f t="shared" ca="1" si="39"/>
        <v>0</v>
      </c>
    </row>
    <row r="898" spans="1:3" x14ac:dyDescent="0.15">
      <c r="A898" s="24">
        <f t="shared" si="41"/>
        <v>897</v>
      </c>
      <c r="B898" s="10">
        <f t="shared" ca="1" si="40"/>
        <v>68.222456762608246</v>
      </c>
      <c r="C898" s="10">
        <f t="shared" ref="C898:C961" ca="1" si="42">MAX(B898 - F$3, 0)</f>
        <v>6.2224567626082461</v>
      </c>
    </row>
    <row r="899" spans="1:3" x14ac:dyDescent="0.15">
      <c r="A899" s="24">
        <f t="shared" si="41"/>
        <v>898</v>
      </c>
      <c r="B899" s="10">
        <f t="shared" ref="B899:B962" ca="1" si="43">F$2 * EXP((F$5 - F$7 - 0.5 * F$6^2) * F$4 + F$6 * SQRT(F$4) * _xlfn.NORM.S.INV(RAND()))</f>
        <v>66.264092847608637</v>
      </c>
      <c r="C899" s="10">
        <f t="shared" ca="1" si="42"/>
        <v>4.2640928476086373</v>
      </c>
    </row>
    <row r="900" spans="1:3" x14ac:dyDescent="0.15">
      <c r="A900" s="24">
        <f t="shared" ref="A900:A963" si="44">A899+1</f>
        <v>899</v>
      </c>
      <c r="B900" s="10">
        <f t="shared" ca="1" si="43"/>
        <v>61.156651261038299</v>
      </c>
      <c r="C900" s="10">
        <f t="shared" ca="1" si="42"/>
        <v>0</v>
      </c>
    </row>
    <row r="901" spans="1:3" x14ac:dyDescent="0.15">
      <c r="A901" s="24">
        <f t="shared" si="44"/>
        <v>900</v>
      </c>
      <c r="B901" s="10">
        <f t="shared" ca="1" si="43"/>
        <v>59.515813531673423</v>
      </c>
      <c r="C901" s="10">
        <f t="shared" ca="1" si="42"/>
        <v>0</v>
      </c>
    </row>
    <row r="902" spans="1:3" x14ac:dyDescent="0.15">
      <c r="A902" s="24">
        <f t="shared" si="44"/>
        <v>901</v>
      </c>
      <c r="B902" s="10">
        <f t="shared" ca="1" si="43"/>
        <v>59.979818498931692</v>
      </c>
      <c r="C902" s="10">
        <f t="shared" ca="1" si="42"/>
        <v>0</v>
      </c>
    </row>
    <row r="903" spans="1:3" x14ac:dyDescent="0.15">
      <c r="A903" s="24">
        <f t="shared" si="44"/>
        <v>902</v>
      </c>
      <c r="B903" s="10">
        <f t="shared" ca="1" si="43"/>
        <v>61.346491307635382</v>
      </c>
      <c r="C903" s="10">
        <f t="shared" ca="1" si="42"/>
        <v>0</v>
      </c>
    </row>
    <row r="904" spans="1:3" x14ac:dyDescent="0.15">
      <c r="A904" s="24">
        <f t="shared" si="44"/>
        <v>903</v>
      </c>
      <c r="B904" s="10">
        <f t="shared" ca="1" si="43"/>
        <v>67.221471875821692</v>
      </c>
      <c r="C904" s="10">
        <f t="shared" ca="1" si="42"/>
        <v>5.2214718758216918</v>
      </c>
    </row>
    <row r="905" spans="1:3" x14ac:dyDescent="0.15">
      <c r="A905" s="24">
        <f t="shared" si="44"/>
        <v>904</v>
      </c>
      <c r="B905" s="10">
        <f t="shared" ca="1" si="43"/>
        <v>67.129197815792381</v>
      </c>
      <c r="C905" s="10">
        <f t="shared" ca="1" si="42"/>
        <v>5.1291978157923808</v>
      </c>
    </row>
    <row r="906" spans="1:3" x14ac:dyDescent="0.15">
      <c r="A906" s="24">
        <f t="shared" si="44"/>
        <v>905</v>
      </c>
      <c r="B906" s="10">
        <f t="shared" ca="1" si="43"/>
        <v>61.64025926620193</v>
      </c>
      <c r="C906" s="10">
        <f t="shared" ca="1" si="42"/>
        <v>0</v>
      </c>
    </row>
    <row r="907" spans="1:3" x14ac:dyDescent="0.15">
      <c r="A907" s="24">
        <f t="shared" si="44"/>
        <v>906</v>
      </c>
      <c r="B907" s="10">
        <f t="shared" ca="1" si="43"/>
        <v>58.678879621569308</v>
      </c>
      <c r="C907" s="10">
        <f t="shared" ca="1" si="42"/>
        <v>0</v>
      </c>
    </row>
    <row r="908" spans="1:3" x14ac:dyDescent="0.15">
      <c r="A908" s="24">
        <f t="shared" si="44"/>
        <v>907</v>
      </c>
      <c r="B908" s="10">
        <f t="shared" ca="1" si="43"/>
        <v>58.901143155525034</v>
      </c>
      <c r="C908" s="10">
        <f t="shared" ca="1" si="42"/>
        <v>0</v>
      </c>
    </row>
    <row r="909" spans="1:3" x14ac:dyDescent="0.15">
      <c r="A909" s="24">
        <f t="shared" si="44"/>
        <v>908</v>
      </c>
      <c r="B909" s="10">
        <f t="shared" ca="1" si="43"/>
        <v>59.852981276043693</v>
      </c>
      <c r="C909" s="10">
        <f t="shared" ca="1" si="42"/>
        <v>0</v>
      </c>
    </row>
    <row r="910" spans="1:3" x14ac:dyDescent="0.15">
      <c r="A910" s="24">
        <f t="shared" si="44"/>
        <v>909</v>
      </c>
      <c r="B910" s="10">
        <f t="shared" ca="1" si="43"/>
        <v>68.486749625958353</v>
      </c>
      <c r="C910" s="10">
        <f t="shared" ca="1" si="42"/>
        <v>6.4867496259583532</v>
      </c>
    </row>
    <row r="911" spans="1:3" x14ac:dyDescent="0.15">
      <c r="A911" s="24">
        <f t="shared" si="44"/>
        <v>910</v>
      </c>
      <c r="B911" s="10">
        <f t="shared" ca="1" si="43"/>
        <v>55.920117788739141</v>
      </c>
      <c r="C911" s="10">
        <f t="shared" ca="1" si="42"/>
        <v>0</v>
      </c>
    </row>
    <row r="912" spans="1:3" x14ac:dyDescent="0.15">
      <c r="A912" s="24">
        <f t="shared" si="44"/>
        <v>911</v>
      </c>
      <c r="B912" s="10">
        <f t="shared" ca="1" si="43"/>
        <v>65.679744399192217</v>
      </c>
      <c r="C912" s="10">
        <f t="shared" ca="1" si="42"/>
        <v>3.6797443991922165</v>
      </c>
    </row>
    <row r="913" spans="1:3" x14ac:dyDescent="0.15">
      <c r="A913" s="24">
        <f t="shared" si="44"/>
        <v>912</v>
      </c>
      <c r="B913" s="10">
        <f t="shared" ca="1" si="43"/>
        <v>65.149330774539337</v>
      </c>
      <c r="C913" s="10">
        <f t="shared" ca="1" si="42"/>
        <v>3.1493307745393366</v>
      </c>
    </row>
    <row r="914" spans="1:3" x14ac:dyDescent="0.15">
      <c r="A914" s="24">
        <f t="shared" si="44"/>
        <v>913</v>
      </c>
      <c r="B914" s="10">
        <f t="shared" ca="1" si="43"/>
        <v>54.551221700796972</v>
      </c>
      <c r="C914" s="10">
        <f t="shared" ca="1" si="42"/>
        <v>0</v>
      </c>
    </row>
    <row r="915" spans="1:3" x14ac:dyDescent="0.15">
      <c r="A915" s="24">
        <f t="shared" si="44"/>
        <v>914</v>
      </c>
      <c r="B915" s="10">
        <f t="shared" ca="1" si="43"/>
        <v>64.027104770469137</v>
      </c>
      <c r="C915" s="10">
        <f t="shared" ca="1" si="42"/>
        <v>2.027104770469137</v>
      </c>
    </row>
    <row r="916" spans="1:3" x14ac:dyDescent="0.15">
      <c r="A916" s="24">
        <f t="shared" si="44"/>
        <v>915</v>
      </c>
      <c r="B916" s="10">
        <f t="shared" ca="1" si="43"/>
        <v>64.710890471036606</v>
      </c>
      <c r="C916" s="10">
        <f t="shared" ca="1" si="42"/>
        <v>2.7108904710366062</v>
      </c>
    </row>
    <row r="917" spans="1:3" x14ac:dyDescent="0.15">
      <c r="A917" s="24">
        <f t="shared" si="44"/>
        <v>916</v>
      </c>
      <c r="B917" s="10">
        <f t="shared" ca="1" si="43"/>
        <v>58.779415102521291</v>
      </c>
      <c r="C917" s="10">
        <f t="shared" ca="1" si="42"/>
        <v>0</v>
      </c>
    </row>
    <row r="918" spans="1:3" x14ac:dyDescent="0.15">
      <c r="A918" s="24">
        <f t="shared" si="44"/>
        <v>917</v>
      </c>
      <c r="B918" s="10">
        <f t="shared" ca="1" si="43"/>
        <v>62.59458552554058</v>
      </c>
      <c r="C918" s="10">
        <f t="shared" ca="1" si="42"/>
        <v>0.59458552554058031</v>
      </c>
    </row>
    <row r="919" spans="1:3" x14ac:dyDescent="0.15">
      <c r="A919" s="24">
        <f t="shared" si="44"/>
        <v>918</v>
      </c>
      <c r="B919" s="10">
        <f t="shared" ca="1" si="43"/>
        <v>73.5607613200564</v>
      </c>
      <c r="C919" s="10">
        <f t="shared" ca="1" si="42"/>
        <v>11.5607613200564</v>
      </c>
    </row>
    <row r="920" spans="1:3" x14ac:dyDescent="0.15">
      <c r="A920" s="24">
        <f t="shared" si="44"/>
        <v>919</v>
      </c>
      <c r="B920" s="10">
        <f t="shared" ca="1" si="43"/>
        <v>59.582018158249838</v>
      </c>
      <c r="C920" s="10">
        <f t="shared" ca="1" si="42"/>
        <v>0</v>
      </c>
    </row>
    <row r="921" spans="1:3" x14ac:dyDescent="0.15">
      <c r="A921" s="24">
        <f t="shared" si="44"/>
        <v>920</v>
      </c>
      <c r="B921" s="10">
        <f t="shared" ca="1" si="43"/>
        <v>60.76905327738195</v>
      </c>
      <c r="C921" s="10">
        <f t="shared" ca="1" si="42"/>
        <v>0</v>
      </c>
    </row>
    <row r="922" spans="1:3" x14ac:dyDescent="0.15">
      <c r="A922" s="24">
        <f t="shared" si="44"/>
        <v>921</v>
      </c>
      <c r="B922" s="10">
        <f t="shared" ca="1" si="43"/>
        <v>61.90973209513286</v>
      </c>
      <c r="C922" s="10">
        <f t="shared" ca="1" si="42"/>
        <v>0</v>
      </c>
    </row>
    <row r="923" spans="1:3" x14ac:dyDescent="0.15">
      <c r="A923" s="24">
        <f t="shared" si="44"/>
        <v>922</v>
      </c>
      <c r="B923" s="10">
        <f t="shared" ca="1" si="43"/>
        <v>70.607595861225477</v>
      </c>
      <c r="C923" s="10">
        <f t="shared" ca="1" si="42"/>
        <v>8.6075958612254766</v>
      </c>
    </row>
    <row r="924" spans="1:3" x14ac:dyDescent="0.15">
      <c r="A924" s="24">
        <f t="shared" si="44"/>
        <v>923</v>
      </c>
      <c r="B924" s="10">
        <f t="shared" ca="1" si="43"/>
        <v>62.327400421300361</v>
      </c>
      <c r="C924" s="10">
        <f t="shared" ca="1" si="42"/>
        <v>0.32740042130036073</v>
      </c>
    </row>
    <row r="925" spans="1:3" x14ac:dyDescent="0.15">
      <c r="A925" s="24">
        <f t="shared" si="44"/>
        <v>924</v>
      </c>
      <c r="B925" s="10">
        <f t="shared" ca="1" si="43"/>
        <v>63.953406259219541</v>
      </c>
      <c r="C925" s="10">
        <f t="shared" ca="1" si="42"/>
        <v>1.9534062592195411</v>
      </c>
    </row>
    <row r="926" spans="1:3" x14ac:dyDescent="0.15">
      <c r="A926" s="24">
        <f t="shared" si="44"/>
        <v>925</v>
      </c>
      <c r="B926" s="10">
        <f t="shared" ca="1" si="43"/>
        <v>60.976443453168613</v>
      </c>
      <c r="C926" s="10">
        <f t="shared" ca="1" si="42"/>
        <v>0</v>
      </c>
    </row>
    <row r="927" spans="1:3" x14ac:dyDescent="0.15">
      <c r="A927" s="24">
        <f t="shared" si="44"/>
        <v>926</v>
      </c>
      <c r="B927" s="10">
        <f t="shared" ca="1" si="43"/>
        <v>57.240497620754702</v>
      </c>
      <c r="C927" s="10">
        <f t="shared" ca="1" si="42"/>
        <v>0</v>
      </c>
    </row>
    <row r="928" spans="1:3" x14ac:dyDescent="0.15">
      <c r="A928" s="24">
        <f t="shared" si="44"/>
        <v>927</v>
      </c>
      <c r="B928" s="10">
        <f t="shared" ca="1" si="43"/>
        <v>64.297232250141192</v>
      </c>
      <c r="C928" s="10">
        <f t="shared" ca="1" si="42"/>
        <v>2.2972322501411924</v>
      </c>
    </row>
    <row r="929" spans="1:3" x14ac:dyDescent="0.15">
      <c r="A929" s="24">
        <f t="shared" si="44"/>
        <v>928</v>
      </c>
      <c r="B929" s="10">
        <f t="shared" ca="1" si="43"/>
        <v>60.038991889866246</v>
      </c>
      <c r="C929" s="10">
        <f t="shared" ca="1" si="42"/>
        <v>0</v>
      </c>
    </row>
    <row r="930" spans="1:3" x14ac:dyDescent="0.15">
      <c r="A930" s="24">
        <f t="shared" si="44"/>
        <v>929</v>
      </c>
      <c r="B930" s="10">
        <f t="shared" ca="1" si="43"/>
        <v>61.427716359721813</v>
      </c>
      <c r="C930" s="10">
        <f t="shared" ca="1" si="42"/>
        <v>0</v>
      </c>
    </row>
    <row r="931" spans="1:3" x14ac:dyDescent="0.15">
      <c r="A931" s="24">
        <f t="shared" si="44"/>
        <v>930</v>
      </c>
      <c r="B931" s="10">
        <f t="shared" ca="1" si="43"/>
        <v>53.374444197251627</v>
      </c>
      <c r="C931" s="10">
        <f t="shared" ca="1" si="42"/>
        <v>0</v>
      </c>
    </row>
    <row r="932" spans="1:3" x14ac:dyDescent="0.15">
      <c r="A932" s="24">
        <f t="shared" si="44"/>
        <v>931</v>
      </c>
      <c r="B932" s="10">
        <f t="shared" ca="1" si="43"/>
        <v>52.809343431853911</v>
      </c>
      <c r="C932" s="10">
        <f t="shared" ca="1" si="42"/>
        <v>0</v>
      </c>
    </row>
    <row r="933" spans="1:3" x14ac:dyDescent="0.15">
      <c r="A933" s="24">
        <f t="shared" si="44"/>
        <v>932</v>
      </c>
      <c r="B933" s="10">
        <f t="shared" ca="1" si="43"/>
        <v>56.668795478685233</v>
      </c>
      <c r="C933" s="10">
        <f t="shared" ca="1" si="42"/>
        <v>0</v>
      </c>
    </row>
    <row r="934" spans="1:3" x14ac:dyDescent="0.15">
      <c r="A934" s="24">
        <f t="shared" si="44"/>
        <v>933</v>
      </c>
      <c r="B934" s="10">
        <f t="shared" ca="1" si="43"/>
        <v>63.438183651090839</v>
      </c>
      <c r="C934" s="10">
        <f t="shared" ca="1" si="42"/>
        <v>1.4381836510908386</v>
      </c>
    </row>
    <row r="935" spans="1:3" x14ac:dyDescent="0.15">
      <c r="A935" s="24">
        <f t="shared" si="44"/>
        <v>934</v>
      </c>
      <c r="B935" s="10">
        <f t="shared" ca="1" si="43"/>
        <v>52.124356549903688</v>
      </c>
      <c r="C935" s="10">
        <f t="shared" ca="1" si="42"/>
        <v>0</v>
      </c>
    </row>
    <row r="936" spans="1:3" x14ac:dyDescent="0.15">
      <c r="A936" s="24">
        <f t="shared" si="44"/>
        <v>935</v>
      </c>
      <c r="B936" s="10">
        <f t="shared" ca="1" si="43"/>
        <v>61.710490919068874</v>
      </c>
      <c r="C936" s="10">
        <f t="shared" ca="1" si="42"/>
        <v>0</v>
      </c>
    </row>
    <row r="937" spans="1:3" x14ac:dyDescent="0.15">
      <c r="A937" s="24">
        <f t="shared" si="44"/>
        <v>936</v>
      </c>
      <c r="B937" s="10">
        <f t="shared" ca="1" si="43"/>
        <v>54.227780996856218</v>
      </c>
      <c r="C937" s="10">
        <f t="shared" ca="1" si="42"/>
        <v>0</v>
      </c>
    </row>
    <row r="938" spans="1:3" x14ac:dyDescent="0.15">
      <c r="A938" s="24">
        <f t="shared" si="44"/>
        <v>937</v>
      </c>
      <c r="B938" s="10">
        <f t="shared" ca="1" si="43"/>
        <v>61.37684616140438</v>
      </c>
      <c r="C938" s="10">
        <f t="shared" ca="1" si="42"/>
        <v>0</v>
      </c>
    </row>
    <row r="939" spans="1:3" x14ac:dyDescent="0.15">
      <c r="A939" s="24">
        <f t="shared" si="44"/>
        <v>938</v>
      </c>
      <c r="B939" s="10">
        <f t="shared" ca="1" si="43"/>
        <v>64.076241031250149</v>
      </c>
      <c r="C939" s="10">
        <f t="shared" ca="1" si="42"/>
        <v>2.0762410312501487</v>
      </c>
    </row>
    <row r="940" spans="1:3" x14ac:dyDescent="0.15">
      <c r="A940" s="24">
        <f t="shared" si="44"/>
        <v>939</v>
      </c>
      <c r="B940" s="10">
        <f t="shared" ca="1" si="43"/>
        <v>60.006275208889761</v>
      </c>
      <c r="C940" s="10">
        <f t="shared" ca="1" si="42"/>
        <v>0</v>
      </c>
    </row>
    <row r="941" spans="1:3" x14ac:dyDescent="0.15">
      <c r="A941" s="24">
        <f t="shared" si="44"/>
        <v>940</v>
      </c>
      <c r="B941" s="10">
        <f t="shared" ca="1" si="43"/>
        <v>60.76559465084371</v>
      </c>
      <c r="C941" s="10">
        <f t="shared" ca="1" si="42"/>
        <v>0</v>
      </c>
    </row>
    <row r="942" spans="1:3" x14ac:dyDescent="0.15">
      <c r="A942" s="24">
        <f t="shared" si="44"/>
        <v>941</v>
      </c>
      <c r="B942" s="10">
        <f t="shared" ca="1" si="43"/>
        <v>67.840416613777975</v>
      </c>
      <c r="C942" s="10">
        <f t="shared" ca="1" si="42"/>
        <v>5.8404166137779754</v>
      </c>
    </row>
    <row r="943" spans="1:3" x14ac:dyDescent="0.15">
      <c r="A943" s="24">
        <f t="shared" si="44"/>
        <v>942</v>
      </c>
      <c r="B943" s="10">
        <f t="shared" ca="1" si="43"/>
        <v>60.498246222857262</v>
      </c>
      <c r="C943" s="10">
        <f t="shared" ca="1" si="42"/>
        <v>0</v>
      </c>
    </row>
    <row r="944" spans="1:3" x14ac:dyDescent="0.15">
      <c r="A944" s="24">
        <f t="shared" si="44"/>
        <v>943</v>
      </c>
      <c r="B944" s="10">
        <f t="shared" ca="1" si="43"/>
        <v>65.923043701285593</v>
      </c>
      <c r="C944" s="10">
        <f t="shared" ca="1" si="42"/>
        <v>3.923043701285593</v>
      </c>
    </row>
    <row r="945" spans="1:3" x14ac:dyDescent="0.15">
      <c r="A945" s="24">
        <f t="shared" si="44"/>
        <v>944</v>
      </c>
      <c r="B945" s="10">
        <f t="shared" ca="1" si="43"/>
        <v>71.118800485649103</v>
      </c>
      <c r="C945" s="10">
        <f t="shared" ca="1" si="42"/>
        <v>9.1188004856491034</v>
      </c>
    </row>
    <row r="946" spans="1:3" x14ac:dyDescent="0.15">
      <c r="A946" s="24">
        <f t="shared" si="44"/>
        <v>945</v>
      </c>
      <c r="B946" s="10">
        <f t="shared" ca="1" si="43"/>
        <v>72.896016090940108</v>
      </c>
      <c r="C946" s="10">
        <f t="shared" ca="1" si="42"/>
        <v>10.896016090940108</v>
      </c>
    </row>
    <row r="947" spans="1:3" x14ac:dyDescent="0.15">
      <c r="A947" s="24">
        <f t="shared" si="44"/>
        <v>946</v>
      </c>
      <c r="B947" s="10">
        <f t="shared" ca="1" si="43"/>
        <v>49.523066048348333</v>
      </c>
      <c r="C947" s="10">
        <f t="shared" ca="1" si="42"/>
        <v>0</v>
      </c>
    </row>
    <row r="948" spans="1:3" x14ac:dyDescent="0.15">
      <c r="A948" s="24">
        <f t="shared" si="44"/>
        <v>947</v>
      </c>
      <c r="B948" s="10">
        <f t="shared" ca="1" si="43"/>
        <v>54.431669701381665</v>
      </c>
      <c r="C948" s="10">
        <f t="shared" ca="1" si="42"/>
        <v>0</v>
      </c>
    </row>
    <row r="949" spans="1:3" x14ac:dyDescent="0.15">
      <c r="A949" s="24">
        <f t="shared" si="44"/>
        <v>948</v>
      </c>
      <c r="B949" s="10">
        <f t="shared" ca="1" si="43"/>
        <v>63.481365731947442</v>
      </c>
      <c r="C949" s="10">
        <f t="shared" ca="1" si="42"/>
        <v>1.4813657319474416</v>
      </c>
    </row>
    <row r="950" spans="1:3" x14ac:dyDescent="0.15">
      <c r="A950" s="24">
        <f t="shared" si="44"/>
        <v>949</v>
      </c>
      <c r="B950" s="10">
        <f t="shared" ca="1" si="43"/>
        <v>69.13673677781405</v>
      </c>
      <c r="C950" s="10">
        <f t="shared" ca="1" si="42"/>
        <v>7.1367367778140505</v>
      </c>
    </row>
    <row r="951" spans="1:3" x14ac:dyDescent="0.15">
      <c r="A951" s="24">
        <f t="shared" si="44"/>
        <v>950</v>
      </c>
      <c r="B951" s="10">
        <f t="shared" ca="1" si="43"/>
        <v>66.808137103099895</v>
      </c>
      <c r="C951" s="10">
        <f t="shared" ca="1" si="42"/>
        <v>4.8081371030998952</v>
      </c>
    </row>
    <row r="952" spans="1:3" x14ac:dyDescent="0.15">
      <c r="A952" s="24">
        <f t="shared" si="44"/>
        <v>951</v>
      </c>
      <c r="B952" s="10">
        <f t="shared" ca="1" si="43"/>
        <v>61.633683538962146</v>
      </c>
      <c r="C952" s="10">
        <f t="shared" ca="1" si="42"/>
        <v>0</v>
      </c>
    </row>
    <row r="953" spans="1:3" x14ac:dyDescent="0.15">
      <c r="A953" s="24">
        <f t="shared" si="44"/>
        <v>952</v>
      </c>
      <c r="B953" s="10">
        <f t="shared" ca="1" si="43"/>
        <v>65.273715991246064</v>
      </c>
      <c r="C953" s="10">
        <f t="shared" ca="1" si="42"/>
        <v>3.273715991246064</v>
      </c>
    </row>
    <row r="954" spans="1:3" x14ac:dyDescent="0.15">
      <c r="A954" s="24">
        <f t="shared" si="44"/>
        <v>953</v>
      </c>
      <c r="B954" s="10">
        <f t="shared" ca="1" si="43"/>
        <v>64.520016358292551</v>
      </c>
      <c r="C954" s="10">
        <f t="shared" ca="1" si="42"/>
        <v>2.5200163582925512</v>
      </c>
    </row>
    <row r="955" spans="1:3" x14ac:dyDescent="0.15">
      <c r="A955" s="24">
        <f t="shared" si="44"/>
        <v>954</v>
      </c>
      <c r="B955" s="10">
        <f t="shared" ca="1" si="43"/>
        <v>60.726864230580787</v>
      </c>
      <c r="C955" s="10">
        <f t="shared" ca="1" si="42"/>
        <v>0</v>
      </c>
    </row>
    <row r="956" spans="1:3" x14ac:dyDescent="0.15">
      <c r="A956" s="24">
        <f t="shared" si="44"/>
        <v>955</v>
      </c>
      <c r="B956" s="10">
        <f t="shared" ca="1" si="43"/>
        <v>66.196490054974589</v>
      </c>
      <c r="C956" s="10">
        <f t="shared" ca="1" si="42"/>
        <v>4.1964900549745892</v>
      </c>
    </row>
    <row r="957" spans="1:3" x14ac:dyDescent="0.15">
      <c r="A957" s="24">
        <f t="shared" si="44"/>
        <v>956</v>
      </c>
      <c r="B957" s="10">
        <f t="shared" ca="1" si="43"/>
        <v>62.407491401109354</v>
      </c>
      <c r="C957" s="10">
        <f t="shared" ca="1" si="42"/>
        <v>0.407491401109354</v>
      </c>
    </row>
    <row r="958" spans="1:3" x14ac:dyDescent="0.15">
      <c r="A958" s="24">
        <f t="shared" si="44"/>
        <v>957</v>
      </c>
      <c r="B958" s="10">
        <f t="shared" ca="1" si="43"/>
        <v>61.029476180788294</v>
      </c>
      <c r="C958" s="10">
        <f t="shared" ca="1" si="42"/>
        <v>0</v>
      </c>
    </row>
    <row r="959" spans="1:3" x14ac:dyDescent="0.15">
      <c r="A959" s="24">
        <f t="shared" si="44"/>
        <v>958</v>
      </c>
      <c r="B959" s="10">
        <f t="shared" ca="1" si="43"/>
        <v>67.626726629426969</v>
      </c>
      <c r="C959" s="10">
        <f t="shared" ca="1" si="42"/>
        <v>5.6267266294269689</v>
      </c>
    </row>
    <row r="960" spans="1:3" x14ac:dyDescent="0.15">
      <c r="A960" s="24">
        <f t="shared" si="44"/>
        <v>959</v>
      </c>
      <c r="B960" s="10">
        <f t="shared" ca="1" si="43"/>
        <v>47.420990450907539</v>
      </c>
      <c r="C960" s="10">
        <f t="shared" ca="1" si="42"/>
        <v>0</v>
      </c>
    </row>
    <row r="961" spans="1:3" x14ac:dyDescent="0.15">
      <c r="A961" s="24">
        <f t="shared" si="44"/>
        <v>960</v>
      </c>
      <c r="B961" s="10">
        <f t="shared" ca="1" si="43"/>
        <v>68.362613893458573</v>
      </c>
      <c r="C961" s="10">
        <f t="shared" ca="1" si="42"/>
        <v>6.3626138934585725</v>
      </c>
    </row>
    <row r="962" spans="1:3" x14ac:dyDescent="0.15">
      <c r="A962" s="24">
        <f t="shared" si="44"/>
        <v>961</v>
      </c>
      <c r="B962" s="10">
        <f t="shared" ca="1" si="43"/>
        <v>68.233914111679141</v>
      </c>
      <c r="C962" s="10">
        <f t="shared" ref="C962:C1001" ca="1" si="45">MAX(B962 - F$3, 0)</f>
        <v>6.233914111679141</v>
      </c>
    </row>
    <row r="963" spans="1:3" x14ac:dyDescent="0.15">
      <c r="A963" s="24">
        <f t="shared" si="44"/>
        <v>962</v>
      </c>
      <c r="B963" s="10">
        <f t="shared" ref="B963:B1001" ca="1" si="46">F$2 * EXP((F$5 - F$7 - 0.5 * F$6^2) * F$4 + F$6 * SQRT(F$4) * _xlfn.NORM.S.INV(RAND()))</f>
        <v>66.351130037844825</v>
      </c>
      <c r="C963" s="10">
        <f t="shared" ca="1" si="45"/>
        <v>4.3511300378448254</v>
      </c>
    </row>
    <row r="964" spans="1:3" x14ac:dyDescent="0.15">
      <c r="A964" s="24">
        <f t="shared" ref="A964:A1001" si="47">A963+1</f>
        <v>963</v>
      </c>
      <c r="B964" s="10">
        <f t="shared" ca="1" si="46"/>
        <v>63.914451840064054</v>
      </c>
      <c r="C964" s="10">
        <f t="shared" ca="1" si="45"/>
        <v>1.9144518400640536</v>
      </c>
    </row>
    <row r="965" spans="1:3" x14ac:dyDescent="0.15">
      <c r="A965" s="24">
        <f t="shared" si="47"/>
        <v>964</v>
      </c>
      <c r="B965" s="10">
        <f t="shared" ca="1" si="46"/>
        <v>55.995098387427852</v>
      </c>
      <c r="C965" s="10">
        <f t="shared" ca="1" si="45"/>
        <v>0</v>
      </c>
    </row>
    <row r="966" spans="1:3" x14ac:dyDescent="0.15">
      <c r="A966" s="24">
        <f t="shared" si="47"/>
        <v>965</v>
      </c>
      <c r="B966" s="10">
        <f t="shared" ca="1" si="46"/>
        <v>58.452052917926281</v>
      </c>
      <c r="C966" s="10">
        <f t="shared" ca="1" si="45"/>
        <v>0</v>
      </c>
    </row>
    <row r="967" spans="1:3" x14ac:dyDescent="0.15">
      <c r="A967" s="24">
        <f t="shared" si="47"/>
        <v>966</v>
      </c>
      <c r="B967" s="10">
        <f t="shared" ca="1" si="46"/>
        <v>56.725880100125629</v>
      </c>
      <c r="C967" s="10">
        <f t="shared" ca="1" si="45"/>
        <v>0</v>
      </c>
    </row>
    <row r="968" spans="1:3" x14ac:dyDescent="0.15">
      <c r="A968" s="24">
        <f t="shared" si="47"/>
        <v>967</v>
      </c>
      <c r="B968" s="10">
        <f t="shared" ca="1" si="46"/>
        <v>66.026886534291563</v>
      </c>
      <c r="C968" s="10">
        <f t="shared" ca="1" si="45"/>
        <v>4.0268865342915632</v>
      </c>
    </row>
    <row r="969" spans="1:3" x14ac:dyDescent="0.15">
      <c r="A969" s="24">
        <f t="shared" si="47"/>
        <v>968</v>
      </c>
      <c r="B969" s="10">
        <f t="shared" ca="1" si="46"/>
        <v>56.778422401685333</v>
      </c>
      <c r="C969" s="10">
        <f t="shared" ca="1" si="45"/>
        <v>0</v>
      </c>
    </row>
    <row r="970" spans="1:3" x14ac:dyDescent="0.15">
      <c r="A970" s="24">
        <f t="shared" si="47"/>
        <v>969</v>
      </c>
      <c r="B970" s="10">
        <f t="shared" ca="1" si="46"/>
        <v>56.117423578132502</v>
      </c>
      <c r="C970" s="10">
        <f t="shared" ca="1" si="45"/>
        <v>0</v>
      </c>
    </row>
    <row r="971" spans="1:3" x14ac:dyDescent="0.15">
      <c r="A971" s="24">
        <f t="shared" si="47"/>
        <v>970</v>
      </c>
      <c r="B971" s="10">
        <f t="shared" ca="1" si="46"/>
        <v>62.845205379064993</v>
      </c>
      <c r="C971" s="10">
        <f t="shared" ca="1" si="45"/>
        <v>0.84520537906499271</v>
      </c>
    </row>
    <row r="972" spans="1:3" x14ac:dyDescent="0.15">
      <c r="A972" s="24">
        <f t="shared" si="47"/>
        <v>971</v>
      </c>
      <c r="B972" s="10">
        <f t="shared" ca="1" si="46"/>
        <v>64.893417370168407</v>
      </c>
      <c r="C972" s="10">
        <f t="shared" ca="1" si="45"/>
        <v>2.8934173701684074</v>
      </c>
    </row>
    <row r="973" spans="1:3" x14ac:dyDescent="0.15">
      <c r="A973" s="24">
        <f t="shared" si="47"/>
        <v>972</v>
      </c>
      <c r="B973" s="10">
        <f t="shared" ca="1" si="46"/>
        <v>61.626488568287307</v>
      </c>
      <c r="C973" s="10">
        <f t="shared" ca="1" si="45"/>
        <v>0</v>
      </c>
    </row>
    <row r="974" spans="1:3" x14ac:dyDescent="0.15">
      <c r="A974" s="24">
        <f t="shared" si="47"/>
        <v>973</v>
      </c>
      <c r="B974" s="10">
        <f t="shared" ca="1" si="46"/>
        <v>65.191835497936125</v>
      </c>
      <c r="C974" s="10">
        <f t="shared" ca="1" si="45"/>
        <v>3.1918354979361254</v>
      </c>
    </row>
    <row r="975" spans="1:3" x14ac:dyDescent="0.15">
      <c r="A975" s="24">
        <f t="shared" si="47"/>
        <v>974</v>
      </c>
      <c r="B975" s="10">
        <f t="shared" ca="1" si="46"/>
        <v>65.241797075735107</v>
      </c>
      <c r="C975" s="10">
        <f t="shared" ca="1" si="45"/>
        <v>3.2417970757351071</v>
      </c>
    </row>
    <row r="976" spans="1:3" x14ac:dyDescent="0.15">
      <c r="A976" s="24">
        <f t="shared" si="47"/>
        <v>975</v>
      </c>
      <c r="B976" s="10">
        <f t="shared" ca="1" si="46"/>
        <v>65.060805732691847</v>
      </c>
      <c r="C976" s="10">
        <f t="shared" ca="1" si="45"/>
        <v>3.060805732691847</v>
      </c>
    </row>
    <row r="977" spans="1:3" x14ac:dyDescent="0.15">
      <c r="A977" s="24">
        <f t="shared" si="47"/>
        <v>976</v>
      </c>
      <c r="B977" s="10">
        <f t="shared" ca="1" si="46"/>
        <v>60.327846639450541</v>
      </c>
      <c r="C977" s="10">
        <f t="shared" ca="1" si="45"/>
        <v>0</v>
      </c>
    </row>
    <row r="978" spans="1:3" x14ac:dyDescent="0.15">
      <c r="A978" s="24">
        <f t="shared" si="47"/>
        <v>977</v>
      </c>
      <c r="B978" s="10">
        <f t="shared" ca="1" si="46"/>
        <v>60.568498806799873</v>
      </c>
      <c r="C978" s="10">
        <f t="shared" ca="1" si="45"/>
        <v>0</v>
      </c>
    </row>
    <row r="979" spans="1:3" x14ac:dyDescent="0.15">
      <c r="A979" s="24">
        <f t="shared" si="47"/>
        <v>978</v>
      </c>
      <c r="B979" s="10">
        <f t="shared" ca="1" si="46"/>
        <v>61.471867838939964</v>
      </c>
      <c r="C979" s="10">
        <f t="shared" ca="1" si="45"/>
        <v>0</v>
      </c>
    </row>
    <row r="980" spans="1:3" x14ac:dyDescent="0.15">
      <c r="A980" s="24">
        <f t="shared" si="47"/>
        <v>979</v>
      </c>
      <c r="B980" s="10">
        <f t="shared" ca="1" si="46"/>
        <v>48.599531218244969</v>
      </c>
      <c r="C980" s="10">
        <f t="shared" ca="1" si="45"/>
        <v>0</v>
      </c>
    </row>
    <row r="981" spans="1:3" x14ac:dyDescent="0.15">
      <c r="A981" s="24">
        <f t="shared" si="47"/>
        <v>980</v>
      </c>
      <c r="B981" s="10">
        <f t="shared" ca="1" si="46"/>
        <v>63.634055255830283</v>
      </c>
      <c r="C981" s="10">
        <f t="shared" ca="1" si="45"/>
        <v>1.6340552558302832</v>
      </c>
    </row>
    <row r="982" spans="1:3" x14ac:dyDescent="0.15">
      <c r="A982" s="24">
        <f t="shared" si="47"/>
        <v>981</v>
      </c>
      <c r="B982" s="10">
        <f t="shared" ca="1" si="46"/>
        <v>63.139140460237549</v>
      </c>
      <c r="C982" s="10">
        <f t="shared" ca="1" si="45"/>
        <v>1.1391404602375488</v>
      </c>
    </row>
    <row r="983" spans="1:3" x14ac:dyDescent="0.15">
      <c r="A983" s="24">
        <f t="shared" si="47"/>
        <v>982</v>
      </c>
      <c r="B983" s="10">
        <f t="shared" ca="1" si="46"/>
        <v>62.487665465622314</v>
      </c>
      <c r="C983" s="10">
        <f t="shared" ca="1" si="45"/>
        <v>0.48766546562231383</v>
      </c>
    </row>
    <row r="984" spans="1:3" x14ac:dyDescent="0.15">
      <c r="A984" s="24">
        <f t="shared" si="47"/>
        <v>983</v>
      </c>
      <c r="B984" s="10">
        <f t="shared" ca="1" si="46"/>
        <v>60.799002474855378</v>
      </c>
      <c r="C984" s="10">
        <f t="shared" ca="1" si="45"/>
        <v>0</v>
      </c>
    </row>
    <row r="985" spans="1:3" x14ac:dyDescent="0.15">
      <c r="A985" s="24">
        <f t="shared" si="47"/>
        <v>984</v>
      </c>
      <c r="B985" s="10">
        <f t="shared" ca="1" si="46"/>
        <v>60.227015086878403</v>
      </c>
      <c r="C985" s="10">
        <f t="shared" ca="1" si="45"/>
        <v>0</v>
      </c>
    </row>
    <row r="986" spans="1:3" x14ac:dyDescent="0.15">
      <c r="A986" s="24">
        <f t="shared" si="47"/>
        <v>985</v>
      </c>
      <c r="B986" s="10">
        <f t="shared" ca="1" si="46"/>
        <v>66.38047560064831</v>
      </c>
      <c r="C986" s="10">
        <f t="shared" ca="1" si="45"/>
        <v>4.3804756006483103</v>
      </c>
    </row>
    <row r="987" spans="1:3" x14ac:dyDescent="0.15">
      <c r="A987" s="24">
        <f t="shared" si="47"/>
        <v>986</v>
      </c>
      <c r="B987" s="10">
        <f t="shared" ca="1" si="46"/>
        <v>59.253816481101659</v>
      </c>
      <c r="C987" s="10">
        <f t="shared" ca="1" si="45"/>
        <v>0</v>
      </c>
    </row>
    <row r="988" spans="1:3" x14ac:dyDescent="0.15">
      <c r="A988" s="24">
        <f t="shared" si="47"/>
        <v>987</v>
      </c>
      <c r="B988" s="10">
        <f t="shared" ca="1" si="46"/>
        <v>67.533155326240248</v>
      </c>
      <c r="C988" s="10">
        <f t="shared" ca="1" si="45"/>
        <v>5.533155326240248</v>
      </c>
    </row>
    <row r="989" spans="1:3" x14ac:dyDescent="0.15">
      <c r="A989" s="24">
        <f t="shared" si="47"/>
        <v>988</v>
      </c>
      <c r="B989" s="10">
        <f t="shared" ca="1" si="46"/>
        <v>60.021609995850817</v>
      </c>
      <c r="C989" s="10">
        <f t="shared" ca="1" si="45"/>
        <v>0</v>
      </c>
    </row>
    <row r="990" spans="1:3" x14ac:dyDescent="0.15">
      <c r="A990" s="24">
        <f t="shared" si="47"/>
        <v>989</v>
      </c>
      <c r="B990" s="10">
        <f t="shared" ca="1" si="46"/>
        <v>67.57145521871</v>
      </c>
      <c r="C990" s="10">
        <f t="shared" ca="1" si="45"/>
        <v>5.5714552187099997</v>
      </c>
    </row>
    <row r="991" spans="1:3" x14ac:dyDescent="0.15">
      <c r="A991" s="24">
        <f t="shared" si="47"/>
        <v>990</v>
      </c>
      <c r="B991" s="10">
        <f t="shared" ca="1" si="46"/>
        <v>73.325175312115348</v>
      </c>
      <c r="C991" s="10">
        <f t="shared" ca="1" si="45"/>
        <v>11.325175312115348</v>
      </c>
    </row>
    <row r="992" spans="1:3" x14ac:dyDescent="0.15">
      <c r="A992" s="24">
        <f t="shared" si="47"/>
        <v>991</v>
      </c>
      <c r="B992" s="10">
        <f t="shared" ca="1" si="46"/>
        <v>67.816271905714785</v>
      </c>
      <c r="C992" s="10">
        <f t="shared" ca="1" si="45"/>
        <v>5.8162719057147854</v>
      </c>
    </row>
    <row r="993" spans="1:3" x14ac:dyDescent="0.15">
      <c r="A993" s="24">
        <f t="shared" si="47"/>
        <v>992</v>
      </c>
      <c r="B993" s="10">
        <f t="shared" ca="1" si="46"/>
        <v>56.300636195393324</v>
      </c>
      <c r="C993" s="10">
        <f t="shared" ca="1" si="45"/>
        <v>0</v>
      </c>
    </row>
    <row r="994" spans="1:3" x14ac:dyDescent="0.15">
      <c r="A994" s="24">
        <f t="shared" si="47"/>
        <v>993</v>
      </c>
      <c r="B994" s="10">
        <f t="shared" ca="1" si="46"/>
        <v>56.69960783274982</v>
      </c>
      <c r="C994" s="10">
        <f t="shared" ca="1" si="45"/>
        <v>0</v>
      </c>
    </row>
    <row r="995" spans="1:3" x14ac:dyDescent="0.15">
      <c r="A995" s="24">
        <f t="shared" si="47"/>
        <v>994</v>
      </c>
      <c r="B995" s="10">
        <f t="shared" ca="1" si="46"/>
        <v>57.769158815854844</v>
      </c>
      <c r="C995" s="10">
        <f t="shared" ca="1" si="45"/>
        <v>0</v>
      </c>
    </row>
    <row r="996" spans="1:3" x14ac:dyDescent="0.15">
      <c r="A996" s="24">
        <f t="shared" si="47"/>
        <v>995</v>
      </c>
      <c r="B996" s="10">
        <f t="shared" ca="1" si="46"/>
        <v>49.631185051365421</v>
      </c>
      <c r="C996" s="10">
        <f t="shared" ca="1" si="45"/>
        <v>0</v>
      </c>
    </row>
    <row r="997" spans="1:3" x14ac:dyDescent="0.15">
      <c r="A997" s="24">
        <f t="shared" si="47"/>
        <v>996</v>
      </c>
      <c r="B997" s="10">
        <f t="shared" ca="1" si="46"/>
        <v>63.579034680090821</v>
      </c>
      <c r="C997" s="10">
        <f t="shared" ca="1" si="45"/>
        <v>1.579034680090821</v>
      </c>
    </row>
    <row r="998" spans="1:3" x14ac:dyDescent="0.15">
      <c r="A998" s="24">
        <f t="shared" si="47"/>
        <v>997</v>
      </c>
      <c r="B998" s="10">
        <f t="shared" ca="1" si="46"/>
        <v>67.888572583358595</v>
      </c>
      <c r="C998" s="10">
        <f t="shared" ca="1" si="45"/>
        <v>5.8885725833585951</v>
      </c>
    </row>
    <row r="999" spans="1:3" x14ac:dyDescent="0.15">
      <c r="A999" s="24">
        <f t="shared" si="47"/>
        <v>998</v>
      </c>
      <c r="B999" s="10">
        <f t="shared" ca="1" si="46"/>
        <v>60.954148340355623</v>
      </c>
      <c r="C999" s="10">
        <f t="shared" ca="1" si="45"/>
        <v>0</v>
      </c>
    </row>
    <row r="1000" spans="1:3" x14ac:dyDescent="0.15">
      <c r="A1000" s="24">
        <f t="shared" si="47"/>
        <v>999</v>
      </c>
      <c r="B1000" s="10">
        <f t="shared" ca="1" si="46"/>
        <v>58.96865146946471</v>
      </c>
      <c r="C1000" s="10">
        <f t="shared" ca="1" si="45"/>
        <v>0</v>
      </c>
    </row>
    <row r="1001" spans="1:3" x14ac:dyDescent="0.15">
      <c r="A1001" s="24">
        <f t="shared" si="47"/>
        <v>1000</v>
      </c>
      <c r="B1001" s="10">
        <f t="shared" ca="1" si="46"/>
        <v>61.176268663405487</v>
      </c>
      <c r="C1001" s="10">
        <f t="shared" ca="1" si="4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 &amp; Q2</vt:lpstr>
      <vt:lpstr>MACD</vt:lpstr>
      <vt:lpstr>RSI</vt:lpstr>
      <vt:lpstr>Bollinger</vt:lpstr>
      <vt:lpstr>Stochastic</vt:lpstr>
      <vt:lpstr>Q4 &amp; Q5</vt:lpstr>
      <vt:lpstr>Q6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Jawad Khan</dc:creator>
  <cp:lastModifiedBy>Microsoft Office User</cp:lastModifiedBy>
  <dcterms:created xsi:type="dcterms:W3CDTF">2025-03-30T17:38:57Z</dcterms:created>
  <dcterms:modified xsi:type="dcterms:W3CDTF">2025-04-13T00:00:19Z</dcterms:modified>
</cp:coreProperties>
</file>