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hi\OneDrive\Desktop\UofT\2nd Year\Summer Semester\APS-1022\Project\MATLAB Code\"/>
    </mc:Choice>
  </mc:AlternateContent>
  <xr:revisionPtr revIDLastSave="0" documentId="8_{10A45514-BA94-402C-B02A-3E852A2899AE}" xr6:coauthVersionLast="47" xr6:coauthVersionMax="47" xr10:uidLastSave="{00000000-0000-0000-0000-000000000000}"/>
  <bookViews>
    <workbookView xWindow="-108" yWindow="-108" windowWidth="23256" windowHeight="12576" xr2:uid="{BB5CACC4-AC24-4D24-9A4A-45410EC1B117}"/>
  </bookViews>
  <sheets>
    <sheet name="2007-DEC TO 2011-Jun" sheetId="3" r:id="rId1"/>
    <sheet name="2007-DEC TO 2011-NOV" sheetId="1" r:id="rId2"/>
    <sheet name="Market-cap weights" sheetId="2" r:id="rId3"/>
    <sheet name="Market-cap weights-1" sheetId="9" r:id="rId4"/>
    <sheet name="All the COV Matrix" sheetId="5" r:id="rId5"/>
    <sheet name="Summary Tables for Part b" sheetId="6" r:id="rId6"/>
    <sheet name="Part C - Graph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57" i="3"/>
  <c r="AA46" i="3" s="1"/>
  <c r="B61" i="1"/>
  <c r="C59" i="1"/>
  <c r="B57" i="1"/>
  <c r="AF9" i="1" s="1"/>
  <c r="E72" i="3"/>
  <c r="E71" i="3"/>
  <c r="D71" i="3"/>
  <c r="C65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AC47" i="3"/>
  <c r="AF48" i="3"/>
  <c r="AH49" i="3"/>
  <c r="AG49" i="3"/>
  <c r="AB49" i="3"/>
  <c r="AH48" i="3"/>
  <c r="AG48" i="3"/>
  <c r="AB48" i="3"/>
  <c r="AA48" i="3"/>
  <c r="AH47" i="3"/>
  <c r="AG47" i="3"/>
  <c r="AB47" i="3"/>
  <c r="AH46" i="3"/>
  <c r="AG46" i="3"/>
  <c r="AB46" i="3"/>
  <c r="AH45" i="3"/>
  <c r="AG45" i="3"/>
  <c r="AB45" i="3"/>
  <c r="AH44" i="3"/>
  <c r="AG44" i="3"/>
  <c r="AB44" i="3"/>
  <c r="AA44" i="3"/>
  <c r="AH43" i="3"/>
  <c r="AG43" i="3"/>
  <c r="AC43" i="3"/>
  <c r="AB43" i="3"/>
  <c r="AH42" i="3"/>
  <c r="AG42" i="3"/>
  <c r="AB42" i="3"/>
  <c r="AA42" i="3"/>
  <c r="AH41" i="3"/>
  <c r="AG41" i="3"/>
  <c r="AC41" i="3"/>
  <c r="AB41" i="3"/>
  <c r="AH40" i="3"/>
  <c r="AG40" i="3"/>
  <c r="AB40" i="3"/>
  <c r="AA40" i="3"/>
  <c r="AH39" i="3"/>
  <c r="AG39" i="3"/>
  <c r="AC39" i="3"/>
  <c r="AB39" i="3"/>
  <c r="AH38" i="3"/>
  <c r="AG38" i="3"/>
  <c r="AB38" i="3"/>
  <c r="AA38" i="3"/>
  <c r="AH37" i="3"/>
  <c r="AG37" i="3"/>
  <c r="AC37" i="3"/>
  <c r="AB37" i="3"/>
  <c r="AH36" i="3"/>
  <c r="AG36" i="3"/>
  <c r="AB36" i="3"/>
  <c r="AA36" i="3"/>
  <c r="AH35" i="3"/>
  <c r="AG35" i="3"/>
  <c r="AC35" i="3"/>
  <c r="AB35" i="3"/>
  <c r="AH34" i="3"/>
  <c r="AG34" i="3"/>
  <c r="AB34" i="3"/>
  <c r="AA34" i="3"/>
  <c r="AH33" i="3"/>
  <c r="AG33" i="3"/>
  <c r="AC33" i="3"/>
  <c r="AB33" i="3"/>
  <c r="AH32" i="3"/>
  <c r="AG32" i="3"/>
  <c r="AB32" i="3"/>
  <c r="AA32" i="3"/>
  <c r="AH31" i="3"/>
  <c r="AG31" i="3"/>
  <c r="AC31" i="3"/>
  <c r="AB31" i="3"/>
  <c r="AH30" i="3"/>
  <c r="AG30" i="3"/>
  <c r="AB30" i="3"/>
  <c r="AA30" i="3"/>
  <c r="AH29" i="3"/>
  <c r="AG29" i="3"/>
  <c r="AC29" i="3"/>
  <c r="AB29" i="3"/>
  <c r="AH28" i="3"/>
  <c r="AG28" i="3"/>
  <c r="AB28" i="3"/>
  <c r="AA28" i="3"/>
  <c r="AH27" i="3"/>
  <c r="AG27" i="3"/>
  <c r="AC27" i="3"/>
  <c r="AB27" i="3"/>
  <c r="AH26" i="3"/>
  <c r="AG26" i="3"/>
  <c r="AB26" i="3"/>
  <c r="AA26" i="3"/>
  <c r="AH25" i="3"/>
  <c r="AG25" i="3"/>
  <c r="AC25" i="3"/>
  <c r="AB25" i="3"/>
  <c r="AH24" i="3"/>
  <c r="AG24" i="3"/>
  <c r="AB24" i="3"/>
  <c r="AA24" i="3"/>
  <c r="AH23" i="3"/>
  <c r="AG23" i="3"/>
  <c r="AC23" i="3"/>
  <c r="AB23" i="3"/>
  <c r="AH22" i="3"/>
  <c r="AG22" i="3"/>
  <c r="AB22" i="3"/>
  <c r="AA22" i="3"/>
  <c r="AH21" i="3"/>
  <c r="AG21" i="3"/>
  <c r="AC21" i="3"/>
  <c r="AB21" i="3"/>
  <c r="AH20" i="3"/>
  <c r="AG20" i="3"/>
  <c r="AB20" i="3"/>
  <c r="AA20" i="3"/>
  <c r="AH19" i="3"/>
  <c r="AG19" i="3"/>
  <c r="AC19" i="3"/>
  <c r="AB19" i="3"/>
  <c r="AH18" i="3"/>
  <c r="AG18" i="3"/>
  <c r="AB18" i="3"/>
  <c r="AA18" i="3"/>
  <c r="AH17" i="3"/>
  <c r="AG17" i="3"/>
  <c r="AC17" i="3"/>
  <c r="AB17" i="3"/>
  <c r="AH16" i="3"/>
  <c r="AG16" i="3"/>
  <c r="AB16" i="3"/>
  <c r="AA16" i="3"/>
  <c r="AH15" i="3"/>
  <c r="AG15" i="3"/>
  <c r="AC15" i="3"/>
  <c r="AB15" i="3"/>
  <c r="AH14" i="3"/>
  <c r="AG14" i="3"/>
  <c r="AB14" i="3"/>
  <c r="AA14" i="3"/>
  <c r="AH13" i="3"/>
  <c r="AG13" i="3"/>
  <c r="AC13" i="3"/>
  <c r="AB13" i="3"/>
  <c r="AH12" i="3"/>
  <c r="AG12" i="3"/>
  <c r="AB12" i="3"/>
  <c r="AA12" i="3"/>
  <c r="AH11" i="3"/>
  <c r="AG11" i="3"/>
  <c r="AC11" i="3"/>
  <c r="AB11" i="3"/>
  <c r="AH10" i="3"/>
  <c r="AG10" i="3"/>
  <c r="AB10" i="3"/>
  <c r="AA10" i="3"/>
  <c r="AH9" i="3"/>
  <c r="AG9" i="3"/>
  <c r="AC9" i="3"/>
  <c r="AB9" i="3"/>
  <c r="AH8" i="3"/>
  <c r="AG8" i="3"/>
  <c r="AB8" i="3"/>
  <c r="AA8" i="3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8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3" i="2"/>
  <c r="E71" i="1"/>
  <c r="E72" i="1"/>
  <c r="D71" i="1"/>
  <c r="C65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8" i="1"/>
  <c r="AF10" i="1"/>
  <c r="AF11" i="1"/>
  <c r="AF12" i="1"/>
  <c r="AF14" i="1"/>
  <c r="AF15" i="1"/>
  <c r="AF16" i="1"/>
  <c r="AF18" i="1"/>
  <c r="AF19" i="1"/>
  <c r="AF20" i="1"/>
  <c r="AF22" i="1"/>
  <c r="AF23" i="1"/>
  <c r="AF24" i="1"/>
  <c r="AF26" i="1"/>
  <c r="AF27" i="1"/>
  <c r="AF28" i="1"/>
  <c r="AF30" i="1"/>
  <c r="AF31" i="1"/>
  <c r="AF32" i="1"/>
  <c r="AF34" i="1"/>
  <c r="AF35" i="1"/>
  <c r="AF36" i="1"/>
  <c r="AF38" i="1"/>
  <c r="AF39" i="1"/>
  <c r="AF40" i="1"/>
  <c r="AF42" i="1"/>
  <c r="AF43" i="1"/>
  <c r="AF44" i="1"/>
  <c r="AF46" i="1"/>
  <c r="AF47" i="1"/>
  <c r="AF48" i="1"/>
  <c r="AF50" i="1"/>
  <c r="AF51" i="1"/>
  <c r="AF52" i="1"/>
  <c r="AF54" i="1"/>
  <c r="AF8" i="1"/>
  <c r="AC10" i="1"/>
  <c r="AC11" i="1"/>
  <c r="AC12" i="1"/>
  <c r="AC14" i="1"/>
  <c r="AC15" i="1"/>
  <c r="AC16" i="1"/>
  <c r="AC18" i="1"/>
  <c r="AC19" i="1"/>
  <c r="AC20" i="1"/>
  <c r="AC22" i="1"/>
  <c r="AC23" i="1"/>
  <c r="AC24" i="1"/>
  <c r="AC26" i="1"/>
  <c r="AC27" i="1"/>
  <c r="AC28" i="1"/>
  <c r="AC30" i="1"/>
  <c r="AC31" i="1"/>
  <c r="AC32" i="1"/>
  <c r="AC34" i="1"/>
  <c r="AC35" i="1"/>
  <c r="AC36" i="1"/>
  <c r="AC38" i="1"/>
  <c r="AC39" i="1"/>
  <c r="AC40" i="1"/>
  <c r="AC42" i="1"/>
  <c r="AC43" i="1"/>
  <c r="AC44" i="1"/>
  <c r="AC46" i="1"/>
  <c r="AC47" i="1"/>
  <c r="AC48" i="1"/>
  <c r="AC50" i="1"/>
  <c r="AC51" i="1"/>
  <c r="AC52" i="1"/>
  <c r="AC54" i="1"/>
  <c r="AC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8" i="1"/>
  <c r="AA54" i="1"/>
  <c r="AA9" i="1"/>
  <c r="AA10" i="1"/>
  <c r="AA11" i="1"/>
  <c r="AA13" i="1"/>
  <c r="AA14" i="1"/>
  <c r="AA15" i="1"/>
  <c r="AA17" i="1"/>
  <c r="AA18" i="1"/>
  <c r="AA19" i="1"/>
  <c r="AA21" i="1"/>
  <c r="AA22" i="1"/>
  <c r="AA23" i="1"/>
  <c r="AA25" i="1"/>
  <c r="AA26" i="1"/>
  <c r="AA27" i="1"/>
  <c r="AA29" i="1"/>
  <c r="AA30" i="1"/>
  <c r="AA31" i="1"/>
  <c r="AA33" i="1"/>
  <c r="AA34" i="1"/>
  <c r="AA35" i="1"/>
  <c r="AA37" i="1"/>
  <c r="AA38" i="1"/>
  <c r="AA39" i="1"/>
  <c r="AA41" i="1"/>
  <c r="AA42" i="1"/>
  <c r="AA43" i="1"/>
  <c r="AA45" i="1"/>
  <c r="AA46" i="1"/>
  <c r="AA47" i="1"/>
  <c r="AA49" i="1"/>
  <c r="AA50" i="1"/>
  <c r="AA51" i="1"/>
  <c r="AA53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A52" i="1" l="1"/>
  <c r="AA48" i="1"/>
  <c r="AA44" i="1"/>
  <c r="AA40" i="1"/>
  <c r="AA36" i="1"/>
  <c r="AA32" i="1"/>
  <c r="AA28" i="1"/>
  <c r="AA24" i="1"/>
  <c r="AA20" i="1"/>
  <c r="AA16" i="1"/>
  <c r="AA12" i="1"/>
  <c r="AA8" i="1"/>
  <c r="AC53" i="1"/>
  <c r="AC49" i="1"/>
  <c r="AC45" i="1"/>
  <c r="AC41" i="1"/>
  <c r="AC37" i="1"/>
  <c r="AC33" i="1"/>
  <c r="AC29" i="1"/>
  <c r="AC25" i="1"/>
  <c r="AC21" i="1"/>
  <c r="AC17" i="1"/>
  <c r="E70" i="1" s="1"/>
  <c r="AC13" i="1"/>
  <c r="AC9" i="1"/>
  <c r="D65" i="1" s="1"/>
  <c r="AF53" i="1"/>
  <c r="AF49" i="1"/>
  <c r="AF45" i="1"/>
  <c r="AF41" i="1"/>
  <c r="AF37" i="1"/>
  <c r="AF33" i="1"/>
  <c r="AF29" i="1"/>
  <c r="AF25" i="1"/>
  <c r="AF21" i="1"/>
  <c r="AF17" i="1"/>
  <c r="AF13" i="1"/>
  <c r="C70" i="1" s="1"/>
  <c r="AC45" i="3"/>
  <c r="AF9" i="3"/>
  <c r="AF11" i="3"/>
  <c r="AF13" i="3"/>
  <c r="AF15" i="3"/>
  <c r="AF17" i="3"/>
  <c r="AF19" i="3"/>
  <c r="AF21" i="3"/>
  <c r="AF23" i="3"/>
  <c r="AF25" i="3"/>
  <c r="AF27" i="3"/>
  <c r="AF29" i="3"/>
  <c r="AF31" i="3"/>
  <c r="AF33" i="3"/>
  <c r="AF35" i="3"/>
  <c r="AF37" i="3"/>
  <c r="AF39" i="3"/>
  <c r="AF41" i="3"/>
  <c r="AF43" i="3"/>
  <c r="AF45" i="3"/>
  <c r="AF47" i="3"/>
  <c r="AF49" i="3"/>
  <c r="AC8" i="3"/>
  <c r="AA9" i="3"/>
  <c r="AC10" i="3"/>
  <c r="AA11" i="3"/>
  <c r="AC12" i="3"/>
  <c r="AA13" i="3"/>
  <c r="AC14" i="3"/>
  <c r="AA15" i="3"/>
  <c r="AC16" i="3"/>
  <c r="AA17" i="3"/>
  <c r="AC18" i="3"/>
  <c r="AA19" i="3"/>
  <c r="AC20" i="3"/>
  <c r="AA21" i="3"/>
  <c r="AC22" i="3"/>
  <c r="AA23" i="3"/>
  <c r="AC24" i="3"/>
  <c r="AA25" i="3"/>
  <c r="AC26" i="3"/>
  <c r="AA27" i="3"/>
  <c r="AC28" i="3"/>
  <c r="AA29" i="3"/>
  <c r="AC30" i="3"/>
  <c r="AA31" i="3"/>
  <c r="AC32" i="3"/>
  <c r="AA33" i="3"/>
  <c r="AC34" i="3"/>
  <c r="AA35" i="3"/>
  <c r="AC36" i="3"/>
  <c r="AA37" i="3"/>
  <c r="AC38" i="3"/>
  <c r="AA39" i="3"/>
  <c r="AC40" i="3"/>
  <c r="AA41" i="3"/>
  <c r="AC42" i="3"/>
  <c r="AA43" i="3"/>
  <c r="AC44" i="3"/>
  <c r="AA45" i="3"/>
  <c r="AC46" i="3"/>
  <c r="AA47" i="3"/>
  <c r="AC48" i="3"/>
  <c r="AA49" i="3"/>
  <c r="AC49" i="3"/>
  <c r="AF8" i="3"/>
  <c r="AF10" i="3"/>
  <c r="AF12" i="3"/>
  <c r="AF14" i="3"/>
  <c r="AF16" i="3"/>
  <c r="AF18" i="3"/>
  <c r="AF20" i="3"/>
  <c r="AF22" i="3"/>
  <c r="AF24" i="3"/>
  <c r="AF26" i="3"/>
  <c r="AF28" i="3"/>
  <c r="AF30" i="3"/>
  <c r="AF32" i="3"/>
  <c r="AF34" i="3"/>
  <c r="AF36" i="3"/>
  <c r="AF38" i="3"/>
  <c r="AF40" i="3"/>
  <c r="AF42" i="3"/>
  <c r="AF44" i="3"/>
  <c r="AF46" i="3"/>
  <c r="E15" i="2"/>
  <c r="D70" i="3" l="1"/>
  <c r="B65" i="3"/>
  <c r="E70" i="3"/>
  <c r="D65" i="3"/>
  <c r="C70" i="3"/>
  <c r="B65" i="1"/>
  <c r="D70" i="1"/>
  <c r="L17" i="2"/>
  <c r="H17" i="2"/>
  <c r="P17" i="2"/>
  <c r="T17" i="2"/>
  <c r="X17" i="2"/>
  <c r="R17" i="2"/>
  <c r="O17" i="2"/>
  <c r="M17" i="2"/>
  <c r="F17" i="2"/>
  <c r="V17" i="2"/>
  <c r="S17" i="2"/>
  <c r="Q17" i="2"/>
  <c r="J17" i="2"/>
  <c r="G17" i="2"/>
  <c r="W17" i="2"/>
  <c r="U17" i="2"/>
  <c r="N17" i="2"/>
  <c r="K17" i="2"/>
  <c r="I17" i="2"/>
  <c r="E17" i="2"/>
  <c r="E20" i="2" s="1"/>
</calcChain>
</file>

<file path=xl/sharedStrings.xml><?xml version="1.0" encoding="utf-8"?>
<sst xmlns="http://schemas.openxmlformats.org/spreadsheetml/2006/main" count="693" uniqueCount="115">
  <si>
    <t>F (Ford Motor Co.)</t>
  </si>
  <si>
    <t>CAT (Catepillar Inc.)</t>
  </si>
  <si>
    <t>DIS</t>
  </si>
  <si>
    <t>MCD</t>
  </si>
  <si>
    <t>KO</t>
  </si>
  <si>
    <t>PEP</t>
  </si>
  <si>
    <t>WMT</t>
  </si>
  <si>
    <t>C</t>
  </si>
  <si>
    <t>WFC</t>
  </si>
  <si>
    <t>JPM</t>
  </si>
  <si>
    <t>AAPL</t>
  </si>
  <si>
    <t>IBM</t>
  </si>
  <si>
    <t>PFE</t>
  </si>
  <si>
    <t>JNJ</t>
  </si>
  <si>
    <t>XOM</t>
  </si>
  <si>
    <t>MRO</t>
  </si>
  <si>
    <t>ED</t>
  </si>
  <si>
    <t>T</t>
  </si>
  <si>
    <t>V Z</t>
  </si>
  <si>
    <t>NEM</t>
  </si>
  <si>
    <t>rit(return of asset [i] for month t, t=1,…,T)</t>
  </si>
  <si>
    <t>r(bar)(Arithmetic Average of asset [i] is)</t>
  </si>
  <si>
    <t>Stocks</t>
  </si>
  <si>
    <t>Sigma(i)(j)(Covariance between assets i and j)</t>
  </si>
  <si>
    <t>Stocks (1&amp;2)</t>
  </si>
  <si>
    <t>Stocks (2&amp;3)</t>
  </si>
  <si>
    <t>Stocks (1&amp;3)</t>
  </si>
  <si>
    <t>Variance for each stock</t>
  </si>
  <si>
    <t>Stock 1</t>
  </si>
  <si>
    <t>Stock 2</t>
  </si>
  <si>
    <t>Stock 3</t>
  </si>
  <si>
    <t>Stocks 1</t>
  </si>
  <si>
    <t>Stocks 2</t>
  </si>
  <si>
    <t>Stocks 3</t>
  </si>
  <si>
    <t>Column1</t>
  </si>
  <si>
    <t>Average</t>
  </si>
  <si>
    <t>Total Market cap for all 20 assets</t>
  </si>
  <si>
    <t>Market cap weight for each asset</t>
  </si>
  <si>
    <t>Sum of all Market Cap Weights</t>
  </si>
  <si>
    <t>Market cap weight for each asset (%)</t>
  </si>
  <si>
    <t>'F.csv'</t>
  </si>
  <si>
    <t>'CAT.csv'</t>
  </si>
  <si>
    <t>'DIS.csv'</t>
  </si>
  <si>
    <t>'MCD.csv'</t>
  </si>
  <si>
    <t>'KO.csv'</t>
  </si>
  <si>
    <t>'PEP.csv'</t>
  </si>
  <si>
    <t>'WMT.csv'</t>
  </si>
  <si>
    <t>'C.csv'</t>
  </si>
  <si>
    <t>'WFC.csv'</t>
  </si>
  <si>
    <t>'JPM.csv'</t>
  </si>
  <si>
    <t>'AAPL.csv'</t>
  </si>
  <si>
    <t>'IBM.csv'</t>
  </si>
  <si>
    <t>'PFE.csv'</t>
  </si>
  <si>
    <t>'JNJ.csv'</t>
  </si>
  <si>
    <t>'XOM.csv'</t>
  </si>
  <si>
    <t>'MRO.csv'</t>
  </si>
  <si>
    <t>'ED.csv'</t>
  </si>
  <si>
    <t>'T.csv'</t>
  </si>
  <si>
    <t>'VZ.csv'</t>
  </si>
  <si>
    <t>'NEM.csv'</t>
  </si>
  <si>
    <t>Assets</t>
  </si>
  <si>
    <t>Ford Motor Co. (F)</t>
  </si>
  <si>
    <t>Caterpillar Inc. (CAT)</t>
  </si>
  <si>
    <t>Walt Disney Co. (DIS)</t>
  </si>
  <si>
    <t>McDonald's Corp. (MCD)</t>
  </si>
  <si>
    <t>Coca-Cola Co. (KO)</t>
  </si>
  <si>
    <t>PepsiCo Inc. (PEP)</t>
  </si>
  <si>
    <t>Walmart Inc. (WMT)</t>
  </si>
  <si>
    <t>Citigroup Inc. (C)</t>
  </si>
  <si>
    <t>Wells Fargo &amp; Co. (WFC)</t>
  </si>
  <si>
    <t>JPMorgan Chase &amp; Co. (JPM)</t>
  </si>
  <si>
    <t>Apple Inc. (AAPL)</t>
  </si>
  <si>
    <t>IBM Corp. (IBM)</t>
  </si>
  <si>
    <t>Pfizer Inc. (PFE)</t>
  </si>
  <si>
    <t>Johnson &amp; Johnson (JNJ)</t>
  </si>
  <si>
    <t>Exxon Mobil Corp. (XOM)</t>
  </si>
  <si>
    <t>Marathon Oil Corp. (MRO)</t>
  </si>
  <si>
    <t>Consolidated Edison Inc. (ED)</t>
  </si>
  <si>
    <t>AT&amp;T Inc. (T)</t>
  </si>
  <si>
    <t>Verizon Communications Inc. (VZ)</t>
  </si>
  <si>
    <t>Newmont Corp. (NEM)</t>
  </si>
  <si>
    <t>Sample Variance</t>
  </si>
  <si>
    <t>Sample mean</t>
  </si>
  <si>
    <t>Weights MVO</t>
  </si>
  <si>
    <t>Weights RMVO 95%</t>
  </si>
  <si>
    <t>Weights RMVO 90%</t>
  </si>
  <si>
    <t>Risk Parity</t>
  </si>
  <si>
    <t>Market Cap</t>
  </si>
  <si>
    <t xml:space="preserve">Assets / Parameter </t>
  </si>
  <si>
    <t>########</t>
  </si>
  <si>
    <t>-4.90E-02</t>
  </si>
  <si>
    <t>Mean-variance optimization (MVO) </t>
  </si>
  <si>
    <t>Robust mean-variance optimization (CL = 95%) </t>
  </si>
  <si>
    <t>Robust mean-variance optimization (CL = 90%) </t>
  </si>
  <si>
    <t>Risk Parity optimization with no short selling. </t>
  </si>
  <si>
    <t>Market Capitalizations </t>
  </si>
  <si>
    <t>Month </t>
  </si>
  <si>
    <t> </t>
  </si>
  <si>
    <t>Total Market Cap for all 20 assets for June 2011</t>
  </si>
  <si>
    <t>Total Market Cap for all 20 assets for July 2011</t>
  </si>
  <si>
    <t>Total Market Cap for all 20 assets for August 2011</t>
  </si>
  <si>
    <t>Total Market Cap for all 20 assets for September 2011</t>
  </si>
  <si>
    <t>Total Market Cap for all 20 assets for October 2011</t>
  </si>
  <si>
    <t>Total Market Cap for all 20 assets for November 2011</t>
  </si>
  <si>
    <t>Market cap weight for each asset June 2011</t>
  </si>
  <si>
    <t>Market cap weight for each asset July 2011</t>
  </si>
  <si>
    <t>Market cap weight for each asset August 2011</t>
  </si>
  <si>
    <t>Market cap weight for each asset September 2011</t>
  </si>
  <si>
    <t>Market cap weight for each asset October 2011</t>
  </si>
  <si>
    <t>Market cap weight for each asset November 2011</t>
  </si>
  <si>
    <t>Jan-2011 to June 2011</t>
  </si>
  <si>
    <t>Jan-2011 to July-2011</t>
  </si>
  <si>
    <t>Jan-2011 to Aug-2011</t>
  </si>
  <si>
    <t>Jan-2011 to Sept-2011</t>
  </si>
  <si>
    <t>Jan-2011 to Oct-2011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</si>
</sst>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6" formatCode="0.0000000000"/>
    <numFmt numFmtId="173" formatCode="0.0000%"/>
    <numFmt numFmtId="178" formatCode="0.000E+00"/>
    <numFmt numFmtId="179" formatCode="0.0000E+00"/>
    <numFmt numFmtId="182" formatCode="&quot;$&quot;#,##0.00_);[Red]\(&quot;$&quot;#,##0.00\)"/>
  </numFmts>
  <fonts count="15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rgb="FF212529"/>
      <name val="Segoe UI"/>
      <family val="2"/>
    </font>
    <font>
      <sz val="10"/>
      <color rgb="FFFA4444"/>
      <name val="Segoe UI"/>
      <family val="2"/>
    </font>
    <font>
      <sz val="10"/>
      <color rgb="FF05B169"/>
      <name val="Segoe U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Aptos Narrow"/>
      <family val="2"/>
      <scheme val="minor"/>
    </font>
    <font>
      <sz val="8"/>
      <color theme="1"/>
      <name val="Times New Roman"/>
      <family val="1"/>
    </font>
    <font>
      <sz val="11"/>
      <color rgb="FF000000"/>
      <name val="Aptos Narrow"/>
      <family val="2"/>
    </font>
    <font>
      <sz val="12"/>
      <color rgb="FF000000"/>
      <name val="Aptos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EE2E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7">
    <xf numFmtId="0" fontId="0" fillId="0" borderId="0" xfId="0"/>
    <xf numFmtId="0" fontId="3" fillId="3" borderId="0" xfId="0" applyFont="1" applyFill="1" applyAlignment="1">
      <alignment horizontal="center"/>
    </xf>
    <xf numFmtId="0" fontId="0" fillId="4" borderId="6" xfId="0" applyFill="1" applyBorder="1"/>
    <xf numFmtId="11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/>
    <xf numFmtId="11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7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17" xfId="0" applyFill="1" applyBorder="1"/>
    <xf numFmtId="166" fontId="0" fillId="4" borderId="0" xfId="0" applyNumberFormat="1" applyFill="1"/>
    <xf numFmtId="166" fontId="0" fillId="5" borderId="0" xfId="0" applyNumberFormat="1" applyFill="1"/>
    <xf numFmtId="166" fontId="0" fillId="5" borderId="24" xfId="0" applyNumberFormat="1" applyFill="1" applyBorder="1"/>
    <xf numFmtId="166" fontId="0" fillId="0" borderId="0" xfId="0" applyNumberFormat="1"/>
    <xf numFmtId="0" fontId="0" fillId="3" borderId="25" xfId="0" applyFill="1" applyBorder="1"/>
    <xf numFmtId="166" fontId="0" fillId="0" borderId="26" xfId="0" applyNumberFormat="1" applyBorder="1"/>
    <xf numFmtId="166" fontId="0" fillId="4" borderId="27" xfId="0" applyNumberFormat="1" applyFill="1" applyBorder="1"/>
    <xf numFmtId="0" fontId="0" fillId="6" borderId="0" xfId="0" applyFill="1"/>
    <xf numFmtId="10" fontId="7" fillId="6" borderId="28" xfId="0" applyNumberFormat="1" applyFont="1" applyFill="1" applyBorder="1" applyAlignment="1">
      <alignment vertical="top" wrapText="1"/>
    </xf>
    <xf numFmtId="10" fontId="8" fillId="6" borderId="28" xfId="0" applyNumberFormat="1" applyFont="1" applyFill="1" applyBorder="1" applyAlignment="1">
      <alignment vertical="top" wrapText="1"/>
    </xf>
    <xf numFmtId="0" fontId="0" fillId="4" borderId="8" xfId="0" applyFill="1" applyBorder="1" applyAlignment="1">
      <alignment horizontal="center" vertical="center"/>
    </xf>
    <xf numFmtId="0" fontId="6" fillId="6" borderId="9" xfId="0" applyFont="1" applyFill="1" applyBorder="1" applyAlignment="1">
      <alignment vertical="top" wrapText="1"/>
    </xf>
    <xf numFmtId="0" fontId="6" fillId="6" borderId="12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2" fontId="6" fillId="6" borderId="10" xfId="0" applyNumberFormat="1" applyFont="1" applyFill="1" applyBorder="1" applyAlignment="1">
      <alignment vertical="top" wrapText="1"/>
    </xf>
    <xf numFmtId="8" fontId="6" fillId="6" borderId="10" xfId="1" applyNumberFormat="1" applyFont="1" applyFill="1" applyBorder="1" applyAlignment="1">
      <alignment vertical="top" wrapText="1"/>
    </xf>
    <xf numFmtId="8" fontId="6" fillId="6" borderId="7" xfId="1" applyNumberFormat="1" applyFont="1" applyFill="1" applyBorder="1" applyAlignment="1">
      <alignment vertical="top" wrapText="1"/>
    </xf>
    <xf numFmtId="8" fontId="6" fillId="6" borderId="15" xfId="1" applyNumberFormat="1" applyFont="1" applyFill="1" applyBorder="1" applyAlignment="1">
      <alignment vertical="top" wrapText="1"/>
    </xf>
    <xf numFmtId="8" fontId="6" fillId="6" borderId="10" xfId="0" applyNumberFormat="1" applyFont="1" applyFill="1" applyBorder="1" applyAlignment="1">
      <alignment vertical="top" wrapText="1"/>
    </xf>
    <xf numFmtId="8" fontId="6" fillId="6" borderId="7" xfId="0" applyNumberFormat="1" applyFont="1" applyFill="1" applyBorder="1" applyAlignment="1">
      <alignment vertical="top" wrapText="1"/>
    </xf>
    <xf numFmtId="8" fontId="6" fillId="6" borderId="15" xfId="0" applyNumberFormat="1" applyFont="1" applyFill="1" applyBorder="1" applyAlignment="1">
      <alignment vertical="top" wrapText="1"/>
    </xf>
    <xf numFmtId="8" fontId="6" fillId="6" borderId="11" xfId="0" applyNumberFormat="1" applyFont="1" applyFill="1" applyBorder="1" applyAlignment="1">
      <alignment vertical="top" wrapText="1"/>
    </xf>
    <xf numFmtId="8" fontId="6" fillId="6" borderId="13" xfId="0" applyNumberFormat="1" applyFont="1" applyFill="1" applyBorder="1" applyAlignment="1">
      <alignment vertical="top" wrapText="1"/>
    </xf>
    <xf numFmtId="8" fontId="6" fillId="6" borderId="16" xfId="0" applyNumberFormat="1" applyFont="1" applyFill="1" applyBorder="1" applyAlignment="1">
      <alignment vertical="top" wrapText="1"/>
    </xf>
    <xf numFmtId="8" fontId="0" fillId="0" borderId="0" xfId="0" applyNumberFormat="1"/>
    <xf numFmtId="0" fontId="0" fillId="3" borderId="0" xfId="0" applyFill="1"/>
    <xf numFmtId="173" fontId="0" fillId="0" borderId="0" xfId="2" applyNumberFormat="1" applyFont="1"/>
    <xf numFmtId="0" fontId="0" fillId="3" borderId="7" xfId="0" applyFill="1" applyBorder="1"/>
    <xf numFmtId="0" fontId="0" fillId="7" borderId="7" xfId="0" applyFill="1" applyBorder="1"/>
    <xf numFmtId="0" fontId="0" fillId="5" borderId="7" xfId="0" applyFill="1" applyBorder="1"/>
    <xf numFmtId="11" fontId="0" fillId="7" borderId="7" xfId="0" applyNumberFormat="1" applyFill="1" applyBorder="1"/>
    <xf numFmtId="11" fontId="0" fillId="5" borderId="7" xfId="0" applyNumberFormat="1" applyFill="1" applyBorder="1"/>
    <xf numFmtId="0" fontId="0" fillId="7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1" fontId="0" fillId="0" borderId="13" xfId="0" applyNumberFormat="1" applyBorder="1"/>
    <xf numFmtId="0" fontId="0" fillId="3" borderId="14" xfId="0" applyFill="1" applyBorder="1"/>
    <xf numFmtId="0" fontId="0" fillId="7" borderId="15" xfId="0" applyFill="1" applyBorder="1"/>
    <xf numFmtId="11" fontId="0" fillId="7" borderId="15" xfId="0" applyNumberFormat="1" applyFill="1" applyBorder="1"/>
    <xf numFmtId="0" fontId="0" fillId="5" borderId="16" xfId="0" applyFill="1" applyBorder="1"/>
    <xf numFmtId="2" fontId="6" fillId="6" borderId="10" xfId="1" applyNumberFormat="1" applyFont="1" applyFill="1" applyBorder="1" applyAlignment="1">
      <alignment vertical="top" wrapText="1"/>
    </xf>
    <xf numFmtId="2" fontId="6" fillId="6" borderId="11" xfId="0" applyNumberFormat="1" applyFont="1" applyFill="1" applyBorder="1" applyAlignment="1">
      <alignment vertical="top" wrapText="1"/>
    </xf>
    <xf numFmtId="178" fontId="0" fillId="0" borderId="7" xfId="0" applyNumberFormat="1" applyBorder="1"/>
    <xf numFmtId="178" fontId="0" fillId="5" borderId="7" xfId="0" applyNumberFormat="1" applyFill="1" applyBorder="1"/>
    <xf numFmtId="178" fontId="0" fillId="7" borderId="7" xfId="0" applyNumberFormat="1" applyFill="1" applyBorder="1"/>
    <xf numFmtId="179" fontId="0" fillId="7" borderId="7" xfId="0" applyNumberFormat="1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20" xfId="0" applyFill="1" applyBorder="1"/>
    <xf numFmtId="0" fontId="0" fillId="5" borderId="9" xfId="0" applyFill="1" applyBorder="1"/>
    <xf numFmtId="11" fontId="0" fillId="0" borderId="10" xfId="0" applyNumberFormat="1" applyBorder="1"/>
    <xf numFmtId="11" fontId="0" fillId="0" borderId="11" xfId="0" applyNumberFormat="1" applyBorder="1"/>
    <xf numFmtId="0" fontId="0" fillId="7" borderId="12" xfId="0" applyFill="1" applyBorder="1"/>
    <xf numFmtId="11" fontId="0" fillId="7" borderId="12" xfId="0" applyNumberFormat="1" applyFill="1" applyBorder="1"/>
    <xf numFmtId="11" fontId="0" fillId="7" borderId="14" xfId="0" applyNumberFormat="1" applyFill="1" applyBorder="1"/>
    <xf numFmtId="11" fontId="0" fillId="5" borderId="16" xfId="0" applyNumberFormat="1" applyFill="1" applyBorder="1"/>
    <xf numFmtId="0" fontId="9" fillId="0" borderId="2" xfId="0" applyFont="1" applyFill="1" applyBorder="1" applyAlignment="1">
      <alignment horizontal="center" vertical="center" wrapText="1"/>
    </xf>
    <xf numFmtId="11" fontId="9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1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11" fontId="9" fillId="0" borderId="8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1" fillId="2" borderId="0" xfId="3" applyFont="1" applyAlignment="1">
      <alignment vertical="center"/>
    </xf>
    <xf numFmtId="0" fontId="11" fillId="2" borderId="3" xfId="3" applyFont="1" applyBorder="1" applyAlignment="1">
      <alignment wrapText="1"/>
    </xf>
    <xf numFmtId="0" fontId="11" fillId="2" borderId="1" xfId="3" applyFont="1" applyBorder="1" applyAlignment="1">
      <alignment horizontal="center" vertical="center" wrapText="1"/>
    </xf>
    <xf numFmtId="0" fontId="11" fillId="2" borderId="3" xfId="3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1" fontId="9" fillId="5" borderId="2" xfId="0" applyNumberFormat="1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1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1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1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6" fontId="13" fillId="0" borderId="0" xfId="0" applyNumberFormat="1" applyFont="1" applyAlignment="1">
      <alignment wrapText="1"/>
    </xf>
    <xf numFmtId="0" fontId="13" fillId="0" borderId="0" xfId="0" applyFont="1"/>
    <xf numFmtId="11" fontId="13" fillId="0" borderId="0" xfId="0" applyNumberFormat="1" applyFont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 wrapText="1"/>
    </xf>
    <xf numFmtId="16" fontId="0" fillId="0" borderId="31" xfId="0" applyNumberFormat="1" applyBorder="1"/>
    <xf numFmtId="0" fontId="0" fillId="0" borderId="31" xfId="0" applyBorder="1"/>
    <xf numFmtId="11" fontId="0" fillId="0" borderId="31" xfId="0" applyNumberFormat="1" applyBorder="1"/>
    <xf numFmtId="0" fontId="13" fillId="9" borderId="8" xfId="0" applyFont="1" applyFill="1" applyBorder="1"/>
    <xf numFmtId="0" fontId="14" fillId="0" borderId="24" xfId="0" applyFont="1" applyBorder="1" applyAlignment="1">
      <alignment wrapText="1"/>
    </xf>
    <xf numFmtId="16" fontId="6" fillId="10" borderId="9" xfId="0" applyNumberFormat="1" applyFont="1" applyFill="1" applyBorder="1" applyAlignment="1">
      <alignment wrapText="1"/>
    </xf>
    <xf numFmtId="182" fontId="6" fillId="10" borderId="32" xfId="0" applyNumberFormat="1" applyFont="1" applyFill="1" applyBorder="1" applyAlignment="1">
      <alignment wrapText="1"/>
    </xf>
    <xf numFmtId="182" fontId="6" fillId="10" borderId="33" xfId="0" applyNumberFormat="1" applyFont="1" applyFill="1" applyBorder="1" applyAlignment="1">
      <alignment wrapText="1"/>
    </xf>
    <xf numFmtId="16" fontId="6" fillId="10" borderId="34" xfId="0" applyNumberFormat="1" applyFont="1" applyFill="1" applyBorder="1" applyAlignment="1">
      <alignment wrapText="1"/>
    </xf>
    <xf numFmtId="0" fontId="6" fillId="10" borderId="35" xfId="0" applyFont="1" applyFill="1" applyBorder="1" applyAlignment="1">
      <alignment wrapText="1"/>
    </xf>
    <xf numFmtId="182" fontId="6" fillId="10" borderId="35" xfId="0" applyNumberFormat="1" applyFont="1" applyFill="1" applyBorder="1" applyAlignment="1">
      <alignment wrapText="1"/>
    </xf>
    <xf numFmtId="182" fontId="6" fillId="10" borderId="36" xfId="0" applyNumberFormat="1" applyFont="1" applyFill="1" applyBorder="1" applyAlignment="1">
      <alignment wrapText="1"/>
    </xf>
    <xf numFmtId="16" fontId="6" fillId="10" borderId="37" xfId="0" applyNumberFormat="1" applyFont="1" applyFill="1" applyBorder="1" applyAlignment="1">
      <alignment wrapText="1"/>
    </xf>
    <xf numFmtId="0" fontId="6" fillId="10" borderId="38" xfId="0" applyFont="1" applyFill="1" applyBorder="1" applyAlignment="1">
      <alignment wrapText="1"/>
    </xf>
    <xf numFmtId="182" fontId="6" fillId="10" borderId="38" xfId="0" applyNumberFormat="1" applyFont="1" applyFill="1" applyBorder="1" applyAlignment="1">
      <alignment wrapText="1"/>
    </xf>
    <xf numFmtId="182" fontId="6" fillId="10" borderId="24" xfId="0" applyNumberFormat="1" applyFont="1" applyFill="1" applyBorder="1" applyAlignment="1">
      <alignment wrapText="1"/>
    </xf>
    <xf numFmtId="16" fontId="6" fillId="10" borderId="12" xfId="0" applyNumberFormat="1" applyFont="1" applyFill="1" applyBorder="1" applyAlignment="1">
      <alignment wrapText="1"/>
    </xf>
    <xf numFmtId="0" fontId="6" fillId="10" borderId="39" xfId="0" applyFont="1" applyFill="1" applyBorder="1" applyAlignment="1">
      <alignment wrapText="1"/>
    </xf>
    <xf numFmtId="182" fontId="6" fillId="10" borderId="39" xfId="0" applyNumberFormat="1" applyFont="1" applyFill="1" applyBorder="1" applyAlignment="1">
      <alignment wrapText="1"/>
    </xf>
    <xf numFmtId="182" fontId="6" fillId="10" borderId="40" xfId="0" applyNumberFormat="1" applyFont="1" applyFill="1" applyBorder="1" applyAlignment="1">
      <alignment wrapText="1"/>
    </xf>
    <xf numFmtId="16" fontId="6" fillId="10" borderId="41" xfId="0" applyNumberFormat="1" applyFont="1" applyFill="1" applyBorder="1" applyAlignment="1">
      <alignment wrapText="1"/>
    </xf>
    <xf numFmtId="182" fontId="6" fillId="10" borderId="42" xfId="0" applyNumberFormat="1" applyFont="1" applyFill="1" applyBorder="1" applyAlignment="1">
      <alignment wrapText="1"/>
    </xf>
    <xf numFmtId="182" fontId="6" fillId="10" borderId="27" xfId="0" applyNumberFormat="1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13" fillId="11" borderId="0" xfId="0" applyFont="1" applyFill="1"/>
    <xf numFmtId="182" fontId="6" fillId="10" borderId="7" xfId="0" applyNumberFormat="1" applyFont="1" applyFill="1" applyBorder="1" applyAlignment="1">
      <alignment wrapText="1"/>
    </xf>
    <xf numFmtId="182" fontId="6" fillId="10" borderId="43" xfId="0" applyNumberFormat="1" applyFont="1" applyFill="1" applyBorder="1" applyAlignment="1">
      <alignment wrapText="1"/>
    </xf>
    <xf numFmtId="0" fontId="6" fillId="10" borderId="0" xfId="0" applyFont="1" applyFill="1" applyBorder="1" applyAlignment="1">
      <alignment wrapText="1"/>
    </xf>
    <xf numFmtId="182" fontId="6" fillId="10" borderId="44" xfId="0" applyNumberFormat="1" applyFont="1" applyFill="1" applyBorder="1" applyAlignment="1">
      <alignment wrapText="1"/>
    </xf>
    <xf numFmtId="182" fontId="6" fillId="10" borderId="45" xfId="0" applyNumberFormat="1" applyFont="1" applyFill="1" applyBorder="1" applyAlignment="1">
      <alignment wrapText="1"/>
    </xf>
    <xf numFmtId="0" fontId="6" fillId="10" borderId="46" xfId="0" applyFont="1" applyFill="1" applyBorder="1" applyAlignment="1">
      <alignment wrapText="1"/>
    </xf>
    <xf numFmtId="182" fontId="6" fillId="10" borderId="47" xfId="0" applyNumberFormat="1" applyFont="1" applyFill="1" applyBorder="1" applyAlignment="1">
      <alignment wrapText="1"/>
    </xf>
    <xf numFmtId="182" fontId="6" fillId="10" borderId="48" xfId="0" applyNumberFormat="1" applyFont="1" applyFill="1" applyBorder="1" applyAlignment="1">
      <alignment wrapText="1"/>
    </xf>
  </cellXfs>
  <cellStyles count="4">
    <cellStyle name="Accent2" xfId="3" builtinId="33"/>
    <cellStyle name="Currency" xfId="1" builtinId="4"/>
    <cellStyle name="Normal" xfId="0" builtinId="0"/>
    <cellStyle name="Percent" xfId="2" builtinId="5"/>
  </cellStyles>
  <dxfs count="55">
    <dxf>
      <font>
        <strike val="0"/>
        <outline val="0"/>
        <shadow val="0"/>
        <u val="none"/>
        <vertAlign val="baseline"/>
        <sz val="9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5" formatCode="0.00E+00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10</xdr:col>
      <xdr:colOff>510540</xdr:colOff>
      <xdr:row>36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8A9541-472A-6B90-E5B9-F7134314D6F5}"/>
            </a:ext>
            <a:ext uri="{147F2762-F138-4A5C-976F-8EAC2B608ADB}">
              <a16:predDERef xmlns:a16="http://schemas.microsoft.com/office/drawing/2014/main" pred="{3904C331-5419-58C5-6413-33E4E311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4543425"/>
          <a:ext cx="4572000" cy="289560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</xdr:row>
      <xdr:rowOff>0</xdr:rowOff>
    </xdr:from>
    <xdr:to>
      <xdr:col>15</xdr:col>
      <xdr:colOff>476250</xdr:colOff>
      <xdr:row>13</xdr:row>
      <xdr:rowOff>66675</xdr:rowOff>
    </xdr:to>
    <xdr:pic>
      <xdr:nvPicPr>
        <xdr:cNvPr id="17" name="Picture 7">
          <a:extLst>
            <a:ext uri="{FF2B5EF4-FFF2-40B4-BE49-F238E27FC236}">
              <a16:creationId xmlns:a16="http://schemas.microsoft.com/office/drawing/2014/main" id="{A5D99A6B-6D75-C56F-2F91-6583DD3EDC66}"/>
            </a:ext>
            <a:ext uri="{147F2762-F138-4A5C-976F-8EAC2B608ADB}">
              <a16:predDERef xmlns:a16="http://schemas.microsoft.com/office/drawing/2014/main" pred="{6D8A9541-472A-6B90-E5B9-F7134314D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190500"/>
          <a:ext cx="4572000" cy="2809875"/>
        </a:xfrm>
        <a:prstGeom prst="rect">
          <a:avLst/>
        </a:prstGeom>
      </xdr:spPr>
    </xdr:pic>
    <xdr:clientData/>
  </xdr:twoCellAnchor>
  <xdr:twoCellAnchor editAs="oneCell">
    <xdr:from>
      <xdr:col>17</xdr:col>
      <xdr:colOff>466725</xdr:colOff>
      <xdr:row>1</xdr:row>
      <xdr:rowOff>9525</xdr:rowOff>
    </xdr:from>
    <xdr:to>
      <xdr:col>25</xdr:col>
      <xdr:colOff>161925</xdr:colOff>
      <xdr:row>13</xdr:row>
      <xdr:rowOff>161925</xdr:rowOff>
    </xdr:to>
    <xdr:pic>
      <xdr:nvPicPr>
        <xdr:cNvPr id="20" name="Picture 8">
          <a:extLst>
            <a:ext uri="{FF2B5EF4-FFF2-40B4-BE49-F238E27FC236}">
              <a16:creationId xmlns:a16="http://schemas.microsoft.com/office/drawing/2014/main" id="{1FBCAFFB-3FC4-7813-0119-E88F4A860224}"/>
            </a:ext>
            <a:ext uri="{147F2762-F138-4A5C-976F-8EAC2B608ADB}">
              <a16:predDERef xmlns:a16="http://schemas.microsoft.com/office/drawing/2014/main" pred="{A5D99A6B-6D75-C56F-2F91-6583DD3ED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200025"/>
          <a:ext cx="4572000" cy="2895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21</xdr:col>
      <xdr:colOff>304800</xdr:colOff>
      <xdr:row>40</xdr:row>
      <xdr:rowOff>100965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E27C982-88B7-47EE-598D-207A61397436}"/>
            </a:ext>
            <a:ext uri="{147F2762-F138-4A5C-976F-8EAC2B608ADB}">
              <a16:predDERef xmlns:a16="http://schemas.microsoft.com/office/drawing/2014/main" pred="{1FBCAFFB-3FC4-7813-0119-E88F4A86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5675" y="4924425"/>
          <a:ext cx="4572000" cy="3209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9C7AD-8C6A-47A2-A8D8-26BDE2986702}" name="Table13" displayName="Table13" ref="B85:B105" totalsRowShown="0">
  <autoFilter ref="B85:B105" xr:uid="{DFFDEA7C-A8EA-482F-B9AF-4034029794BB}"/>
  <sortState xmlns:xlrd2="http://schemas.microsoft.com/office/spreadsheetml/2017/richdata2" ref="B86:B105">
    <sortCondition ref="B85:B105"/>
  </sortState>
  <tableColumns count="1">
    <tableColumn id="1" xr3:uid="{BE8DF567-50C5-4F60-99B8-C926288B5E35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DEA7C-A8EA-482F-B9AF-4034029794BB}" name="Table1" displayName="Table1" ref="B85:B105" totalsRowShown="0">
  <autoFilter ref="B85:B105" xr:uid="{DFFDEA7C-A8EA-482F-B9AF-4034029794BB}"/>
  <sortState xmlns:xlrd2="http://schemas.microsoft.com/office/spreadsheetml/2017/richdata2" ref="B86:B105">
    <sortCondition ref="B85:B105"/>
  </sortState>
  <tableColumns count="1">
    <tableColumn id="1" xr3:uid="{31A562B1-C92B-41F9-B3FD-C45B8437032A}" name="Column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9FCCCB-0F97-4919-B8BF-058C4C6F8372}" name="Table3" displayName="Table3" ref="A2:H22" totalsRowShown="0" headerRowDxfId="46" dataDxfId="47" tableBorderDxfId="54" headerRowCellStyle="Accent2" dataCellStyle="Accent2">
  <autoFilter ref="A2:H22" xr:uid="{1A9FCCCB-0F97-4919-B8BF-058C4C6F8372}"/>
  <tableColumns count="8">
    <tableColumn id="1" xr3:uid="{218A85E6-18B6-4F07-A623-F9849288666F}" name="Assets / Parameter " dataDxfId="44"/>
    <tableColumn id="2" xr3:uid="{55BECA1F-FC16-4FE8-9E47-5839A49BF710}" name="Sample mean" dataDxfId="45"/>
    <tableColumn id="3" xr3:uid="{DDCC4328-6D81-4B89-8C2A-A0E84E5DC3F6}" name="Sample Variance" dataDxfId="53"/>
    <tableColumn id="4" xr3:uid="{D41E8F9C-B944-45EE-8F94-0D6357A93C8A}" name="Weights MVO" dataDxfId="52"/>
    <tableColumn id="5" xr3:uid="{4D112430-336C-4381-8B66-924D827F4426}" name="Weights RMVO 95%" dataDxfId="51"/>
    <tableColumn id="6" xr3:uid="{1E634DCA-29FC-413F-80C6-B5E6CD4135E5}" name="Weights RMVO 90%" dataDxfId="50"/>
    <tableColumn id="7" xr3:uid="{197F4DA7-F9C7-43E2-828C-C69D5D01369E}" name="Risk Parity" dataDxfId="49"/>
    <tableColumn id="8" xr3:uid="{723BFAA0-3799-4393-AF47-1590444EE8F1}" name="Market Cap" dataDxfId="4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B43A9B-E7FD-4ACA-A2B7-476E51719367}" name="Table36" displayName="Table36" ref="M2:T22" totalsRowShown="0" headerRowDxfId="32" dataDxfId="31" tableBorderDxfId="43" headerRowCellStyle="Accent2" dataCellStyle="Accent2">
  <autoFilter ref="M2:T22" xr:uid="{95B43A9B-E7FD-4ACA-A2B7-476E51719367}"/>
  <tableColumns count="8">
    <tableColumn id="1" xr3:uid="{8FD7FAA8-47E0-42E8-ACAD-130FF4B209AE}" name="Assets / Parameter " dataDxfId="40"/>
    <tableColumn id="2" xr3:uid="{C0522D9E-83AC-4308-9A43-C4618A76CF1C}" name="Sample mean" dataDxfId="39"/>
    <tableColumn id="3" xr3:uid="{7CDC4EE8-40BC-4973-A558-32C2D693FB0B}" name="Sample Variance" dataDxfId="38"/>
    <tableColumn id="4" xr3:uid="{D609B0A6-E787-48FA-A172-CFEB809B6A4F}" name="Weights MVO" dataDxfId="37"/>
    <tableColumn id="5" xr3:uid="{B64624E7-ABB1-4173-ADD8-2FA42E84B19D}" name="Weights RMVO 95%" dataDxfId="36"/>
    <tableColumn id="6" xr3:uid="{8FBA8265-C213-464B-B8F8-B347C31288F2}" name="Weights RMVO 90%" dataDxfId="35"/>
    <tableColumn id="7" xr3:uid="{273128BA-CB09-43E4-87BC-481F710AB43B}" name="Risk Parity" dataDxfId="34"/>
    <tableColumn id="8" xr3:uid="{45309165-14A7-45C8-8072-69B2893F84A1}" name="Market Cap" dataDxfId="3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B948F1-2FB2-4839-B0AB-1A13394499A5}" name="Table367" displayName="Table367" ref="W2:AD22" totalsRowShown="0" headerRowDxfId="21" dataDxfId="20" tableBorderDxfId="30" headerRowCellStyle="Accent2" dataCellStyle="Accent2">
  <autoFilter ref="W2:AD22" xr:uid="{67B948F1-2FB2-4839-B0AB-1A13394499A5}"/>
  <tableColumns count="8">
    <tableColumn id="1" xr3:uid="{EAF21A94-072E-4EAE-AFBC-BB03ABED63B1}" name="Assets / Parameter " dataDxfId="29"/>
    <tableColumn id="2" xr3:uid="{C4D4AA7E-BDFA-413B-B2A1-9308BF5AA0DF}" name="Sample mean" dataDxfId="28"/>
    <tableColumn id="3" xr3:uid="{2D8C26CA-79AF-4BFF-B8DE-9258ADB2843F}" name="Sample Variance" dataDxfId="27"/>
    <tableColumn id="4" xr3:uid="{1CE3CE1C-F875-4608-8D9E-6453EA5B6479}" name="Weights MVO" dataDxfId="26"/>
    <tableColumn id="5" xr3:uid="{9E60500F-F64E-4528-9ADC-06375DDDB7F9}" name="Weights RMVO 95%" dataDxfId="25"/>
    <tableColumn id="6" xr3:uid="{D69F8523-E3B5-4F0E-81D3-F981ED8185D8}" name="Weights RMVO 90%" dataDxfId="24"/>
    <tableColumn id="7" xr3:uid="{2B66ADE9-CC47-4C0C-8A03-13E8EABB7B5D}" name="Risk Parity" dataDxfId="23"/>
    <tableColumn id="8" xr3:uid="{A4EAD99C-1022-48A5-8DBA-62DE8ABC24CD}" name="Market Cap" dataDxfId="2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C1E828-44C8-4AAB-A2C9-5FA68D3DE970}" name="Table3678" displayName="Table3678" ref="AG2:AN22" totalsRowShown="0" headerRowDxfId="11" dataDxfId="10" tableBorderDxfId="42" headerRowCellStyle="Accent2" dataCellStyle="Accent2">
  <autoFilter ref="AG2:AN22" xr:uid="{04C1E828-44C8-4AAB-A2C9-5FA68D3DE970}"/>
  <tableColumns count="8">
    <tableColumn id="1" xr3:uid="{DA03363D-12A1-41B7-9E5B-24A2F0B39C8C}" name="Assets / Parameter " dataDxfId="19"/>
    <tableColumn id="2" xr3:uid="{951BB774-AC40-460B-B4EC-1511A0348DC2}" name="Sample mean" dataDxfId="18"/>
    <tableColumn id="3" xr3:uid="{3286E772-B349-4A7E-A59A-6F7BD33C2CD1}" name="Sample Variance" dataDxfId="17"/>
    <tableColumn id="4" xr3:uid="{0B4E8D11-C120-4108-A0BE-81EE5C18F530}" name="Weights MVO" dataDxfId="16"/>
    <tableColumn id="5" xr3:uid="{ABA4A2D5-0869-4B29-9168-B2520457EA67}" name="Weights RMVO 95%" dataDxfId="15"/>
    <tableColumn id="6" xr3:uid="{DAD683B2-2D7F-4889-8941-72B39D2A1ACD}" name="Weights RMVO 90%" dataDxfId="14"/>
    <tableColumn id="7" xr3:uid="{EF4A3BD9-EC5E-46B8-AE5E-BBBA0AB6D697}" name="Risk Parity" dataDxfId="13"/>
    <tableColumn id="8" xr3:uid="{64237199-222D-4ADB-B82B-B423F49D895F}" name="Market Cap" dataDxfId="1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A3CF47-67E5-4DAA-A0A5-DA5098C5F2FA}" name="Table36789" displayName="Table36789" ref="AQ2:AX22" totalsRowShown="0" headerRowDxfId="1" dataDxfId="0" tableBorderDxfId="41" headerRowCellStyle="Accent2" dataCellStyle="Accent2">
  <autoFilter ref="AQ2:AX22" xr:uid="{89A3CF47-67E5-4DAA-A0A5-DA5098C5F2FA}"/>
  <tableColumns count="8">
    <tableColumn id="1" xr3:uid="{F10BA017-CB40-4E35-9827-5C16F9BE4BB7}" name="Assets / Parameter " dataDxfId="9"/>
    <tableColumn id="2" xr3:uid="{651EA942-726E-45B6-ADB2-22B7B649AE97}" name="Sample mean" dataDxfId="8"/>
    <tableColumn id="3" xr3:uid="{70428659-479B-420A-B4F0-2AEEC81B9D65}" name="Sample Variance" dataDxfId="7"/>
    <tableColumn id="4" xr3:uid="{BF36D462-C9B9-4BF2-B261-FFBBF0E5FE5B}" name="Weights MVO" dataDxfId="6"/>
    <tableColumn id="5" xr3:uid="{81387FFB-C8AE-4F11-B508-937E60336462}" name="Weights RMVO 95%" dataDxfId="5"/>
    <tableColumn id="6" xr3:uid="{667EF29F-ED04-4BD7-9434-032A016BE3C2}" name="Weights RMVO 90%" dataDxfId="4"/>
    <tableColumn id="7" xr3:uid="{07880EA2-C732-4D70-9AB4-4A0A64D7A0CF}" name="Risk Parity" dataDxfId="3"/>
    <tableColumn id="8" xr3:uid="{F992D4D6-C8FD-41BE-871E-22F443FB61D3}" name="Market Cap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6B06-ACC6-48CA-8445-D7FC59A16C98}">
  <dimension ref="A1:AH105"/>
  <sheetViews>
    <sheetView tabSelected="1" workbookViewId="0">
      <selection activeCell="I3" sqref="I3"/>
    </sheetView>
  </sheetViews>
  <sheetFormatPr defaultRowHeight="14.4" x14ac:dyDescent="0.3"/>
  <cols>
    <col min="1" max="1" width="9.21875" customWidth="1"/>
    <col min="2" max="2" width="11.88671875" customWidth="1"/>
    <col min="3" max="3" width="14.33203125" customWidth="1"/>
    <col min="4" max="4" width="16.33203125" customWidth="1"/>
    <col min="5" max="5" width="17.77734375" customWidth="1"/>
    <col min="6" max="21" width="11.88671875" customWidth="1"/>
    <col min="27" max="27" width="17.6640625" customWidth="1"/>
    <col min="28" max="28" width="22" customWidth="1"/>
    <col min="29" max="29" width="18" customWidth="1"/>
    <col min="32" max="34" width="20.21875" customWidth="1"/>
  </cols>
  <sheetData>
    <row r="1" spans="1:34" x14ac:dyDescent="0.3">
      <c r="A1" s="1" t="s">
        <v>20</v>
      </c>
      <c r="B1" s="1"/>
      <c r="C1" s="1"/>
      <c r="D1" s="1"/>
      <c r="F1" s="1" t="s">
        <v>21</v>
      </c>
      <c r="G1" s="1"/>
      <c r="H1" s="1"/>
      <c r="I1" s="1"/>
      <c r="AA1" s="23" t="s">
        <v>23</v>
      </c>
      <c r="AB1" s="24"/>
      <c r="AC1" s="24"/>
      <c r="AF1" s="23" t="s">
        <v>27</v>
      </c>
      <c r="AG1" s="24"/>
      <c r="AH1" s="24"/>
    </row>
    <row r="5" spans="1:34" ht="15" thickBot="1" x14ac:dyDescent="0.35"/>
    <row r="6" spans="1:34" ht="18.600000000000001" thickBot="1" x14ac:dyDescent="0.4">
      <c r="A6" s="2"/>
      <c r="B6" s="20" t="s">
        <v>22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1:34" ht="47.4" thickBot="1" x14ac:dyDescent="0.35">
      <c r="A7" s="4"/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  <c r="Q7" s="6" t="s">
        <v>15</v>
      </c>
      <c r="R7" s="6" t="s">
        <v>16</v>
      </c>
      <c r="S7" s="6" t="s">
        <v>17</v>
      </c>
      <c r="T7" s="6" t="s">
        <v>18</v>
      </c>
      <c r="U7" s="6" t="s">
        <v>19</v>
      </c>
      <c r="AA7" s="30" t="s">
        <v>24</v>
      </c>
      <c r="AB7" s="31" t="s">
        <v>25</v>
      </c>
      <c r="AC7" s="32" t="s">
        <v>26</v>
      </c>
      <c r="AF7" s="30" t="s">
        <v>28</v>
      </c>
      <c r="AG7" s="31" t="s">
        <v>29</v>
      </c>
      <c r="AH7" s="32" t="s">
        <v>30</v>
      </c>
    </row>
    <row r="8" spans="1:34" ht="15" thickBot="1" x14ac:dyDescent="0.35">
      <c r="A8" s="25">
        <v>39448</v>
      </c>
      <c r="B8" s="9">
        <v>-1.33729584623332E-2</v>
      </c>
      <c r="C8" s="10">
        <v>-1.6126315404360901E-2</v>
      </c>
      <c r="D8" s="10">
        <v>-7.5588560121763501E-2</v>
      </c>
      <c r="E8" s="10">
        <v>-9.0476844395341094E-2</v>
      </c>
      <c r="F8" s="10">
        <v>-3.8618172377587801E-2</v>
      </c>
      <c r="G8" s="10">
        <v>-0.10342472207167</v>
      </c>
      <c r="H8" s="10">
        <v>6.7536816699376404E-2</v>
      </c>
      <c r="I8" s="10">
        <v>-3.2028579479940401E-2</v>
      </c>
      <c r="J8" s="10">
        <v>0.12885088953761201</v>
      </c>
      <c r="K8" s="10">
        <v>9.5447446604029401E-2</v>
      </c>
      <c r="L8" s="10">
        <v>-0.31663984551013802</v>
      </c>
      <c r="M8" s="10">
        <v>-9.1583869846002496E-3</v>
      </c>
      <c r="N8" s="10">
        <v>2.7715921153046899E-2</v>
      </c>
      <c r="O8" s="10">
        <v>-5.3373605808883701E-2</v>
      </c>
      <c r="P8" s="10">
        <v>-8.5281285579699898E-2</v>
      </c>
      <c r="Q8" s="10">
        <v>-0.22658550963512</v>
      </c>
      <c r="R8" s="10">
        <v>-0.108085645635461</v>
      </c>
      <c r="S8" s="10">
        <v>-6.1876628059295703E-2</v>
      </c>
      <c r="T8" s="10">
        <v>-0.102334533047228</v>
      </c>
      <c r="U8" s="11">
        <v>0.110998290240513</v>
      </c>
      <c r="AA8" s="33">
        <f>(B8-$B$57)*(C8-$C$57)</f>
        <v>2.1589139719586977E-3</v>
      </c>
      <c r="AB8" s="34">
        <f>(C8-$C$57)*(D8-$D$57)</f>
        <v>3.1024135382102746E-3</v>
      </c>
      <c r="AC8" s="35">
        <f>(B8-$B$57)*(D8-$D$57)</f>
        <v>4.9530979533249598E-3</v>
      </c>
      <c r="AF8" s="9">
        <f>(B8-$B$57)*(B8-$B$57)</f>
        <v>3.4467720838022324E-3</v>
      </c>
      <c r="AG8" s="10">
        <f>(C8-$C$57)*(C8-$C$57)</f>
        <v>1.3522534780358608E-3</v>
      </c>
      <c r="AH8" s="11">
        <f>(D8-$D$57)*(D8-$D$57)</f>
        <v>7.1177260169081619E-3</v>
      </c>
    </row>
    <row r="9" spans="1:34" ht="15" thickBot="1" x14ac:dyDescent="0.35">
      <c r="A9" s="25">
        <v>39479</v>
      </c>
      <c r="B9" s="12">
        <v>-1.6566384711945398E-2</v>
      </c>
      <c r="C9" s="7">
        <v>1.8875865938055E-2</v>
      </c>
      <c r="D9" s="7">
        <v>8.6125979902669902E-2</v>
      </c>
      <c r="E9" s="7">
        <v>1.6783093267233901E-2</v>
      </c>
      <c r="F9" s="7">
        <v>-9.15303259275713E-3</v>
      </c>
      <c r="G9" s="7">
        <v>2.2189183637166401E-2</v>
      </c>
      <c r="H9" s="7">
        <v>-2.2664942572192901E-2</v>
      </c>
      <c r="I9" s="7">
        <v>-0.158324508296522</v>
      </c>
      <c r="J9" s="7">
        <v>-0.13349670289806401</v>
      </c>
      <c r="K9" s="7">
        <v>-0.14240475761486199</v>
      </c>
      <c r="L9" s="7">
        <v>-7.6388739369146294E-2</v>
      </c>
      <c r="M9" s="7">
        <v>6.7084026597224095E-2</v>
      </c>
      <c r="N9" s="7">
        <v>-3.2751957560481403E-2</v>
      </c>
      <c r="O9" s="7">
        <v>-1.21794475542769E-2</v>
      </c>
      <c r="P9" s="7">
        <v>1.96677620586472E-2</v>
      </c>
      <c r="Q9" s="7">
        <v>0.134751256170101</v>
      </c>
      <c r="R9" s="7">
        <v>-4.86783932983611E-2</v>
      </c>
      <c r="S9" s="7">
        <v>-9.5089460193239397E-2</v>
      </c>
      <c r="T9" s="7">
        <v>-6.4640566214223205E-2</v>
      </c>
      <c r="U9" s="13">
        <v>-5.67744391663451E-2</v>
      </c>
      <c r="AA9" s="36">
        <f t="shared" ref="AA9:AA54" si="0">(B9-$B$57)*(C9-$C$57)</f>
        <v>1.0961831156386375E-4</v>
      </c>
      <c r="AB9" s="37">
        <f t="shared" ref="AB9:AB55" si="1">(C9-$C$57)*(D9-$D$57)</f>
        <v>-1.369690921128181E-4</v>
      </c>
      <c r="AC9" s="38">
        <f t="shared" ref="AC9:AC54" si="2">(B9-$B$57)*(D9-$D$57)</f>
        <v>-4.7880408516750494E-3</v>
      </c>
      <c r="AF9" s="12">
        <f t="shared" ref="AF9:AF54" si="3">(B9-$B$57)*(B9-$B$57)</f>
        <v>3.8319371601522418E-3</v>
      </c>
      <c r="AG9" s="7">
        <f t="shared" ref="AG9:AG54" si="4">(C9-$C$57)*(C9-$C$57)</f>
        <v>3.1357962638497191E-6</v>
      </c>
      <c r="AH9" s="13">
        <f t="shared" ref="AH9:AH54" si="5">(D9-$D$57)*(D9-$D$57)</f>
        <v>5.9827012393904476E-3</v>
      </c>
    </row>
    <row r="10" spans="1:34" ht="15" thickBot="1" x14ac:dyDescent="0.35">
      <c r="A10" s="25">
        <v>39508</v>
      </c>
      <c r="B10" s="12">
        <v>-0.124042908711944</v>
      </c>
      <c r="C10" s="7">
        <v>8.2400021880709703E-2</v>
      </c>
      <c r="D10" s="7">
        <v>-3.1780479276628103E-2</v>
      </c>
      <c r="E10" s="7">
        <v>3.06779238396102E-2</v>
      </c>
      <c r="F10" s="7">
        <v>4.7921045283684502E-2</v>
      </c>
      <c r="G10" s="7">
        <v>4.35398194650016E-2</v>
      </c>
      <c r="H10" s="7">
        <v>6.7366079181707894E-2</v>
      </c>
      <c r="I10" s="7">
        <v>-9.6583667833773396E-2</v>
      </c>
      <c r="J10" s="7">
        <v>-4.4475088787245803E-3</v>
      </c>
      <c r="K10" s="7">
        <v>5.6580473736618897E-2</v>
      </c>
      <c r="L10" s="7">
        <v>0.14781637993857899</v>
      </c>
      <c r="M10" s="7">
        <v>1.1241690410611E-2</v>
      </c>
      <c r="N10" s="7">
        <v>-6.05924005952376E-2</v>
      </c>
      <c r="O10" s="7">
        <v>4.6966033091110797E-2</v>
      </c>
      <c r="P10" s="7">
        <v>-2.7927489201891299E-2</v>
      </c>
      <c r="Q10" s="7">
        <v>-0.14221228813115899</v>
      </c>
      <c r="R10" s="7">
        <v>-2.9102455866957599E-2</v>
      </c>
      <c r="S10" s="7">
        <v>9.9626465380191001E-2</v>
      </c>
      <c r="T10" s="7">
        <v>3.57957326053149E-3</v>
      </c>
      <c r="U10" s="13">
        <v>-0.112948630379475</v>
      </c>
      <c r="AA10" s="36">
        <f t="shared" si="0"/>
        <v>-1.0459728921131494E-2</v>
      </c>
      <c r="AB10" s="37">
        <f t="shared" si="1"/>
        <v>-2.5046249738215603E-3</v>
      </c>
      <c r="AC10" s="38">
        <f t="shared" si="2"/>
        <v>6.8697710048970292E-3</v>
      </c>
      <c r="AF10" s="12">
        <f t="shared" si="3"/>
        <v>2.868930207616437E-2</v>
      </c>
      <c r="AG10" s="7">
        <f t="shared" si="4"/>
        <v>3.8134747514283786E-3</v>
      </c>
      <c r="AH10" s="13">
        <f t="shared" si="5"/>
        <v>1.6449948323745884E-3</v>
      </c>
    </row>
    <row r="11" spans="1:34" ht="15" thickBot="1" x14ac:dyDescent="0.35">
      <c r="A11" s="25">
        <v>39539</v>
      </c>
      <c r="B11" s="12">
        <v>0.44405620203416302</v>
      </c>
      <c r="C11" s="7">
        <v>5.0642050178009802E-2</v>
      </c>
      <c r="D11" s="7">
        <v>3.3461109330913799E-2</v>
      </c>
      <c r="E11" s="7">
        <v>6.8316636370805206E-2</v>
      </c>
      <c r="F11" s="7">
        <v>-3.2857201898763101E-2</v>
      </c>
      <c r="G11" s="7">
        <v>-5.08306808915212E-2</v>
      </c>
      <c r="H11" s="7">
        <v>0.100607077743968</v>
      </c>
      <c r="I11" s="7">
        <v>0.17973809120032699</v>
      </c>
      <c r="J11" s="7">
        <v>2.2336781628373301E-2</v>
      </c>
      <c r="K11" s="7">
        <v>0.118472228062991</v>
      </c>
      <c r="L11" s="7">
        <v>0.212194890035555</v>
      </c>
      <c r="M11" s="7">
        <v>4.8289280855189402E-2</v>
      </c>
      <c r="N11" s="7">
        <v>-3.91779003785638E-2</v>
      </c>
      <c r="O11" s="7">
        <v>3.42218522653122E-2</v>
      </c>
      <c r="P11" s="7">
        <v>0.10037788411791999</v>
      </c>
      <c r="Q11" s="7">
        <v>-6.5837017312275802E-4</v>
      </c>
      <c r="R11" s="7">
        <v>4.78589251222621E-2</v>
      </c>
      <c r="S11" s="7">
        <v>2.4615441550502201E-2</v>
      </c>
      <c r="T11" s="7">
        <v>7.29391305393534E-2</v>
      </c>
      <c r="U11" s="13">
        <v>-2.40614419849958E-2</v>
      </c>
      <c r="AA11" s="36">
        <f t="shared" si="0"/>
        <v>1.1959750766112597E-2</v>
      </c>
      <c r="AB11" s="37">
        <f t="shared" si="1"/>
        <v>7.4037720748696572E-4</v>
      </c>
      <c r="AC11" s="38">
        <f t="shared" si="2"/>
        <v>9.841625406766006E-3</v>
      </c>
      <c r="AF11" s="12">
        <f t="shared" si="3"/>
        <v>0.15897759386445603</v>
      </c>
      <c r="AG11" s="7">
        <f t="shared" si="4"/>
        <v>8.9972199799100453E-4</v>
      </c>
      <c r="AH11" s="13">
        <f t="shared" si="5"/>
        <v>6.0925309216645158E-4</v>
      </c>
    </row>
    <row r="12" spans="1:34" ht="15" thickBot="1" x14ac:dyDescent="0.35">
      <c r="A12" s="25">
        <v>39569</v>
      </c>
      <c r="B12" s="12">
        <v>-0.17675555928348299</v>
      </c>
      <c r="C12" s="7">
        <v>9.2820273561751206E-3</v>
      </c>
      <c r="D12" s="7">
        <v>3.6077583615063497E-2</v>
      </c>
      <c r="E12" s="7">
        <v>-4.3639104865524896E-3</v>
      </c>
      <c r="F12" s="7">
        <v>-2.7347702125377502E-2</v>
      </c>
      <c r="G12" s="7">
        <v>-3.3564125902082499E-3</v>
      </c>
      <c r="H12" s="8">
        <v>6.3137459300088904E-5</v>
      </c>
      <c r="I12" s="7">
        <v>-0.122644918716424</v>
      </c>
      <c r="J12" s="7">
        <v>-6.3998376291780998E-2</v>
      </c>
      <c r="K12" s="7">
        <v>-9.7586511889564395E-2</v>
      </c>
      <c r="L12" s="7">
        <v>8.5082081915324195E-2</v>
      </c>
      <c r="M12" s="7">
        <v>7.6711215830948004E-2</v>
      </c>
      <c r="N12" s="7">
        <v>-2.1968427956593001E-2</v>
      </c>
      <c r="O12" s="7">
        <v>1.79452952283188E-3</v>
      </c>
      <c r="P12" s="7">
        <v>-4.2048004647532403E-2</v>
      </c>
      <c r="Q12" s="7">
        <v>0.13265423255550099</v>
      </c>
      <c r="R12" s="7">
        <v>6.8290370341281799E-3</v>
      </c>
      <c r="S12" s="7">
        <v>3.07412566507335E-2</v>
      </c>
      <c r="T12" s="7">
        <v>-2.6009091413448099E-4</v>
      </c>
      <c r="U12" s="13">
        <v>7.5095744603709699E-2</v>
      </c>
      <c r="AA12" s="36">
        <f t="shared" si="0"/>
        <v>2.5239972238791006E-3</v>
      </c>
      <c r="AB12" s="37">
        <f t="shared" si="1"/>
        <v>-3.1024974841968161E-4</v>
      </c>
      <c r="AC12" s="38">
        <f t="shared" si="2"/>
        <v>-6.0630015627642911E-3</v>
      </c>
      <c r="AF12" s="12">
        <f t="shared" si="3"/>
        <v>4.9324775252004453E-2</v>
      </c>
      <c r="AG12" s="7">
        <f t="shared" si="4"/>
        <v>1.2915541842008739E-4</v>
      </c>
      <c r="AH12" s="13">
        <f t="shared" si="5"/>
        <v>7.4526417530079649E-4</v>
      </c>
    </row>
    <row r="13" spans="1:34" ht="15" thickBot="1" x14ac:dyDescent="0.35">
      <c r="A13" s="25">
        <v>39600</v>
      </c>
      <c r="B13" s="12">
        <v>-0.29264666636324499</v>
      </c>
      <c r="C13" s="7">
        <v>-0.10672817964207899</v>
      </c>
      <c r="D13" s="7">
        <v>-7.1428463329376995E-2</v>
      </c>
      <c r="E13" s="7">
        <v>-4.60895670177143E-2</v>
      </c>
      <c r="F13" s="7">
        <v>-8.6225234875708906E-2</v>
      </c>
      <c r="G13" s="7">
        <v>-6.3021505853240997E-2</v>
      </c>
      <c r="H13" s="7">
        <v>-2.66717585505203E-2</v>
      </c>
      <c r="I13" s="7">
        <v>-0.23435359100870901</v>
      </c>
      <c r="J13" s="7">
        <v>-0.13855590113760699</v>
      </c>
      <c r="K13" s="7">
        <v>-0.20209316139494199</v>
      </c>
      <c r="L13" s="7">
        <v>-0.112900837266886</v>
      </c>
      <c r="M13" s="7">
        <v>-8.4215619625817403E-2</v>
      </c>
      <c r="N13" s="7">
        <v>-9.7624187124336306E-2</v>
      </c>
      <c r="O13" s="7">
        <v>-3.5960514376543601E-2</v>
      </c>
      <c r="P13" s="7">
        <v>-7.0977240225390502E-3</v>
      </c>
      <c r="Q13" s="7">
        <v>9.3404178021363506E-3</v>
      </c>
      <c r="R13" s="7">
        <v>-5.3511048579207299E-2</v>
      </c>
      <c r="S13" s="7">
        <v>-0.15563892549455099</v>
      </c>
      <c r="T13" s="7">
        <v>-7.9802227161726705E-2</v>
      </c>
      <c r="U13" s="13">
        <v>9.97519689591857E-2</v>
      </c>
      <c r="AA13" s="36">
        <f t="shared" si="0"/>
        <v>4.3050528856237363E-2</v>
      </c>
      <c r="AB13" s="37">
        <f t="shared" si="1"/>
        <v>1.0216294531277226E-2</v>
      </c>
      <c r="AC13" s="38">
        <f t="shared" si="2"/>
        <v>2.7108434148952212E-2</v>
      </c>
      <c r="AF13" s="12">
        <f t="shared" si="3"/>
        <v>0.1142324570815772</v>
      </c>
      <c r="AG13" s="7">
        <f t="shared" si="4"/>
        <v>1.6224355863046772E-2</v>
      </c>
      <c r="AH13" s="13">
        <f t="shared" si="5"/>
        <v>6.4330858390210886E-3</v>
      </c>
    </row>
    <row r="14" spans="1:34" ht="15" thickBot="1" x14ac:dyDescent="0.35">
      <c r="A14" s="25">
        <v>39630</v>
      </c>
      <c r="B14" s="12">
        <v>-2.07944822967232E-3</v>
      </c>
      <c r="C14" s="7">
        <v>-5.2608217242597601E-2</v>
      </c>
      <c r="D14" s="7">
        <v>-2.7243636149729002E-2</v>
      </c>
      <c r="E14" s="7">
        <v>6.35004224748517E-2</v>
      </c>
      <c r="F14" s="7">
        <v>-9.2347860430558298E-3</v>
      </c>
      <c r="G14" s="7">
        <v>4.6705909078904401E-2</v>
      </c>
      <c r="H14" s="7">
        <v>4.3060516810872002E-2</v>
      </c>
      <c r="I14" s="7">
        <v>0.13445420800229399</v>
      </c>
      <c r="J14" s="7">
        <v>0.27452579516625297</v>
      </c>
      <c r="K14" s="7">
        <v>0.19746618835234001</v>
      </c>
      <c r="L14" s="7">
        <v>-5.0704862744958397E-2</v>
      </c>
      <c r="M14" s="7">
        <v>7.9726562074281304E-2</v>
      </c>
      <c r="N14" s="7">
        <v>6.8689616201091305E-2</v>
      </c>
      <c r="O14" s="7">
        <v>6.4189978231708605E-2</v>
      </c>
      <c r="P14" s="7">
        <v>-8.7370861675265907E-2</v>
      </c>
      <c r="Q14" s="7">
        <v>-4.6269598555002997E-2</v>
      </c>
      <c r="R14" s="7">
        <v>1.5604717988799701E-2</v>
      </c>
      <c r="S14" s="7">
        <v>-7.0420847834632094E-2</v>
      </c>
      <c r="T14" s="7">
        <v>-2.6604202426913599E-2</v>
      </c>
      <c r="U14" s="13">
        <v>-8.0521382990401902E-2</v>
      </c>
      <c r="AA14" s="36">
        <f t="shared" si="0"/>
        <v>3.4734328639670184E-3</v>
      </c>
      <c r="AB14" s="37">
        <f t="shared" si="1"/>
        <v>2.6387655413937974E-3</v>
      </c>
      <c r="AC14" s="38">
        <f t="shared" si="2"/>
        <v>1.7079939970298798E-3</v>
      </c>
      <c r="AF14" s="12">
        <f t="shared" si="3"/>
        <v>2.2482491860979685E-3</v>
      </c>
      <c r="AG14" s="7">
        <f t="shared" si="4"/>
        <v>5.366280541804852E-3</v>
      </c>
      <c r="AH14" s="13">
        <f t="shared" si="5"/>
        <v>1.2975623484838147E-3</v>
      </c>
    </row>
    <row r="15" spans="1:34" ht="15" thickBot="1" x14ac:dyDescent="0.35">
      <c r="A15" s="25">
        <v>39661</v>
      </c>
      <c r="B15" s="12">
        <v>-7.0833545509264406E-2</v>
      </c>
      <c r="C15" s="7">
        <v>1.74049653704225E-2</v>
      </c>
      <c r="D15" s="7">
        <v>6.5897643665020697E-2</v>
      </c>
      <c r="E15" s="7">
        <v>4.32650067954801E-2</v>
      </c>
      <c r="F15" s="7">
        <v>1.1067703170887001E-2</v>
      </c>
      <c r="G15" s="7">
        <v>2.88461882110338E-2</v>
      </c>
      <c r="H15" s="7">
        <v>1.1741002309570101E-2</v>
      </c>
      <c r="I15" s="7">
        <v>1.6051472175254902E-2</v>
      </c>
      <c r="J15" s="7">
        <v>1.08974628388916E-2</v>
      </c>
      <c r="K15" s="7">
        <v>-5.2670952842747601E-2</v>
      </c>
      <c r="L15" s="7">
        <v>6.65621686471356E-2</v>
      </c>
      <c r="M15" s="7">
        <v>-4.51308884772385E-2</v>
      </c>
      <c r="N15" s="7">
        <v>4.0459292795788297E-2</v>
      </c>
      <c r="O15" s="7">
        <v>3.5307252688944898E-2</v>
      </c>
      <c r="P15" s="7">
        <v>-1.4184785853621501E-4</v>
      </c>
      <c r="Q15" s="7">
        <v>-8.4041346994247701E-2</v>
      </c>
      <c r="R15" s="7">
        <v>4.4957062534348897E-2</v>
      </c>
      <c r="S15" s="7">
        <v>3.8299267295902203E-2</v>
      </c>
      <c r="T15" s="7">
        <v>3.1726842312367602E-2</v>
      </c>
      <c r="U15" s="13">
        <v>-5.9633093659918403E-2</v>
      </c>
      <c r="AA15" s="36">
        <f t="shared" si="0"/>
        <v>3.7658980454354396E-4</v>
      </c>
      <c r="AB15" s="37">
        <f t="shared" si="1"/>
        <v>-1.8516562394699495E-4</v>
      </c>
      <c r="AC15" s="38">
        <f t="shared" si="2"/>
        <v>-6.6355711992676291E-3</v>
      </c>
      <c r="AF15" s="12">
        <f t="shared" si="3"/>
        <v>1.3495423220037276E-2</v>
      </c>
      <c r="AG15" s="7">
        <f t="shared" si="4"/>
        <v>1.0508739042402029E-5</v>
      </c>
      <c r="AH15" s="13">
        <f t="shared" si="5"/>
        <v>3.262647226592752E-3</v>
      </c>
    </row>
    <row r="16" spans="1:34" ht="15" thickBot="1" x14ac:dyDescent="0.35">
      <c r="A16" s="25">
        <v>39692</v>
      </c>
      <c r="B16" s="12">
        <v>0.16591912161879799</v>
      </c>
      <c r="C16" s="7">
        <v>-0.157358961280013</v>
      </c>
      <c r="D16" s="7">
        <v>-5.1313385499791302E-2</v>
      </c>
      <c r="E16" s="7">
        <v>-4.8393387200092999E-3</v>
      </c>
      <c r="F16" s="7">
        <v>2.27792014922494E-2</v>
      </c>
      <c r="G16" s="7">
        <v>4.7148561624807697E-2</v>
      </c>
      <c r="H16" s="7">
        <v>1.3881143194939501E-2</v>
      </c>
      <c r="I16" s="7">
        <v>8.0042540031539697E-2</v>
      </c>
      <c r="J16" s="7">
        <v>0.239841544423056</v>
      </c>
      <c r="K16" s="7">
        <v>0.21330208970751299</v>
      </c>
      <c r="L16" s="7">
        <v>-0.32955831460377799</v>
      </c>
      <c r="M16" s="7">
        <v>-3.9184664961371997E-2</v>
      </c>
      <c r="N16" s="7">
        <v>-3.5060291951009799E-2</v>
      </c>
      <c r="O16" s="7">
        <v>-1.63286047555786E-2</v>
      </c>
      <c r="P16" s="7">
        <v>-2.9371039542040199E-2</v>
      </c>
      <c r="Q16" s="7">
        <v>-0.11537605091504199</v>
      </c>
      <c r="R16" s="7">
        <v>5.0366759942506403E-2</v>
      </c>
      <c r="S16" s="7">
        <v>-0.12722741613305899</v>
      </c>
      <c r="T16" s="7">
        <v>-8.6275326228423599E-2</v>
      </c>
      <c r="U16" s="13">
        <v>-0.13856976902477999</v>
      </c>
      <c r="AA16" s="36">
        <f t="shared" si="0"/>
        <v>-2.1464430457390504E-2</v>
      </c>
      <c r="AB16" s="37">
        <f t="shared" si="1"/>
        <v>1.0696615920753921E-2</v>
      </c>
      <c r="AC16" s="38">
        <f t="shared" si="2"/>
        <v>-7.245998174327516E-3</v>
      </c>
      <c r="AF16" s="12">
        <f t="shared" si="3"/>
        <v>1.4540227026892198E-2</v>
      </c>
      <c r="AG16" s="7">
        <f t="shared" si="4"/>
        <v>3.1686009716907909E-2</v>
      </c>
      <c r="AH16" s="13">
        <f t="shared" si="5"/>
        <v>3.6109814135123529E-3</v>
      </c>
    </row>
    <row r="17" spans="1:34" ht="15" thickBot="1" x14ac:dyDescent="0.35">
      <c r="A17" s="25">
        <v>39722</v>
      </c>
      <c r="B17" s="12">
        <v>-0.57884606085035994</v>
      </c>
      <c r="C17" s="7">
        <v>-0.35259566460005698</v>
      </c>
      <c r="D17" s="7">
        <v>-0.155751457771164</v>
      </c>
      <c r="E17" s="7">
        <v>-6.1101933214967603E-2</v>
      </c>
      <c r="F17" s="7">
        <v>-0.16679297469704801</v>
      </c>
      <c r="G17" s="7">
        <v>-0.200084127632499</v>
      </c>
      <c r="H17" s="7">
        <v>-6.8124665754407496E-2</v>
      </c>
      <c r="I17" s="7">
        <v>-0.326119362311245</v>
      </c>
      <c r="J17" s="7">
        <v>-9.2725716511562806E-2</v>
      </c>
      <c r="K17" s="7">
        <v>-0.109887155736226</v>
      </c>
      <c r="L17" s="7">
        <v>-5.3404873170637898E-2</v>
      </c>
      <c r="M17" s="7">
        <v>-0.20511294947789899</v>
      </c>
      <c r="N17" s="7">
        <v>-3.9587818988398499E-2</v>
      </c>
      <c r="O17" s="7">
        <v>-0.11460714078742899</v>
      </c>
      <c r="P17" s="7">
        <v>-4.5583439244684998E-2</v>
      </c>
      <c r="Q17" s="7">
        <v>-0.27012794696274101</v>
      </c>
      <c r="R17" s="7">
        <v>8.3800950448227295E-3</v>
      </c>
      <c r="S17" s="7">
        <v>-2.1047460391061298E-2</v>
      </c>
      <c r="T17" s="7">
        <v>-6.0452873776868997E-2</v>
      </c>
      <c r="U17" s="13">
        <v>-0.32043331547130899</v>
      </c>
      <c r="AA17" s="36">
        <f t="shared" si="0"/>
        <v>0.23297127453766797</v>
      </c>
      <c r="AB17" s="37">
        <f t="shared" si="1"/>
        <v>6.1409382341535236E-2</v>
      </c>
      <c r="AC17" s="38">
        <f t="shared" si="2"/>
        <v>0.10269641377952909</v>
      </c>
      <c r="AF17" s="12">
        <f t="shared" si="3"/>
        <v>0.38960356701849364</v>
      </c>
      <c r="AG17" s="7">
        <f t="shared" si="4"/>
        <v>0.13930985071584093</v>
      </c>
      <c r="AH17" s="13">
        <f t="shared" si="5"/>
        <v>2.706996109888191E-2</v>
      </c>
    </row>
    <row r="18" spans="1:34" ht="15" thickBot="1" x14ac:dyDescent="0.35">
      <c r="A18" s="25">
        <v>39753</v>
      </c>
      <c r="B18" s="12">
        <v>0.22831065260750699</v>
      </c>
      <c r="C18" s="7">
        <v>7.3036441703142801E-2</v>
      </c>
      <c r="D18" s="7">
        <v>-0.13083738278224299</v>
      </c>
      <c r="E18" s="7">
        <v>2.3160393142517902E-2</v>
      </c>
      <c r="F18" s="7">
        <v>7.2822249525417201E-2</v>
      </c>
      <c r="G18" s="7">
        <v>-5.43774027639199E-3</v>
      </c>
      <c r="H18" s="7">
        <v>1.2542305259331001E-3</v>
      </c>
      <c r="I18" s="7">
        <v>-0.39267379414633802</v>
      </c>
      <c r="J18" s="7">
        <v>-0.143245456380726</v>
      </c>
      <c r="K18" s="7">
        <v>-0.23248472374405099</v>
      </c>
      <c r="L18" s="7">
        <v>-0.138674440968131</v>
      </c>
      <c r="M18" s="7">
        <v>-0.117390862296035</v>
      </c>
      <c r="N18" s="7">
        <v>-5.5864608747310897E-2</v>
      </c>
      <c r="O18" s="7">
        <v>-3.7057977509015197E-2</v>
      </c>
      <c r="P18" s="7">
        <v>8.7572990901628303E-2</v>
      </c>
      <c r="Q18" s="7">
        <v>-9.2180220148331493E-2</v>
      </c>
      <c r="R18" s="7">
        <v>-5.4539331232384497E-2</v>
      </c>
      <c r="S18" s="7">
        <v>6.68660040234621E-2</v>
      </c>
      <c r="T18" s="7">
        <v>0.100438104277532</v>
      </c>
      <c r="U18" s="13">
        <v>0.27752444568561901</v>
      </c>
      <c r="AA18" s="36">
        <f t="shared" si="0"/>
        <v>9.5859842233387248E-3</v>
      </c>
      <c r="AB18" s="37">
        <f t="shared" si="1"/>
        <v>-7.3144190543880643E-3</v>
      </c>
      <c r="AC18" s="38">
        <f t="shared" si="2"/>
        <v>-2.5546050515075181E-2</v>
      </c>
      <c r="AF18" s="12">
        <f t="shared" si="3"/>
        <v>3.3479629125051841E-2</v>
      </c>
      <c r="AG18" s="7">
        <f t="shared" si="4"/>
        <v>2.7446867223908243E-3</v>
      </c>
      <c r="AH18" s="13">
        <f t="shared" si="5"/>
        <v>1.9492470913617457E-2</v>
      </c>
    </row>
    <row r="19" spans="1:34" ht="15" thickBot="1" x14ac:dyDescent="0.35">
      <c r="A19" s="25">
        <v>39783</v>
      </c>
      <c r="B19" s="12">
        <v>-0.148699487430242</v>
      </c>
      <c r="C19" s="7">
        <v>8.9778178976529704E-2</v>
      </c>
      <c r="D19" s="7">
        <v>2.2651336581193601E-2</v>
      </c>
      <c r="E19" s="7">
        <v>5.85533737531585E-2</v>
      </c>
      <c r="F19" s="7">
        <v>-3.4137042695700302E-2</v>
      </c>
      <c r="G19" s="7">
        <v>-2.6439906995005799E-2</v>
      </c>
      <c r="H19" s="7">
        <v>7.5618463663449402E-3</v>
      </c>
      <c r="I19" s="7">
        <v>-0.19059143326774999</v>
      </c>
      <c r="J19" s="7">
        <v>2.0422375779791901E-2</v>
      </c>
      <c r="K19" s="7">
        <v>-4.1062030493961297E-3</v>
      </c>
      <c r="L19" s="7">
        <v>-7.8990131683574896E-2</v>
      </c>
      <c r="M19" s="7">
        <v>3.1372559781517997E-2</v>
      </c>
      <c r="N19" s="7">
        <v>7.7906036490156497E-2</v>
      </c>
      <c r="O19" s="7">
        <v>2.13382110127351E-2</v>
      </c>
      <c r="P19" s="7">
        <v>-3.9926286733919002E-3</v>
      </c>
      <c r="Q19" s="7">
        <v>4.5072352686603499E-2</v>
      </c>
      <c r="R19" s="7">
        <v>-3.6147566712410498E-2</v>
      </c>
      <c r="S19" s="7">
        <v>-2.1005841763013199E-3</v>
      </c>
      <c r="T19" s="7">
        <v>3.8284966918141101E-2</v>
      </c>
      <c r="U19" s="13">
        <v>0.21327045153049701</v>
      </c>
      <c r="AA19" s="36">
        <f t="shared" si="0"/>
        <v>-1.3413981171224902E-2</v>
      </c>
      <c r="AB19" s="37">
        <f t="shared" si="1"/>
        <v>9.5908058674713131E-4</v>
      </c>
      <c r="AC19" s="38">
        <f t="shared" si="2"/>
        <v>-2.6919122212747137E-3</v>
      </c>
      <c r="AF19" s="12">
        <f t="shared" si="3"/>
        <v>3.7649870458997918E-2</v>
      </c>
      <c r="AG19" s="7">
        <f t="shared" si="4"/>
        <v>4.7791636111452727E-3</v>
      </c>
      <c r="AH19" s="13">
        <f t="shared" si="5"/>
        <v>1.9246789746434179E-4</v>
      </c>
    </row>
    <row r="20" spans="1:34" ht="15" thickBot="1" x14ac:dyDescent="0.35">
      <c r="A20" s="25">
        <v>39814</v>
      </c>
      <c r="B20" s="12">
        <v>-0.18340575809489701</v>
      </c>
      <c r="C20" s="7">
        <v>-0.30192884280056798</v>
      </c>
      <c r="D20" s="7">
        <v>-8.8585224663595905E-2</v>
      </c>
      <c r="E20" s="7">
        <v>-6.7052799537568403E-2</v>
      </c>
      <c r="F20" s="7">
        <v>-5.6328735322983797E-2</v>
      </c>
      <c r="G20" s="7">
        <v>-8.2891763222176201E-2</v>
      </c>
      <c r="H20" s="7">
        <v>-0.15947208655637601</v>
      </c>
      <c r="I20" s="7">
        <v>-0.46967900311331401</v>
      </c>
      <c r="J20" s="7">
        <v>-0.358887252157505</v>
      </c>
      <c r="K20" s="7">
        <v>-0.18105909884049001</v>
      </c>
      <c r="L20" s="7">
        <v>5.6004743277479098E-2</v>
      </c>
      <c r="M20" s="7">
        <v>8.8996747454580999E-2</v>
      </c>
      <c r="N20" s="7">
        <v>-0.17673586887420001</v>
      </c>
      <c r="O20" s="7">
        <v>-3.5768462198803301E-2</v>
      </c>
      <c r="P20" s="7">
        <v>-4.1964355281195097E-2</v>
      </c>
      <c r="Q20" s="7">
        <v>-4.7514480361038301E-3</v>
      </c>
      <c r="R20" s="7">
        <v>4.6750218293566598E-2</v>
      </c>
      <c r="S20" s="7">
        <v>-0.119246407583908</v>
      </c>
      <c r="T20" s="7">
        <v>-0.106011901870344</v>
      </c>
      <c r="U20" s="13">
        <v>-2.2604797082938399E-2</v>
      </c>
      <c r="AA20" s="36">
        <f t="shared" si="0"/>
        <v>7.3786576283011343E-2</v>
      </c>
      <c r="AB20" s="37">
        <f t="shared" si="1"/>
        <v>3.1407011734838557E-2</v>
      </c>
      <c r="AC20" s="38">
        <f t="shared" si="2"/>
        <v>2.2271073238162038E-2</v>
      </c>
      <c r="AF20" s="12">
        <f t="shared" si="3"/>
        <v>5.2322909873317267E-2</v>
      </c>
      <c r="AG20" s="7">
        <f t="shared" si="4"/>
        <v>0.10405497042787988</v>
      </c>
      <c r="AH20" s="13">
        <f t="shared" si="5"/>
        <v>9.4796085382193012E-3</v>
      </c>
    </row>
    <row r="21" spans="1:34" ht="15" thickBot="1" x14ac:dyDescent="0.35">
      <c r="A21" s="25">
        <v>39845</v>
      </c>
      <c r="B21" s="12">
        <v>6.9519581503949102E-2</v>
      </c>
      <c r="C21" s="7">
        <v>-0.20226907707810901</v>
      </c>
      <c r="D21" s="7">
        <v>-0.18907161574173101</v>
      </c>
      <c r="E21" s="7">
        <v>-9.1077399056366498E-2</v>
      </c>
      <c r="F21" s="7">
        <v>-4.3773326407332003E-2</v>
      </c>
      <c r="G21" s="7">
        <v>-4.1608911321882401E-2</v>
      </c>
      <c r="H21" s="7">
        <v>4.4991075715009203E-2</v>
      </c>
      <c r="I21" s="7">
        <v>-0.577464784646192</v>
      </c>
      <c r="J21" s="7">
        <v>-0.34782171565547898</v>
      </c>
      <c r="K21" s="7">
        <v>-0.104273093221358</v>
      </c>
      <c r="L21" s="7">
        <v>-9.0977169540379394E-3</v>
      </c>
      <c r="M21" s="7">
        <v>9.6091710534020897E-3</v>
      </c>
      <c r="N21" s="7">
        <v>-0.137535936488066</v>
      </c>
      <c r="O21" s="7">
        <v>-0.126111183175356</v>
      </c>
      <c r="P21" s="7">
        <v>-0.107712249469677</v>
      </c>
      <c r="Q21" s="7">
        <v>-0.13770593389814301</v>
      </c>
      <c r="R21" s="7">
        <v>-9.8171902873196701E-2</v>
      </c>
      <c r="S21" s="7">
        <v>-3.4524533040927202E-2</v>
      </c>
      <c r="T21" s="7">
        <v>-4.48615421791125E-2</v>
      </c>
      <c r="U21" s="13">
        <v>4.6506440986830502E-2</v>
      </c>
      <c r="AA21" s="36">
        <f t="shared" si="0"/>
        <v>-5.3908439881622328E-3</v>
      </c>
      <c r="AB21" s="37">
        <f t="shared" si="1"/>
        <v>4.4103810269634371E-2</v>
      </c>
      <c r="AC21" s="38">
        <f t="shared" si="2"/>
        <v>-4.7846626546509605E-3</v>
      </c>
      <c r="AF21" s="12">
        <f t="shared" si="3"/>
        <v>5.8483314138888139E-4</v>
      </c>
      <c r="AG21" s="7">
        <f t="shared" si="4"/>
        <v>4.9691436493645651E-2</v>
      </c>
      <c r="AH21" s="13">
        <f t="shared" si="5"/>
        <v>3.9144492845334507E-2</v>
      </c>
    </row>
    <row r="22" spans="1:34" ht="15" thickBot="1" x14ac:dyDescent="0.35">
      <c r="A22" s="25">
        <v>39873</v>
      </c>
      <c r="B22" s="12">
        <v>0.31499899767530998</v>
      </c>
      <c r="C22" s="7">
        <v>0.13612326886982901</v>
      </c>
      <c r="D22" s="7">
        <v>8.2886327201610502E-2</v>
      </c>
      <c r="E22" s="7">
        <v>4.4401967001164798E-2</v>
      </c>
      <c r="F22" s="7">
        <v>8.7270582388135204E-2</v>
      </c>
      <c r="G22" s="7">
        <v>7.8841093157851996E-2</v>
      </c>
      <c r="H22" s="7">
        <v>6.4051594429491002E-2</v>
      </c>
      <c r="I22" s="7">
        <v>0.68666685319794096</v>
      </c>
      <c r="J22" s="7">
        <v>0.176858962534817</v>
      </c>
      <c r="K22" s="7">
        <v>0.16323849824095399</v>
      </c>
      <c r="L22" s="7">
        <v>0.177023858481481</v>
      </c>
      <c r="M22" s="7">
        <v>5.2808618583455799E-2</v>
      </c>
      <c r="N22" s="7">
        <v>0.10641759758528101</v>
      </c>
      <c r="O22" s="7">
        <v>5.2000247099054403E-2</v>
      </c>
      <c r="P22" s="7">
        <v>2.9452467845836302E-3</v>
      </c>
      <c r="Q22" s="7">
        <v>0.12978105063276499</v>
      </c>
      <c r="R22" s="7">
        <v>9.3897017826349599E-2</v>
      </c>
      <c r="S22" s="7">
        <v>6.0159810367221199E-2</v>
      </c>
      <c r="T22" s="7">
        <v>5.8535282959078401E-2</v>
      </c>
      <c r="U22" s="13">
        <v>7.79714184429212E-2</v>
      </c>
      <c r="AA22" s="36">
        <f t="shared" si="0"/>
        <v>3.11397322841796E-2</v>
      </c>
      <c r="AB22" s="37">
        <f t="shared" si="1"/>
        <v>8.557770007010624E-3</v>
      </c>
      <c r="AC22" s="38">
        <f t="shared" si="2"/>
        <v>1.9984239292020995E-2</v>
      </c>
      <c r="AF22" s="12">
        <f t="shared" si="3"/>
        <v>7.2717993232666714E-2</v>
      </c>
      <c r="AG22" s="7">
        <f t="shared" si="4"/>
        <v>1.3334841675674459E-2</v>
      </c>
      <c r="AH22" s="13">
        <f t="shared" si="5"/>
        <v>5.4920357717097882E-3</v>
      </c>
    </row>
    <row r="23" spans="1:34" ht="15" thickBot="1" x14ac:dyDescent="0.35">
      <c r="A23" s="25">
        <v>39904</v>
      </c>
      <c r="B23" s="12">
        <v>1.2737643602461</v>
      </c>
      <c r="C23" s="7">
        <v>0.28892682504365402</v>
      </c>
      <c r="D23" s="7">
        <v>0.20594699298789901</v>
      </c>
      <c r="E23" s="7">
        <v>-2.3456336954436201E-2</v>
      </c>
      <c r="F23" s="7">
        <v>-2.0477727955155098E-2</v>
      </c>
      <c r="G23" s="7">
        <v>-3.3411148524152202E-2</v>
      </c>
      <c r="H23" s="7">
        <v>-3.26296100943455E-2</v>
      </c>
      <c r="I23" s="7">
        <v>0.20553295805107699</v>
      </c>
      <c r="J23" s="7">
        <v>0.40519674835682501</v>
      </c>
      <c r="K23" s="7">
        <v>0.24374525574890199</v>
      </c>
      <c r="L23" s="7">
        <v>0.197012544138885</v>
      </c>
      <c r="M23" s="7">
        <v>6.5228578689584094E-2</v>
      </c>
      <c r="N23" s="7">
        <v>-1.9089505093790302E-2</v>
      </c>
      <c r="O23" s="7">
        <v>-4.5625900388690504E-3</v>
      </c>
      <c r="P23" s="7">
        <v>-2.0998426152033501E-2</v>
      </c>
      <c r="Q23" s="7">
        <v>0.12970719515836199</v>
      </c>
      <c r="R23" s="7">
        <v>-6.2610058902555304E-2</v>
      </c>
      <c r="S23" s="7">
        <v>3.7854783998353597E-2</v>
      </c>
      <c r="T23" s="7">
        <v>1.8824667183794601E-2</v>
      </c>
      <c r="U23" s="13">
        <v>-0.10098329971910699</v>
      </c>
      <c r="AA23" s="36">
        <f t="shared" si="0"/>
        <v>0.32956286468369234</v>
      </c>
      <c r="AB23" s="37">
        <f t="shared" si="1"/>
        <v>5.2896510083029008E-2</v>
      </c>
      <c r="AC23" s="38">
        <f t="shared" si="2"/>
        <v>0.24220786237330219</v>
      </c>
      <c r="AF23" s="12">
        <f t="shared" si="3"/>
        <v>1.5090356026770999</v>
      </c>
      <c r="AG23" s="7">
        <f t="shared" si="4"/>
        <v>7.197423413061925E-2</v>
      </c>
      <c r="AH23" s="13">
        <f t="shared" si="5"/>
        <v>3.8875589476729817E-2</v>
      </c>
    </row>
    <row r="24" spans="1:34" ht="15" thickBot="1" x14ac:dyDescent="0.35">
      <c r="A24" s="25">
        <v>39934</v>
      </c>
      <c r="B24" s="12">
        <v>-3.8461583701199599E-2</v>
      </c>
      <c r="C24" s="7">
        <v>-3.3721513608246899E-3</v>
      </c>
      <c r="D24" s="7">
        <v>0.105935867010668</v>
      </c>
      <c r="E24" s="7">
        <v>0.10696188185813001</v>
      </c>
      <c r="F24" s="7">
        <v>0.141927991721745</v>
      </c>
      <c r="G24" s="7">
        <v>4.6020721318404699E-2</v>
      </c>
      <c r="H24" s="7">
        <v>-7.7731526594412301E-3</v>
      </c>
      <c r="I24" s="7">
        <v>0.21967226940308901</v>
      </c>
      <c r="J24" s="7">
        <v>0.27710741785923598</v>
      </c>
      <c r="K24" s="7">
        <v>0.11818132204054201</v>
      </c>
      <c r="L24" s="7">
        <v>7.9312965928340307E-2</v>
      </c>
      <c r="M24" s="7">
        <v>3.5123313194099601E-2</v>
      </c>
      <c r="N24" s="7">
        <v>0.149859378436424</v>
      </c>
      <c r="O24" s="7">
        <v>6.2796306261601501E-2</v>
      </c>
      <c r="P24" s="7">
        <v>4.6405372940717199E-2</v>
      </c>
      <c r="Q24" s="7">
        <v>8.2474778592136894E-2</v>
      </c>
      <c r="R24" s="7">
        <v>-2.9744735553562499E-2</v>
      </c>
      <c r="S24" s="7">
        <v>-3.2396854718105599E-2</v>
      </c>
      <c r="T24" s="7">
        <v>-3.5596766266430602E-2</v>
      </c>
      <c r="U24" s="13">
        <v>0.21446381051305299</v>
      </c>
      <c r="AA24" s="36">
        <f t="shared" si="0"/>
        <v>2.0127265524318657E-3</v>
      </c>
      <c r="AB24" s="37">
        <f t="shared" si="1"/>
        <v>-2.3336174428409857E-3</v>
      </c>
      <c r="AC24" s="38">
        <f t="shared" si="2"/>
        <v>-8.1416148054777315E-3</v>
      </c>
      <c r="AF24" s="12">
        <f t="shared" si="3"/>
        <v>7.0220782540551313E-3</v>
      </c>
      <c r="AG24" s="7">
        <f t="shared" si="4"/>
        <v>5.7690444741552687E-4</v>
      </c>
      <c r="AH24" s="13">
        <f t="shared" si="5"/>
        <v>9.4396401239896805E-3</v>
      </c>
    </row>
    <row r="25" spans="1:34" ht="15" thickBot="1" x14ac:dyDescent="0.35">
      <c r="A25" s="25">
        <v>39965</v>
      </c>
      <c r="B25" s="12">
        <v>5.5652228694735198E-2</v>
      </c>
      <c r="C25" s="7">
        <v>-6.8246360265490802E-2</v>
      </c>
      <c r="D25" s="7">
        <v>-3.67461669006071E-2</v>
      </c>
      <c r="E25" s="7">
        <v>-1.7372174819863199E-2</v>
      </c>
      <c r="F25" s="7">
        <v>-1.546110312122E-2</v>
      </c>
      <c r="G25" s="7">
        <v>6.4559652296853898E-2</v>
      </c>
      <c r="H25" s="7">
        <v>-2.61361975037647E-2</v>
      </c>
      <c r="I25" s="7">
        <v>-0.20161293029802299</v>
      </c>
      <c r="J25" s="7">
        <v>-4.8627563898266099E-2</v>
      </c>
      <c r="K25" s="7">
        <v>-7.56097212041386E-2</v>
      </c>
      <c r="L25" s="7">
        <v>4.8745520936922297E-2</v>
      </c>
      <c r="M25" s="7">
        <v>-1.7500595264814199E-2</v>
      </c>
      <c r="N25" s="7">
        <v>-1.2508179622040099E-2</v>
      </c>
      <c r="O25" s="7">
        <v>2.9731951082252499E-2</v>
      </c>
      <c r="P25" s="7">
        <v>8.0753837992826299E-3</v>
      </c>
      <c r="Q25" s="7">
        <v>-5.4893163637714702E-2</v>
      </c>
      <c r="R25" s="7">
        <v>5.5273497190560197E-2</v>
      </c>
      <c r="S25" s="7">
        <v>2.0168007068244202E-3</v>
      </c>
      <c r="T25" s="7">
        <v>5.0239527078021803E-2</v>
      </c>
      <c r="U25" s="13">
        <v>-0.161972472394557</v>
      </c>
      <c r="AA25" s="36">
        <f t="shared" si="0"/>
        <v>-9.1701804906642109E-4</v>
      </c>
      <c r="AB25" s="37">
        <f t="shared" si="1"/>
        <v>4.0467868102723702E-3</v>
      </c>
      <c r="AC25" s="38">
        <f t="shared" si="2"/>
        <v>-4.6962656088022151E-4</v>
      </c>
      <c r="AF25" s="12">
        <f t="shared" si="3"/>
        <v>1.0641925380278883E-4</v>
      </c>
      <c r="AG25" s="7">
        <f t="shared" si="4"/>
        <v>7.9019733014849217E-3</v>
      </c>
      <c r="AH25" s="13">
        <f t="shared" si="5"/>
        <v>2.0724549252421529E-3</v>
      </c>
    </row>
    <row r="26" spans="1:34" ht="15" thickBot="1" x14ac:dyDescent="0.35">
      <c r="A26" s="25">
        <v>39995</v>
      </c>
      <c r="B26" s="12">
        <v>0.317957815945141</v>
      </c>
      <c r="C26" s="7">
        <v>0.350294107502306</v>
      </c>
      <c r="D26" s="7">
        <v>7.6725396796305106E-2</v>
      </c>
      <c r="E26" s="7">
        <v>-4.2268219050583998E-2</v>
      </c>
      <c r="F26" s="7">
        <v>3.8550056288758898E-2</v>
      </c>
      <c r="G26" s="7">
        <v>3.2569170681437699E-2</v>
      </c>
      <c r="H26" s="7">
        <v>2.9727338594051699E-2</v>
      </c>
      <c r="I26" s="7">
        <v>6.7340145131368198E-2</v>
      </c>
      <c r="J26" s="7">
        <v>8.2441330622611293E-3</v>
      </c>
      <c r="K26" s="7">
        <v>0.134761963048077</v>
      </c>
      <c r="L26" s="7">
        <v>0.14715929423511301</v>
      </c>
      <c r="M26" s="7">
        <v>0.12938146326414099</v>
      </c>
      <c r="N26" s="7">
        <v>6.2000164668124698E-2</v>
      </c>
      <c r="O26" s="7">
        <v>7.2006953310979102E-2</v>
      </c>
      <c r="P26" s="7">
        <v>6.8656466758345597E-3</v>
      </c>
      <c r="Q26" s="7">
        <v>7.0361593073544407E-2</v>
      </c>
      <c r="R26" s="7">
        <v>5.1843836096302297E-2</v>
      </c>
      <c r="S26" s="7">
        <v>8.0056244676468602E-2</v>
      </c>
      <c r="T26" s="7">
        <v>6.0056782436635398E-2</v>
      </c>
      <c r="U26" s="13">
        <v>1.1744551487924399E-2</v>
      </c>
      <c r="AA26" s="36">
        <f t="shared" si="0"/>
        <v>8.9868994233126914E-2</v>
      </c>
      <c r="AB26" s="37">
        <f t="shared" si="1"/>
        <v>2.2398665636488815E-2</v>
      </c>
      <c r="AC26" s="38">
        <f t="shared" si="2"/>
        <v>1.8523909750814561E-2</v>
      </c>
      <c r="AF26" s="12">
        <f t="shared" si="3"/>
        <v>7.4322513920605016E-2</v>
      </c>
      <c r="AG26" s="7">
        <f t="shared" si="4"/>
        <v>0.10866742388586918</v>
      </c>
      <c r="AH26" s="13">
        <f t="shared" si="5"/>
        <v>4.6168410398883548E-3</v>
      </c>
    </row>
    <row r="27" spans="1:34" ht="15" thickBot="1" x14ac:dyDescent="0.35">
      <c r="A27" s="25">
        <v>40026</v>
      </c>
      <c r="B27" s="12">
        <v>-5.0000406644974502E-2</v>
      </c>
      <c r="C27" s="7">
        <v>2.8370362685776099E-2</v>
      </c>
      <c r="D27" s="7">
        <v>3.6623686171343803E-2</v>
      </c>
      <c r="E27" s="7">
        <v>3.04446951497148E-2</v>
      </c>
      <c r="F27" s="7">
        <v>-2.14691432750959E-2</v>
      </c>
      <c r="G27" s="7">
        <v>-1.4098707152049299E-3</v>
      </c>
      <c r="H27" s="7">
        <v>2.54423615227455E-2</v>
      </c>
      <c r="I27" s="7">
        <v>0.57728727071674302</v>
      </c>
      <c r="J27" s="7">
        <v>0.12722482832251</v>
      </c>
      <c r="K27" s="7">
        <v>0.12445026304450101</v>
      </c>
      <c r="L27" s="7">
        <v>2.9500247085345599E-2</v>
      </c>
      <c r="M27" s="7">
        <v>5.6868402178857896E-3</v>
      </c>
      <c r="N27" s="7">
        <v>5.8878916934659999E-2</v>
      </c>
      <c r="O27" s="7">
        <v>6.5455424136762197E-4</v>
      </c>
      <c r="P27" s="7">
        <v>-1.16154180217452E-2</v>
      </c>
      <c r="Q27" s="7">
        <v>-3.5326892324949503E-2</v>
      </c>
      <c r="R27" s="7">
        <v>3.6129751175548702E-2</v>
      </c>
      <c r="S27" s="7">
        <v>-6.8626610581572498E-3</v>
      </c>
      <c r="T27" s="7">
        <v>-3.2117389819003299E-2</v>
      </c>
      <c r="U27" s="13">
        <v>-2.80535116336523E-2</v>
      </c>
      <c r="AA27" s="36">
        <f t="shared" si="0"/>
        <v>-7.3634977306024653E-4</v>
      </c>
      <c r="AB27" s="37">
        <f t="shared" si="1"/>
        <v>2.1507069832978014E-4</v>
      </c>
      <c r="AC27" s="38">
        <f t="shared" si="2"/>
        <v>-2.6547094450896278E-3</v>
      </c>
      <c r="AF27" s="12">
        <f t="shared" si="3"/>
        <v>9.0890796031881677E-3</v>
      </c>
      <c r="AG27" s="7">
        <f t="shared" si="4"/>
        <v>5.9655213944400448E-5</v>
      </c>
      <c r="AH27" s="13">
        <f t="shared" si="5"/>
        <v>7.7537908628020388E-4</v>
      </c>
    </row>
    <row r="28" spans="1:34" ht="15" thickBot="1" x14ac:dyDescent="0.35">
      <c r="A28" s="25">
        <v>40057</v>
      </c>
      <c r="B28" s="12">
        <v>-5.1315956917595197E-2</v>
      </c>
      <c r="C28" s="7">
        <v>0.13286235479875599</v>
      </c>
      <c r="D28" s="7">
        <v>5.45314575066995E-2</v>
      </c>
      <c r="E28" s="7">
        <v>1.47584315041567E-2</v>
      </c>
      <c r="F28" s="7">
        <v>0.110084825087286</v>
      </c>
      <c r="G28" s="7">
        <v>4.3462926642931603E-2</v>
      </c>
      <c r="H28" s="7">
        <v>-3.4991163098814802E-2</v>
      </c>
      <c r="I28" s="7">
        <v>-3.2000076832586002E-2</v>
      </c>
      <c r="J28" s="7">
        <v>2.3982508613687298E-2</v>
      </c>
      <c r="K28" s="7">
        <v>8.2836767956131502E-3</v>
      </c>
      <c r="L28" s="7">
        <v>0.101896257140596</v>
      </c>
      <c r="M28" s="7">
        <v>1.3214281133904901E-2</v>
      </c>
      <c r="N28" s="7">
        <v>-8.9816976601530003E-3</v>
      </c>
      <c r="O28" s="7">
        <v>7.4451265006620897E-3</v>
      </c>
      <c r="P28" s="7">
        <v>-7.8089355850700102E-3</v>
      </c>
      <c r="Q28" s="7">
        <v>3.3365158338885002E-2</v>
      </c>
      <c r="R28" s="7">
        <v>1.8661507081045001E-2</v>
      </c>
      <c r="S28" s="7">
        <v>3.6852602727002401E-2</v>
      </c>
      <c r="T28" s="7">
        <v>-2.48059568760189E-2</v>
      </c>
      <c r="U28" s="13">
        <v>9.77981716469742E-2</v>
      </c>
      <c r="AA28" s="36">
        <f t="shared" si="0"/>
        <v>-1.0845893127362812E-2</v>
      </c>
      <c r="AB28" s="37">
        <f t="shared" si="1"/>
        <v>5.1342485786345206E-3</v>
      </c>
      <c r="AC28" s="38">
        <f t="shared" si="2"/>
        <v>-4.4221675323572211E-3</v>
      </c>
      <c r="AF28" s="12">
        <f t="shared" si="3"/>
        <v>9.3416506257271992E-3</v>
      </c>
      <c r="AG28" s="7">
        <f t="shared" si="4"/>
        <v>1.2592356794655733E-2</v>
      </c>
      <c r="AH28" s="13">
        <f t="shared" si="5"/>
        <v>2.0933736946207038E-3</v>
      </c>
    </row>
    <row r="29" spans="1:34" ht="15" thickBot="1" x14ac:dyDescent="0.35">
      <c r="A29" s="25">
        <v>40087</v>
      </c>
      <c r="B29" s="12">
        <v>-2.91261449234359E-2</v>
      </c>
      <c r="C29" s="7">
        <v>8.0437699237730906E-2</v>
      </c>
      <c r="D29" s="7">
        <v>-3.2771903057282601E-3</v>
      </c>
      <c r="E29" s="7">
        <v>2.6984163216547698E-2</v>
      </c>
      <c r="F29" s="7">
        <v>-7.2621209450341997E-3</v>
      </c>
      <c r="G29" s="7">
        <v>3.2219898964961101E-2</v>
      </c>
      <c r="H29" s="7">
        <v>1.2018458347397201E-2</v>
      </c>
      <c r="I29" s="7">
        <v>-0.154958578268067</v>
      </c>
      <c r="J29" s="7">
        <v>-2.3420818629173602E-2</v>
      </c>
      <c r="K29" s="7">
        <v>-4.5628612395023499E-2</v>
      </c>
      <c r="L29" s="7">
        <v>1.6995155089836001E-2</v>
      </c>
      <c r="M29" s="7">
        <v>8.3606176047703595E-3</v>
      </c>
      <c r="N29" s="7">
        <v>2.9002768432868399E-2</v>
      </c>
      <c r="O29" s="7">
        <v>-3.0218422057931401E-2</v>
      </c>
      <c r="P29" s="7">
        <v>4.4599971685992397E-2</v>
      </c>
      <c r="Q29" s="7">
        <v>2.1945343020641798E-3</v>
      </c>
      <c r="R29" s="7">
        <v>-6.3507980389269098E-3</v>
      </c>
      <c r="S29" s="7">
        <v>-3.02214013278275E-2</v>
      </c>
      <c r="T29" s="7">
        <v>-6.82812145561262E-3</v>
      </c>
      <c r="U29" s="13">
        <v>-1.2721220440273901E-2</v>
      </c>
      <c r="AA29" s="36">
        <f t="shared" si="0"/>
        <v>-4.4521826680429142E-3</v>
      </c>
      <c r="AB29" s="37">
        <f t="shared" si="1"/>
        <v>-7.2079545254837712E-4</v>
      </c>
      <c r="AC29" s="38">
        <f t="shared" si="2"/>
        <v>8.9766265094258697E-4</v>
      </c>
      <c r="AF29" s="12">
        <f t="shared" si="3"/>
        <v>5.5446494316052971E-3</v>
      </c>
      <c r="AG29" s="7">
        <f t="shared" si="4"/>
        <v>3.5749655147959175E-3</v>
      </c>
      <c r="AH29" s="13">
        <f t="shared" si="5"/>
        <v>1.4532897793395326E-4</v>
      </c>
    </row>
    <row r="30" spans="1:34" ht="15" thickBot="1" x14ac:dyDescent="0.35">
      <c r="A30" s="25">
        <v>40118</v>
      </c>
      <c r="B30" s="12">
        <v>0.27000034918104499</v>
      </c>
      <c r="C30" s="7">
        <v>6.0479379052050398E-2</v>
      </c>
      <c r="D30" s="7">
        <v>0.104128431579964</v>
      </c>
      <c r="E30" s="7">
        <v>8.8456333442254301E-2</v>
      </c>
      <c r="F30" s="7">
        <v>8.0593120874531896E-2</v>
      </c>
      <c r="G30" s="7">
        <v>2.7580629974075701E-2</v>
      </c>
      <c r="H30" s="7">
        <v>9.8027457819191796E-2</v>
      </c>
      <c r="I30" s="7">
        <v>4.8899516922507099E-3</v>
      </c>
      <c r="J30" s="7">
        <v>2.07351891601146E-2</v>
      </c>
      <c r="K30" s="7">
        <v>1.7236703937330001E-2</v>
      </c>
      <c r="L30" s="7">
        <v>6.0530490836673098E-2</v>
      </c>
      <c r="M30" s="7">
        <v>5.2293327869867401E-2</v>
      </c>
      <c r="N30" s="7">
        <v>7.7144711437935998E-2</v>
      </c>
      <c r="O30" s="7">
        <v>7.2601574782602998E-2</v>
      </c>
      <c r="P30" s="7">
        <v>5.3535845633667402E-2</v>
      </c>
      <c r="Q30" s="7">
        <v>2.7448314921819199E-2</v>
      </c>
      <c r="R30" s="7">
        <v>6.9681936509368797E-2</v>
      </c>
      <c r="S30" s="7">
        <v>4.9474032365860003E-2</v>
      </c>
      <c r="T30" s="7">
        <v>6.3196987991820594E-2</v>
      </c>
      <c r="U30" s="13">
        <v>0.234238560803123</v>
      </c>
      <c r="AA30" s="36">
        <f t="shared" si="0"/>
        <v>8.9489762597120878E-3</v>
      </c>
      <c r="AB30" s="37">
        <f t="shared" si="1"/>
        <v>3.7980624189946069E-3</v>
      </c>
      <c r="AC30" s="38">
        <f t="shared" si="2"/>
        <v>2.1421805350091888E-2</v>
      </c>
      <c r="AF30" s="12">
        <f t="shared" si="3"/>
        <v>5.0473953919085893E-2</v>
      </c>
      <c r="AG30" s="7">
        <f t="shared" si="4"/>
        <v>1.5866436028624269E-3</v>
      </c>
      <c r="AH30" s="13">
        <f t="shared" si="5"/>
        <v>9.0916940090105015E-3</v>
      </c>
    </row>
    <row r="31" spans="1:34" ht="15" thickBot="1" x14ac:dyDescent="0.35">
      <c r="A31" s="25">
        <v>40148</v>
      </c>
      <c r="B31" s="12">
        <v>0.124859139815786</v>
      </c>
      <c r="C31" s="7">
        <v>-2.3976684860516101E-2</v>
      </c>
      <c r="D31" s="7">
        <v>7.9480915311258796E-2</v>
      </c>
      <c r="E31" s="7">
        <v>-1.28063944429426E-2</v>
      </c>
      <c r="F31" s="7">
        <v>-3.4964426966819198E-3</v>
      </c>
      <c r="G31" s="7">
        <v>-1.5888421575322199E-2</v>
      </c>
      <c r="H31" s="7">
        <v>-1.5223803033273101E-2</v>
      </c>
      <c r="I31" s="7">
        <v>-0.19464713396386099</v>
      </c>
      <c r="J31" s="7">
        <v>-3.74464400040612E-2</v>
      </c>
      <c r="K31" s="7">
        <v>-1.92983685387704E-2</v>
      </c>
      <c r="L31" s="7">
        <v>5.4123996559442902E-2</v>
      </c>
      <c r="M31" s="7">
        <v>3.6010941622156803E-2</v>
      </c>
      <c r="N31" s="7">
        <v>1.1006738967951301E-3</v>
      </c>
      <c r="O31" s="7">
        <v>2.49840153429353E-2</v>
      </c>
      <c r="P31" s="7">
        <v>-9.1647745483656104E-2</v>
      </c>
      <c r="Q31" s="7">
        <v>-4.2918448296549297E-2</v>
      </c>
      <c r="R31" s="7">
        <v>5.8728042011187302E-2</v>
      </c>
      <c r="S31" s="7">
        <v>4.0460211068807303E-2</v>
      </c>
      <c r="T31" s="7">
        <v>5.3083168653446797E-2</v>
      </c>
      <c r="U31" s="13">
        <v>-0.116390446784657</v>
      </c>
      <c r="AA31" s="36">
        <f t="shared" si="0"/>
        <v>-3.548578885629811E-3</v>
      </c>
      <c r="AB31" s="37">
        <f t="shared" si="1"/>
        <v>-3.1549997369295112E-3</v>
      </c>
      <c r="AC31" s="38">
        <f t="shared" si="2"/>
        <v>5.6224950857341463E-3</v>
      </c>
      <c r="AF31" s="12">
        <f t="shared" si="3"/>
        <v>6.3238887510054104E-3</v>
      </c>
      <c r="AG31" s="7">
        <f t="shared" si="4"/>
        <v>1.9912450397764655E-3</v>
      </c>
      <c r="AH31" s="13">
        <f t="shared" si="5"/>
        <v>4.9988942300856713E-3</v>
      </c>
    </row>
    <row r="32" spans="1:34" ht="15" thickBot="1" x14ac:dyDescent="0.35">
      <c r="A32" s="25">
        <v>40179</v>
      </c>
      <c r="B32" s="12">
        <v>8.3999967644232898E-2</v>
      </c>
      <c r="C32" s="7">
        <v>-7.7094050522247298E-2</v>
      </c>
      <c r="D32" s="7">
        <v>-8.3720989702156398E-2</v>
      </c>
      <c r="E32" s="7">
        <v>-1.6035858266760799E-4</v>
      </c>
      <c r="F32" s="7">
        <v>-4.8245262935180798E-2</v>
      </c>
      <c r="G32" s="7">
        <v>-1.9408222825150302E-2</v>
      </c>
      <c r="H32" s="7">
        <v>-3.7456668305346801E-4</v>
      </c>
      <c r="I32" s="7">
        <v>3.0208219566814098E-3</v>
      </c>
      <c r="J32" s="7">
        <v>5.3352613281081498E-2</v>
      </c>
      <c r="K32" s="7">
        <v>-6.4391976644209897E-2</v>
      </c>
      <c r="L32" s="7">
        <v>-8.8596508184820802E-2</v>
      </c>
      <c r="M32" s="7">
        <v>-6.5011602454411996E-2</v>
      </c>
      <c r="N32" s="7">
        <v>2.58385564156858E-2</v>
      </c>
      <c r="O32" s="7">
        <v>-2.4064481517390698E-2</v>
      </c>
      <c r="P32" s="7">
        <v>-5.5140071754015002E-2</v>
      </c>
      <c r="Q32" s="7">
        <v>-4.5163626096157303E-2</v>
      </c>
      <c r="R32" s="7">
        <v>-3.7200623762693702E-2</v>
      </c>
      <c r="S32" s="7">
        <v>-7.7211849364709706E-2</v>
      </c>
      <c r="T32" s="7">
        <v>-9.9148509631978604E-2</v>
      </c>
      <c r="U32" s="13">
        <v>-9.4060256639149395E-2</v>
      </c>
      <c r="AA32" s="36">
        <f t="shared" si="0"/>
        <v>-3.7790193877226025E-3</v>
      </c>
      <c r="AB32" s="37">
        <f t="shared" si="1"/>
        <v>9.0409247190806428E-3</v>
      </c>
      <c r="AC32" s="38">
        <f t="shared" si="2"/>
        <v>-3.5763562794424789E-3</v>
      </c>
      <c r="AF32" s="12">
        <f t="shared" si="3"/>
        <v>1.4948824525541379E-3</v>
      </c>
      <c r="AG32" s="7">
        <f t="shared" si="4"/>
        <v>9.5532511659247813E-3</v>
      </c>
      <c r="AH32" s="13">
        <f t="shared" si="5"/>
        <v>8.5560735666234209E-3</v>
      </c>
    </row>
    <row r="33" spans="1:34" ht="15" thickBot="1" x14ac:dyDescent="0.35">
      <c r="A33" s="25">
        <v>40210</v>
      </c>
      <c r="B33" s="12">
        <v>8.3025696471632299E-2</v>
      </c>
      <c r="C33" s="7">
        <v>9.2075048512573199E-2</v>
      </c>
      <c r="D33" s="7">
        <v>5.7191274851773603E-2</v>
      </c>
      <c r="E33" s="7">
        <v>3.1438364154831699E-2</v>
      </c>
      <c r="F33" s="7">
        <v>-2.82031447801003E-2</v>
      </c>
      <c r="G33" s="7">
        <v>4.7802782625483702E-2</v>
      </c>
      <c r="H33" s="7">
        <v>1.1978353587451401E-2</v>
      </c>
      <c r="I33" s="7">
        <v>2.4096623345722299E-2</v>
      </c>
      <c r="J33" s="7">
        <v>-3.6666546538507101E-2</v>
      </c>
      <c r="K33" s="7">
        <v>7.7812275657875005E-2</v>
      </c>
      <c r="L33" s="7">
        <v>6.5396055285527901E-2</v>
      </c>
      <c r="M33" s="7">
        <v>4.3620848292343299E-2</v>
      </c>
      <c r="N33" s="7">
        <v>-5.0603682354843797E-2</v>
      </c>
      <c r="O33" s="7">
        <v>9.8958303693121898E-3</v>
      </c>
      <c r="P33" s="7">
        <v>1.542849042192E-2</v>
      </c>
      <c r="Q33" s="7">
        <v>-2.06969036741473E-2</v>
      </c>
      <c r="R33" s="7">
        <v>-8.9747875736280198E-3</v>
      </c>
      <c r="S33" s="7">
        <v>-2.1687659287924901E-2</v>
      </c>
      <c r="T33" s="7">
        <v>-1.66554520989739E-2</v>
      </c>
      <c r="U33" s="13">
        <v>0.149789896591913</v>
      </c>
      <c r="AA33" s="36">
        <f t="shared" si="0"/>
        <v>2.6920949615001051E-3</v>
      </c>
      <c r="AB33" s="37">
        <f t="shared" si="1"/>
        <v>3.4580770052973185E-3</v>
      </c>
      <c r="AC33" s="38">
        <f t="shared" si="2"/>
        <v>1.8246670162493327E-3</v>
      </c>
      <c r="AF33" s="12">
        <f t="shared" si="3"/>
        <v>1.4204937811782246E-3</v>
      </c>
      <c r="AG33" s="7">
        <f t="shared" si="4"/>
        <v>5.1020112708433955E-3</v>
      </c>
      <c r="AH33" s="13">
        <f t="shared" si="5"/>
        <v>2.3438397015907195E-3</v>
      </c>
    </row>
    <row r="34" spans="1:34" ht="15" thickBot="1" x14ac:dyDescent="0.35">
      <c r="A34" s="25">
        <v>40238</v>
      </c>
      <c r="B34" s="12">
        <v>7.0698416511964596E-2</v>
      </c>
      <c r="C34" s="7">
        <v>0.101664890380156</v>
      </c>
      <c r="D34" s="7">
        <v>0.117477464895291</v>
      </c>
      <c r="E34" s="7">
        <v>4.4949002704043103E-2</v>
      </c>
      <c r="F34" s="7">
        <v>5.1785839991500798E-2</v>
      </c>
      <c r="G34" s="7">
        <v>6.6591567147479699E-2</v>
      </c>
      <c r="H34" s="7">
        <v>3.4093223072927802E-2</v>
      </c>
      <c r="I34" s="7">
        <v>0.191176074119635</v>
      </c>
      <c r="J34" s="7">
        <v>0.13825903855917501</v>
      </c>
      <c r="K34" s="7">
        <v>6.6237461409738102E-2</v>
      </c>
      <c r="L34" s="7">
        <v>0.14847045730578301</v>
      </c>
      <c r="M34" s="7">
        <v>8.5716961483819406E-3</v>
      </c>
      <c r="N34" s="7">
        <v>-2.2792447694004202E-2</v>
      </c>
      <c r="O34" s="7">
        <v>3.4920485536625002E-2</v>
      </c>
      <c r="P34" s="7">
        <v>3.0461940230901902E-2</v>
      </c>
      <c r="Q34" s="7">
        <v>9.2918901154612807E-2</v>
      </c>
      <c r="R34" s="7">
        <v>4.1871648189372397E-2</v>
      </c>
      <c r="S34" s="7">
        <v>4.1515390589347501E-2</v>
      </c>
      <c r="T34" s="7">
        <v>7.2243311336010793E-2</v>
      </c>
      <c r="U34" s="13">
        <v>3.5505930231225703E-2</v>
      </c>
      <c r="AA34" s="36">
        <f t="shared" si="0"/>
        <v>2.0547966045716985E-3</v>
      </c>
      <c r="AB34" s="37">
        <f t="shared" si="1"/>
        <v>8.8066311053280541E-3</v>
      </c>
      <c r="AC34" s="38">
        <f t="shared" si="2"/>
        <v>2.7568516361600286E-3</v>
      </c>
      <c r="AF34" s="12">
        <f t="shared" si="3"/>
        <v>6.4323909035571443E-4</v>
      </c>
      <c r="AG34" s="7">
        <f t="shared" si="4"/>
        <v>6.5639497808264256E-3</v>
      </c>
      <c r="AH34" s="13">
        <f t="shared" si="5"/>
        <v>1.181556136396384E-2</v>
      </c>
    </row>
    <row r="35" spans="1:34" ht="15" thickBot="1" x14ac:dyDescent="0.35">
      <c r="A35" s="25">
        <v>40269</v>
      </c>
      <c r="B35" s="12">
        <v>3.57996809300591E-2</v>
      </c>
      <c r="C35" s="7">
        <v>9.0131291471764005E-2</v>
      </c>
      <c r="D35" s="7">
        <v>5.5284983801603002E-2</v>
      </c>
      <c r="E35" s="7">
        <v>5.80033094348218E-2</v>
      </c>
      <c r="F35" s="7">
        <v>-2.81818119138889E-2</v>
      </c>
      <c r="G35" s="7">
        <v>-1.42081602755816E-2</v>
      </c>
      <c r="H35" s="7">
        <v>-3.5252178992287102E-2</v>
      </c>
      <c r="I35" s="7">
        <v>7.9012529420887698E-2</v>
      </c>
      <c r="J35" s="7">
        <v>6.3946185216315898E-2</v>
      </c>
      <c r="K35" s="7">
        <v>-4.7427561950554899E-2</v>
      </c>
      <c r="L35" s="7">
        <v>0.11102143320699</v>
      </c>
      <c r="M35" s="7">
        <v>5.8481696323982001E-3</v>
      </c>
      <c r="N35" s="7">
        <v>-2.50727242996267E-2</v>
      </c>
      <c r="O35" s="7">
        <v>-1.3803621809076599E-2</v>
      </c>
      <c r="P35" s="7">
        <v>1.17940676928594E-2</v>
      </c>
      <c r="Q35" s="7">
        <v>1.61185137917235E-2</v>
      </c>
      <c r="R35" s="7">
        <v>1.48180800336206E-2</v>
      </c>
      <c r="S35" s="7">
        <v>3.02896719663346E-2</v>
      </c>
      <c r="T35" s="7">
        <v>-5.3939693130277799E-2</v>
      </c>
      <c r="U35" s="13">
        <v>0.101119118394014</v>
      </c>
      <c r="AA35" s="36">
        <f t="shared" si="0"/>
        <v>-6.6264530707956166E-4</v>
      </c>
      <c r="AB35" s="37">
        <f t="shared" si="1"/>
        <v>3.2315155859167018E-3</v>
      </c>
      <c r="AC35" s="38">
        <f t="shared" si="2"/>
        <v>-4.4351689008040155E-4</v>
      </c>
      <c r="AF35" s="12">
        <f t="shared" si="3"/>
        <v>9.0946299966221356E-5</v>
      </c>
      <c r="AG35" s="7">
        <f t="shared" si="4"/>
        <v>4.8281106890291706E-3</v>
      </c>
      <c r="AH35" s="13">
        <f t="shared" si="5"/>
        <v>2.162894277828242E-3</v>
      </c>
    </row>
    <row r="36" spans="1:34" ht="15" thickBot="1" x14ac:dyDescent="0.35">
      <c r="A36" s="25">
        <v>40299</v>
      </c>
      <c r="B36" s="12">
        <v>-9.90783316779624E-2</v>
      </c>
      <c r="C36" s="7">
        <v>-0.107651391448049</v>
      </c>
      <c r="D36" s="7">
        <v>-9.2833844956342504E-2</v>
      </c>
      <c r="E36" s="7">
        <v>-4.4739150188118498E-2</v>
      </c>
      <c r="F36" s="7">
        <v>-3.8353399211408103E-2</v>
      </c>
      <c r="G36" s="7">
        <v>-3.5725165733023E-2</v>
      </c>
      <c r="H36" s="7">
        <v>-5.1943901992464701E-2</v>
      </c>
      <c r="I36" s="7">
        <v>-9.3821483264236505E-2</v>
      </c>
      <c r="J36" s="7">
        <v>-0.132177127294754</v>
      </c>
      <c r="K36" s="7">
        <v>-7.0455560350667801E-2</v>
      </c>
      <c r="L36" s="7">
        <v>-1.6125102063829898E-2</v>
      </c>
      <c r="M36" s="7">
        <v>-2.4015073736441898E-2</v>
      </c>
      <c r="N36" s="7">
        <v>-7.9515308052720002E-2</v>
      </c>
      <c r="O36" s="7">
        <v>-8.5031114471876099E-2</v>
      </c>
      <c r="P36" s="7">
        <v>-0.10180612542269001</v>
      </c>
      <c r="Q36" s="7">
        <v>-2.5181177907461199E-2</v>
      </c>
      <c r="R36" s="7">
        <v>-4.4927188288189597E-2</v>
      </c>
      <c r="S36" s="7">
        <v>-6.7536635330578604E-2</v>
      </c>
      <c r="T36" s="7">
        <v>-4.7750965299327403E-2</v>
      </c>
      <c r="U36" s="13">
        <v>-4.0299532214988103E-2</v>
      </c>
      <c r="AA36" s="36">
        <f t="shared" si="0"/>
        <v>1.8528113893149005E-2</v>
      </c>
      <c r="AB36" s="37">
        <f t="shared" si="1"/>
        <v>1.3036611402278469E-2</v>
      </c>
      <c r="AC36" s="38">
        <f t="shared" si="2"/>
        <v>1.4674241057553647E-2</v>
      </c>
      <c r="AF36" s="12">
        <f t="shared" si="3"/>
        <v>2.0855573677862217E-2</v>
      </c>
      <c r="AG36" s="7">
        <f t="shared" si="4"/>
        <v>1.6460396138702139E-2</v>
      </c>
      <c r="AH36" s="13">
        <f t="shared" si="5"/>
        <v>1.0324978537692556E-2</v>
      </c>
    </row>
    <row r="37" spans="1:34" ht="15" thickBot="1" x14ac:dyDescent="0.35">
      <c r="A37" s="25">
        <v>40330</v>
      </c>
      <c r="B37" s="12">
        <v>-0.14066496087001601</v>
      </c>
      <c r="C37" s="7">
        <v>-1.1356135410837E-2</v>
      </c>
      <c r="D37" s="7">
        <v>-5.7450419598387002E-2</v>
      </c>
      <c r="E37" s="7">
        <v>-1.49542080821483E-2</v>
      </c>
      <c r="F37" s="7">
        <v>-1.6653685855574599E-2</v>
      </c>
      <c r="G37" s="7">
        <v>-2.3377957673519901E-2</v>
      </c>
      <c r="H37" s="7">
        <v>-4.9248824038598302E-2</v>
      </c>
      <c r="I37" s="7">
        <v>-5.0505397610392501E-2</v>
      </c>
      <c r="J37" s="7">
        <v>-0.107703342360234</v>
      </c>
      <c r="K37" s="7">
        <v>-7.5037689903571098E-2</v>
      </c>
      <c r="L37" s="7">
        <v>-2.08271234269813E-2</v>
      </c>
      <c r="M37" s="7">
        <v>-1.4210605925036399E-2</v>
      </c>
      <c r="N37" s="7">
        <v>-6.3689533455981301E-2</v>
      </c>
      <c r="O37" s="7">
        <v>1.3036015399101399E-2</v>
      </c>
      <c r="P37" s="7">
        <v>-5.6070083666952798E-2</v>
      </c>
      <c r="Q37" s="7">
        <v>0</v>
      </c>
      <c r="R37" s="7">
        <v>1.19747096453919E-2</v>
      </c>
      <c r="S37" s="7">
        <v>-4.5266272052637601E-3</v>
      </c>
      <c r="T37" s="7">
        <v>1.81687669386024E-2</v>
      </c>
      <c r="U37" s="13">
        <v>0.14920554004735001</v>
      </c>
      <c r="AA37" s="36">
        <f t="shared" si="0"/>
        <v>5.952563395825252E-3</v>
      </c>
      <c r="AB37" s="37">
        <f t="shared" si="1"/>
        <v>2.1194979571547354E-3</v>
      </c>
      <c r="AC37" s="38">
        <f t="shared" si="2"/>
        <v>1.2318577288823407E-2</v>
      </c>
      <c r="AF37" s="12">
        <f t="shared" si="3"/>
        <v>3.459645337735099E-2</v>
      </c>
      <c r="AG37" s="7">
        <f t="shared" si="4"/>
        <v>1.024180444013817E-3</v>
      </c>
      <c r="AH37" s="13">
        <f t="shared" si="5"/>
        <v>4.3862110594278187E-3</v>
      </c>
    </row>
    <row r="38" spans="1:34" ht="15" thickBot="1" x14ac:dyDescent="0.35">
      <c r="A38" s="25">
        <v>40360</v>
      </c>
      <c r="B38" s="12">
        <v>0.26686513370793802</v>
      </c>
      <c r="C38" s="7">
        <v>0.16887776104323901</v>
      </c>
      <c r="D38" s="7">
        <v>6.9523499206002107E-2</v>
      </c>
      <c r="E38" s="7">
        <v>5.8600146708684998E-2</v>
      </c>
      <c r="F38" s="7">
        <v>9.9561472049531294E-2</v>
      </c>
      <c r="G38" s="7">
        <v>6.4971093442585295E-2</v>
      </c>
      <c r="H38" s="7">
        <v>6.4905642902898894E-2</v>
      </c>
      <c r="I38" s="7">
        <v>9.0426268613216898E-2</v>
      </c>
      <c r="J38" s="7">
        <v>8.3203336905207703E-2</v>
      </c>
      <c r="K38" s="7">
        <v>0.10175054431401601</v>
      </c>
      <c r="L38" s="7">
        <v>2.2741109800286499E-2</v>
      </c>
      <c r="M38" s="7">
        <v>3.9844182562111898E-2</v>
      </c>
      <c r="N38" s="7">
        <v>5.18930447388537E-2</v>
      </c>
      <c r="O38" s="7">
        <v>-1.64237414073281E-2</v>
      </c>
      <c r="P38" s="7">
        <v>4.5733348200053502E-2</v>
      </c>
      <c r="Q38" s="7">
        <v>7.5908424256691198E-2</v>
      </c>
      <c r="R38" s="7">
        <v>7.00694395075252E-2</v>
      </c>
      <c r="S38" s="7">
        <v>9.7342462620668299E-2</v>
      </c>
      <c r="T38" s="7">
        <v>0.125896318122172</v>
      </c>
      <c r="U38" s="13">
        <v>-9.4590136041873704E-2</v>
      </c>
      <c r="AA38" s="36">
        <f t="shared" si="0"/>
        <v>3.2837463881369149E-2</v>
      </c>
      <c r="AB38" s="37">
        <f t="shared" si="1"/>
        <v>9.0043623890157833E-3</v>
      </c>
      <c r="AC38" s="38">
        <f t="shared" si="2"/>
        <v>1.3456869612259389E-2</v>
      </c>
      <c r="AF38" s="12">
        <f t="shared" si="3"/>
        <v>4.9075042824566088E-2</v>
      </c>
      <c r="AG38" s="7">
        <f t="shared" si="4"/>
        <v>2.1972452230249431E-2</v>
      </c>
      <c r="AH38" s="13">
        <f t="shared" si="5"/>
        <v>3.6900087975206223E-3</v>
      </c>
    </row>
    <row r="39" spans="1:34" ht="15" thickBot="1" x14ac:dyDescent="0.35">
      <c r="A39" s="25">
        <v>40391</v>
      </c>
      <c r="B39" s="12">
        <v>-0.115896515194891</v>
      </c>
      <c r="C39" s="7">
        <v>-6.5806215394743101E-2</v>
      </c>
      <c r="D39" s="7">
        <v>-3.4134588313291997E-2</v>
      </c>
      <c r="E39" s="7">
        <v>5.5602397603619097E-2</v>
      </c>
      <c r="F39" s="7">
        <v>1.39720404973882E-2</v>
      </c>
      <c r="G39" s="7">
        <v>-1.1246221865650399E-2</v>
      </c>
      <c r="H39" s="7">
        <v>-1.4795299998837301E-2</v>
      </c>
      <c r="I39" s="7">
        <v>-9.5122603731413902E-2</v>
      </c>
      <c r="J39" s="7">
        <v>-0.14922638281175499</v>
      </c>
      <c r="K39" s="7">
        <v>-9.7318702422577202E-2</v>
      </c>
      <c r="L39" s="7">
        <v>-5.5004791701319201E-2</v>
      </c>
      <c r="M39" s="7">
        <v>-3.6291702157316301E-2</v>
      </c>
      <c r="N39" s="7">
        <v>7.2481119238851699E-2</v>
      </c>
      <c r="O39" s="7">
        <v>-9.1628452342855694E-3</v>
      </c>
      <c r="P39" s="7">
        <v>-2.46381361484638E-3</v>
      </c>
      <c r="Q39" s="7">
        <v>-8.1480729678676894E-2</v>
      </c>
      <c r="R39" s="7">
        <v>4.36315065774164E-2</v>
      </c>
      <c r="S39" s="7">
        <v>4.2020035606447501E-2</v>
      </c>
      <c r="T39" s="7">
        <v>1.6173186627575602E-2</v>
      </c>
      <c r="U39" s="13">
        <v>9.6958468097042796E-2</v>
      </c>
      <c r="AA39" s="36">
        <f t="shared" si="0"/>
        <v>1.3939040694288118E-2</v>
      </c>
      <c r="AB39" s="37">
        <f t="shared" si="1"/>
        <v>3.7099225691885653E-3</v>
      </c>
      <c r="AC39" s="38">
        <f t="shared" si="2"/>
        <v>6.9189247392860741E-3</v>
      </c>
      <c r="AF39" s="12">
        <f t="shared" si="3"/>
        <v>2.5996007114164502E-2</v>
      </c>
      <c r="AG39" s="7">
        <f t="shared" si="4"/>
        <v>7.4741037969309216E-3</v>
      </c>
      <c r="AH39" s="13">
        <f t="shared" si="5"/>
        <v>1.8414950933684354E-3</v>
      </c>
    </row>
    <row r="40" spans="1:34" ht="15" thickBot="1" x14ac:dyDescent="0.35">
      <c r="A40" s="25">
        <v>40422</v>
      </c>
      <c r="B40" s="12">
        <v>8.4144981652929399E-2</v>
      </c>
      <c r="C40" s="7">
        <v>0.20748879198338099</v>
      </c>
      <c r="D40" s="7">
        <v>1.7209621159176298E-2</v>
      </c>
      <c r="E40" s="7">
        <v>1.9846641089341002E-2</v>
      </c>
      <c r="F40" s="7">
        <v>5.5177573799356699E-2</v>
      </c>
      <c r="G40" s="7">
        <v>4.3014044012683397E-2</v>
      </c>
      <c r="H40" s="7">
        <v>6.7411724733517295E-2</v>
      </c>
      <c r="I40" s="7">
        <v>5.3909095461241299E-2</v>
      </c>
      <c r="J40" s="7">
        <v>6.6666860430565106E-2</v>
      </c>
      <c r="K40" s="7">
        <v>4.6754468421684098E-2</v>
      </c>
      <c r="L40" s="7">
        <v>0.167214983609072</v>
      </c>
      <c r="M40" s="7">
        <v>8.9417685134061106E-2</v>
      </c>
      <c r="N40" s="7">
        <v>7.9195551530060193E-2</v>
      </c>
      <c r="O40" s="7">
        <v>8.6636208479397001E-2</v>
      </c>
      <c r="P40" s="7">
        <v>4.5338696737292898E-2</v>
      </c>
      <c r="Q40" s="7">
        <v>8.56018120621269E-2</v>
      </c>
      <c r="R40" s="7">
        <v>1.45173574964241E-2</v>
      </c>
      <c r="S40" s="7">
        <v>5.8084062214520497E-2</v>
      </c>
      <c r="T40" s="7">
        <v>0.10362382833270301</v>
      </c>
      <c r="U40" s="13">
        <v>2.6801957999784898E-2</v>
      </c>
      <c r="AA40" s="36">
        <f t="shared" si="0"/>
        <v>7.2511037612238392E-3</v>
      </c>
      <c r="AB40" s="37">
        <f t="shared" si="1"/>
        <v>1.5753712968418962E-3</v>
      </c>
      <c r="AC40" s="38">
        <f t="shared" si="2"/>
        <v>3.2721825997002922E-4</v>
      </c>
      <c r="AF40" s="12">
        <f t="shared" si="3"/>
        <v>1.5061170407041648E-3</v>
      </c>
      <c r="AG40" s="7">
        <f t="shared" si="4"/>
        <v>3.4909973352039186E-2</v>
      </c>
      <c r="AH40" s="13">
        <f t="shared" si="5"/>
        <v>7.1091280932425856E-5</v>
      </c>
    </row>
    <row r="41" spans="1:34" ht="15" thickBot="1" x14ac:dyDescent="0.35">
      <c r="A41" s="25">
        <v>40452</v>
      </c>
      <c r="B41" s="12">
        <v>0.15441226225333901</v>
      </c>
      <c r="C41" s="7">
        <v>4.4863642279824303E-3</v>
      </c>
      <c r="D41" s="7">
        <v>9.1540699975728501E-2</v>
      </c>
      <c r="E41" s="7">
        <v>4.3752841029361299E-2</v>
      </c>
      <c r="F41" s="7">
        <v>4.7846804365430803E-2</v>
      </c>
      <c r="G41" s="7">
        <v>-1.7158511798406401E-2</v>
      </c>
      <c r="H41" s="7">
        <v>1.2144909788276001E-2</v>
      </c>
      <c r="I41" s="7">
        <v>6.6495896737543997E-2</v>
      </c>
      <c r="J41" s="7">
        <v>3.7420143666757603E-2</v>
      </c>
      <c r="K41" s="7">
        <v>-1.0022218845597E-2</v>
      </c>
      <c r="L41" s="7">
        <v>6.0722667638994497E-2</v>
      </c>
      <c r="M41" s="7">
        <v>7.0523450936730306E-2</v>
      </c>
      <c r="N41" s="7">
        <v>1.45599683328705E-2</v>
      </c>
      <c r="O41" s="7">
        <v>2.87284178162888E-2</v>
      </c>
      <c r="P41" s="7">
        <v>7.6064281208060303E-2</v>
      </c>
      <c r="Q41" s="7">
        <v>7.4622121791462895E-2</v>
      </c>
      <c r="R41" s="7">
        <v>3.1107170968751999E-2</v>
      </c>
      <c r="S41" s="7">
        <v>1.64538171906938E-2</v>
      </c>
      <c r="T41" s="7">
        <v>1.13260409202895E-2</v>
      </c>
      <c r="U41" s="13">
        <v>-3.1045888011079301E-2</v>
      </c>
      <c r="AA41" s="36">
        <f t="shared" si="0"/>
        <v>-1.7627030994748641E-3</v>
      </c>
      <c r="AB41" s="37">
        <f t="shared" si="1"/>
        <v>-1.337470774091188E-3</v>
      </c>
      <c r="AC41" s="38">
        <f t="shared" si="2"/>
        <v>9.0274184507179063E-3</v>
      </c>
      <c r="AF41" s="12">
        <f t="shared" si="3"/>
        <v>1.1897574729548529E-2</v>
      </c>
      <c r="AG41" s="7">
        <f t="shared" si="4"/>
        <v>2.6115593198851859E-4</v>
      </c>
      <c r="AH41" s="13">
        <f t="shared" si="5"/>
        <v>6.8496551387035908E-3</v>
      </c>
    </row>
    <row r="42" spans="1:34" ht="15" thickBot="1" x14ac:dyDescent="0.35">
      <c r="A42" s="25">
        <v>40483</v>
      </c>
      <c r="B42" s="12">
        <v>0.128096152321653</v>
      </c>
      <c r="C42" s="7">
        <v>7.6335273683673502E-2</v>
      </c>
      <c r="D42" s="7">
        <v>1.0517446897990499E-2</v>
      </c>
      <c r="E42" s="7">
        <v>1.4696048457727699E-2</v>
      </c>
      <c r="F42" s="7">
        <v>3.7288602389066602E-2</v>
      </c>
      <c r="G42" s="7">
        <v>-1.02602989784205E-2</v>
      </c>
      <c r="H42" s="7">
        <v>-1.47658972272913E-3</v>
      </c>
      <c r="I42" s="7">
        <v>7.1944265114456396E-3</v>
      </c>
      <c r="J42" s="7">
        <v>4.6142975543805399E-2</v>
      </c>
      <c r="K42" s="7">
        <v>-6.11242035416715E-3</v>
      </c>
      <c r="L42" s="7">
        <v>3.37901145167816E-2</v>
      </c>
      <c r="M42" s="7">
        <v>-1.05252366841504E-2</v>
      </c>
      <c r="N42" s="7">
        <v>-5.4619425749211803E-2</v>
      </c>
      <c r="O42" s="7">
        <v>-2.6048764113032301E-2</v>
      </c>
      <c r="P42" s="7">
        <v>5.2759681718361998E-2</v>
      </c>
      <c r="Q42" s="7">
        <v>-5.2014107798668899E-2</v>
      </c>
      <c r="R42" s="7">
        <v>-1.5374057870714899E-2</v>
      </c>
      <c r="S42" s="7">
        <v>-2.5595646635106901E-2</v>
      </c>
      <c r="T42" s="7">
        <v>-1.44704864267552E-2</v>
      </c>
      <c r="U42" s="13">
        <v>-3.3355049747816598E-2</v>
      </c>
      <c r="AA42" s="36">
        <f t="shared" si="0"/>
        <v>4.6087818117505844E-3</v>
      </c>
      <c r="AB42" s="37">
        <f t="shared" si="1"/>
        <v>9.686419282953233E-5</v>
      </c>
      <c r="AC42" s="38">
        <f t="shared" si="2"/>
        <v>1.4395175753329344E-4</v>
      </c>
      <c r="AF42" s="12">
        <f t="shared" si="3"/>
        <v>6.8492001276110369E-3</v>
      </c>
      <c r="AG42" s="7">
        <f t="shared" si="4"/>
        <v>3.1012190317954245E-3</v>
      </c>
      <c r="AH42" s="13">
        <f t="shared" si="5"/>
        <v>3.0254786122232728E-6</v>
      </c>
    </row>
    <row r="43" spans="1:34" ht="15" thickBot="1" x14ac:dyDescent="0.35">
      <c r="A43" s="25">
        <v>40513</v>
      </c>
      <c r="B43" s="12">
        <v>5.3324740314734297E-2</v>
      </c>
      <c r="C43" s="7">
        <v>0.107092492354351</v>
      </c>
      <c r="D43" s="7">
        <v>3.8627602180719499E-2</v>
      </c>
      <c r="E43" s="7">
        <v>-1.9668408201842999E-2</v>
      </c>
      <c r="F43" s="7">
        <v>4.1159203322002298E-2</v>
      </c>
      <c r="G43" s="7">
        <v>1.83940261423194E-2</v>
      </c>
      <c r="H43" s="7">
        <v>2.5561181115254499E-3</v>
      </c>
      <c r="I43" s="7">
        <v>0.12619009865263101</v>
      </c>
      <c r="J43" s="7">
        <v>0.13891974104417401</v>
      </c>
      <c r="K43" s="7">
        <v>0.13422435507140801</v>
      </c>
      <c r="L43" s="7">
        <v>3.66701869421691E-2</v>
      </c>
      <c r="M43" s="7">
        <v>3.7466760009900298E-2</v>
      </c>
      <c r="N43" s="7">
        <v>7.4233118246166005E-2</v>
      </c>
      <c r="O43" s="7">
        <v>4.8743380675535502E-3</v>
      </c>
      <c r="P43" s="7">
        <v>5.1179165735840297E-2</v>
      </c>
      <c r="Q43" s="7">
        <v>0.106363074812346</v>
      </c>
      <c r="R43" s="7">
        <v>2.48093266962124E-2</v>
      </c>
      <c r="S43" s="7">
        <v>5.7214436568977699E-2</v>
      </c>
      <c r="T43" s="7">
        <v>0.11777542257354</v>
      </c>
      <c r="U43" s="13">
        <v>4.6712659588974602E-2</v>
      </c>
      <c r="AA43" s="36">
        <f t="shared" si="0"/>
        <v>6.9057082217278173E-4</v>
      </c>
      <c r="AB43" s="37">
        <f t="shared" si="1"/>
        <v>2.5803680997266779E-3</v>
      </c>
      <c r="AC43" s="38">
        <f t="shared" si="2"/>
        <v>2.3845257049538821E-4</v>
      </c>
      <c r="AF43" s="12">
        <f t="shared" si="3"/>
        <v>6.3815851573136291E-5</v>
      </c>
      <c r="AG43" s="7">
        <f t="shared" si="4"/>
        <v>7.472877798862452E-3</v>
      </c>
      <c r="AH43" s="13">
        <f t="shared" si="5"/>
        <v>8.9099537143516735E-4</v>
      </c>
    </row>
    <row r="44" spans="1:34" ht="15" thickBot="1" x14ac:dyDescent="0.35">
      <c r="A44" s="25">
        <v>40544</v>
      </c>
      <c r="B44" s="12">
        <v>-5.0029550391036001E-2</v>
      </c>
      <c r="C44" s="7">
        <v>4.0638182762794399E-2</v>
      </c>
      <c r="D44" s="7">
        <v>3.6256775706313901E-2</v>
      </c>
      <c r="E44" s="7">
        <v>-4.0255334957534201E-2</v>
      </c>
      <c r="F44" s="7">
        <v>-4.4397407499616702E-2</v>
      </c>
      <c r="G44" s="7">
        <v>-1.5612644023011799E-2</v>
      </c>
      <c r="H44" s="7">
        <v>3.9680749379847002E-2</v>
      </c>
      <c r="I44" s="7">
        <v>1.90273694025038E-2</v>
      </c>
      <c r="J44" s="7">
        <v>4.61437093798438E-2</v>
      </c>
      <c r="K44" s="7">
        <v>6.0623104925619002E-2</v>
      </c>
      <c r="L44" s="7">
        <v>5.1959019337308697E-2</v>
      </c>
      <c r="M44" s="7">
        <v>0.10384305579436499</v>
      </c>
      <c r="N44" s="7">
        <v>4.0548256073743599E-2</v>
      </c>
      <c r="O44" s="7">
        <v>-3.3629752439355703E-2</v>
      </c>
      <c r="P44" s="7">
        <v>0.103391819384483</v>
      </c>
      <c r="Q44" s="7">
        <v>0.23413499705711399</v>
      </c>
      <c r="R44" s="7">
        <v>6.8588430209435298E-3</v>
      </c>
      <c r="S44" s="7">
        <v>-4.5176339944926001E-2</v>
      </c>
      <c r="T44" s="7">
        <v>8.5940969337203708E-3</v>
      </c>
      <c r="U44" s="13">
        <v>-0.103532427998167</v>
      </c>
      <c r="AA44" s="36">
        <f t="shared" si="0"/>
        <v>-1.9065054473902051E-3</v>
      </c>
      <c r="AB44" s="37">
        <f t="shared" si="1"/>
        <v>5.4934078171118932E-4</v>
      </c>
      <c r="AC44" s="38">
        <f t="shared" si="2"/>
        <v>-2.6205302579852805E-3</v>
      </c>
      <c r="AF44" s="12">
        <f t="shared" si="3"/>
        <v>9.0946373876287703E-3</v>
      </c>
      <c r="AG44" s="7">
        <f t="shared" si="4"/>
        <v>3.9966002667383006E-4</v>
      </c>
      <c r="AH44" s="13">
        <f t="shared" si="5"/>
        <v>7.5508000377867398E-4</v>
      </c>
    </row>
    <row r="45" spans="1:34" ht="15" thickBot="1" x14ac:dyDescent="0.35">
      <c r="A45" s="25">
        <v>40575</v>
      </c>
      <c r="B45" s="12">
        <v>-5.6426445993069903E-2</v>
      </c>
      <c r="C45" s="7">
        <v>6.1024566830799397E-2</v>
      </c>
      <c r="D45" s="7">
        <v>0.12528938718535401</v>
      </c>
      <c r="E45" s="7">
        <v>3.5683910270260397E-2</v>
      </c>
      <c r="F45" s="7">
        <v>1.70247273989181E-2</v>
      </c>
      <c r="G45" s="7">
        <v>-1.3839059893560201E-2</v>
      </c>
      <c r="H45" s="7">
        <v>-7.2944389091954595E-2</v>
      </c>
      <c r="I45" s="7">
        <v>-2.90456730773084E-2</v>
      </c>
      <c r="J45" s="7">
        <v>-3.4450877024343502E-3</v>
      </c>
      <c r="K45" s="7">
        <v>3.8940764225637602E-2</v>
      </c>
      <c r="L45" s="7">
        <v>4.0935012701452098E-2</v>
      </c>
      <c r="M45" s="7">
        <v>3.2155332441354801E-3</v>
      </c>
      <c r="N45" s="7">
        <v>6.7086224160119307E-2</v>
      </c>
      <c r="O45" s="7">
        <v>3.72367888510357E-2</v>
      </c>
      <c r="P45" s="7">
        <v>6.5700742011719701E-2</v>
      </c>
      <c r="Q45" s="7">
        <v>9.1208458826607094E-2</v>
      </c>
      <c r="R45" s="7">
        <v>1.35407533610266E-2</v>
      </c>
      <c r="S45" s="7">
        <v>3.1250035976261303E-2</v>
      </c>
      <c r="T45" s="7">
        <v>3.64968242252319E-2</v>
      </c>
      <c r="U45" s="13">
        <v>3.6314813012596802E-3</v>
      </c>
      <c r="AA45" s="36">
        <f t="shared" si="0"/>
        <v>-4.1089625435286924E-3</v>
      </c>
      <c r="AB45" s="37">
        <f t="shared" si="1"/>
        <v>4.7044808662148668E-3</v>
      </c>
      <c r="AC45" s="38">
        <f t="shared" si="2"/>
        <v>-1.1856508032585778E-2</v>
      </c>
      <c r="AF45" s="12">
        <f t="shared" si="3"/>
        <v>1.0355647900028455E-2</v>
      </c>
      <c r="AG45" s="7">
        <f t="shared" si="4"/>
        <v>1.6303734297566633E-3</v>
      </c>
      <c r="AH45" s="13">
        <f t="shared" si="5"/>
        <v>1.3574890155002741E-2</v>
      </c>
    </row>
    <row r="46" spans="1:34" ht="15" thickBot="1" x14ac:dyDescent="0.35">
      <c r="A46" s="25">
        <v>40603</v>
      </c>
      <c r="B46" s="12">
        <v>-9.3022234129673809E-3</v>
      </c>
      <c r="C46" s="7">
        <v>8.1803340531696703E-2</v>
      </c>
      <c r="D46" s="7">
        <v>-1.4860549389928901E-2</v>
      </c>
      <c r="E46" s="7">
        <v>5.4176119690876297E-3</v>
      </c>
      <c r="F46" s="7">
        <v>4.5385342789375102E-2</v>
      </c>
      <c r="G46" s="7">
        <v>2.33813449960374E-2</v>
      </c>
      <c r="H46" s="7">
        <v>8.3651294070863393E-3</v>
      </c>
      <c r="I46" s="7">
        <v>-5.5555528046799502E-2</v>
      </c>
      <c r="J46" s="7">
        <v>-1.4856167342048599E-2</v>
      </c>
      <c r="K46" s="7">
        <v>-1.26365468769858E-2</v>
      </c>
      <c r="L46" s="7">
        <v>-1.3306596871323901E-2</v>
      </c>
      <c r="M46" s="7">
        <v>7.3510346961667104E-3</v>
      </c>
      <c r="N46" s="7">
        <v>5.5613221948269197E-2</v>
      </c>
      <c r="O46" s="7">
        <v>-3.5644196714526601E-2</v>
      </c>
      <c r="P46" s="7">
        <v>-1.6368740921032399E-2</v>
      </c>
      <c r="Q46" s="7">
        <v>7.4798290859249897E-2</v>
      </c>
      <c r="R46" s="7">
        <v>1.48058013546635E-2</v>
      </c>
      <c r="S46" s="7">
        <v>7.8576454823562097E-2</v>
      </c>
      <c r="T46" s="7">
        <v>4.3878466025963903E-2</v>
      </c>
      <c r="U46" s="13">
        <v>-9.5989894209077605E-3</v>
      </c>
      <c r="AA46" s="36">
        <f t="shared" si="0"/>
        <v>-3.3415068393061178E-3</v>
      </c>
      <c r="AB46" s="37">
        <f t="shared" si="1"/>
        <v>-1.4456581096534507E-3</v>
      </c>
      <c r="AC46" s="38">
        <f t="shared" si="2"/>
        <v>1.2915775311725304E-3</v>
      </c>
      <c r="AF46" s="12">
        <f t="shared" si="3"/>
        <v>2.9853636382544809E-3</v>
      </c>
      <c r="AG46" s="7">
        <f t="shared" si="4"/>
        <v>3.7401366500390693E-3</v>
      </c>
      <c r="AH46" s="13">
        <f t="shared" si="5"/>
        <v>5.5878369309981146E-4</v>
      </c>
    </row>
    <row r="47" spans="1:34" ht="15" thickBot="1" x14ac:dyDescent="0.35">
      <c r="A47" s="25">
        <v>40634</v>
      </c>
      <c r="B47" s="12">
        <v>3.7558504938975501E-2</v>
      </c>
      <c r="C47" s="7">
        <v>4.0777998432023801E-2</v>
      </c>
      <c r="D47" s="7">
        <v>2.3207337611763599E-4</v>
      </c>
      <c r="E47" s="7">
        <v>2.9175518960214999E-2</v>
      </c>
      <c r="F47" s="7">
        <v>1.6882380537007701E-2</v>
      </c>
      <c r="G47" s="7">
        <v>6.9554344692496897E-2</v>
      </c>
      <c r="H47" s="7">
        <v>5.62919458700053E-2</v>
      </c>
      <c r="I47" s="7">
        <v>3.84618610981593E-2</v>
      </c>
      <c r="J47" s="7">
        <v>-8.1993097553400299E-2</v>
      </c>
      <c r="K47" s="7">
        <v>-4.8275650360735103E-3</v>
      </c>
      <c r="L47" s="7">
        <v>4.6481240918847498E-3</v>
      </c>
      <c r="M47" s="7">
        <v>4.6054054017925498E-2</v>
      </c>
      <c r="N47" s="7">
        <v>3.24961776585415E-2</v>
      </c>
      <c r="O47" s="7">
        <v>0.109198031076378</v>
      </c>
      <c r="P47" s="7">
        <v>4.5762847969262402E-2</v>
      </c>
      <c r="Q47" s="7">
        <v>1.36936297451784E-2</v>
      </c>
      <c r="R47" s="7">
        <v>2.76030790029544E-2</v>
      </c>
      <c r="S47" s="7">
        <v>3.5871112630681899E-2</v>
      </c>
      <c r="T47" s="7">
        <v>-7.0949287375925403E-3</v>
      </c>
      <c r="U47" s="13">
        <v>7.3836451856780894E-2</v>
      </c>
      <c r="AA47" s="36">
        <f t="shared" si="0"/>
        <v>-1.5657639083379123E-4</v>
      </c>
      <c r="AB47" s="37">
        <f t="shared" si="1"/>
        <v>-1.7204187622230747E-4</v>
      </c>
      <c r="AC47" s="38">
        <f t="shared" si="2"/>
        <v>6.6468546165466478E-5</v>
      </c>
      <c r="AF47" s="12">
        <f t="shared" si="3"/>
        <v>6.0493440847563368E-5</v>
      </c>
      <c r="AG47" s="7">
        <f t="shared" si="4"/>
        <v>4.0526982467924274E-4</v>
      </c>
      <c r="AH47" s="13">
        <f t="shared" si="5"/>
        <v>7.3033829245781854E-5</v>
      </c>
    </row>
    <row r="48" spans="1:34" ht="15" thickBot="1" x14ac:dyDescent="0.35">
      <c r="A48" s="25">
        <v>40664</v>
      </c>
      <c r="B48" s="12">
        <v>-3.5552830521322999E-2</v>
      </c>
      <c r="C48" s="7">
        <v>-8.3268523147930498E-2</v>
      </c>
      <c r="D48" s="7">
        <v>-3.4106633078070499E-2</v>
      </c>
      <c r="E48" s="7">
        <v>4.9009764472763E-2</v>
      </c>
      <c r="F48" s="7">
        <v>-9.6350251668549901E-3</v>
      </c>
      <c r="G48" s="7">
        <v>3.2370974791056301E-2</v>
      </c>
      <c r="H48" s="7">
        <v>1.10106737252091E-2</v>
      </c>
      <c r="I48" s="7">
        <v>-0.103264337168187</v>
      </c>
      <c r="J48" s="7">
        <v>-2.1441683477172201E-2</v>
      </c>
      <c r="K48" s="7">
        <v>-5.23777283335825E-2</v>
      </c>
      <c r="L48" s="7">
        <v>-6.5686203939184801E-3</v>
      </c>
      <c r="M48" s="7">
        <v>-5.2444071082148299E-3</v>
      </c>
      <c r="N48" s="7">
        <v>3.2792430822042203E-2</v>
      </c>
      <c r="O48" s="7">
        <v>3.2769297003815603E-2</v>
      </c>
      <c r="P48" s="7">
        <v>-4.5881284405279499E-2</v>
      </c>
      <c r="Q48" s="7">
        <v>7.3337743612180697E-3</v>
      </c>
      <c r="R48" s="7">
        <v>2.9447809002399499E-2</v>
      </c>
      <c r="S48" s="7">
        <v>1.41386724977552E-2</v>
      </c>
      <c r="T48" s="7">
        <v>-2.2498923546578498E-2</v>
      </c>
      <c r="U48" s="13">
        <v>-3.4806285936199603E-2</v>
      </c>
      <c r="AA48" s="36">
        <f t="shared" si="0"/>
        <v>8.4056063695990123E-3</v>
      </c>
      <c r="AB48" s="37">
        <f t="shared" si="1"/>
        <v>4.456371407094064E-3</v>
      </c>
      <c r="AC48" s="38">
        <f t="shared" si="2"/>
        <v>3.4689034544509406E-3</v>
      </c>
      <c r="AF48" s="12">
        <f t="shared" si="3"/>
        <v>6.54304462277091E-3</v>
      </c>
      <c r="AG48" s="7">
        <f t="shared" si="4"/>
        <v>1.0798370256371901E-2</v>
      </c>
      <c r="AH48" s="13">
        <f t="shared" si="5"/>
        <v>1.839096608698612E-3</v>
      </c>
    </row>
    <row r="49" spans="1:34" ht="15" thickBot="1" x14ac:dyDescent="0.35">
      <c r="A49" s="25">
        <v>40695</v>
      </c>
      <c r="B49" s="12">
        <v>-7.5737427117074305E-2</v>
      </c>
      <c r="C49" s="7">
        <v>6.2379435635329097E-3</v>
      </c>
      <c r="D49" s="7">
        <v>-6.2214592158156903E-2</v>
      </c>
      <c r="E49" s="7">
        <v>3.4093615308090602E-2</v>
      </c>
      <c r="F49" s="7">
        <v>1.4476070129120401E-2</v>
      </c>
      <c r="G49" s="7">
        <v>-2.4787306581688399E-3</v>
      </c>
      <c r="H49" s="7">
        <v>-3.7667716048689202E-2</v>
      </c>
      <c r="I49" s="7">
        <v>1.1907643580356E-2</v>
      </c>
      <c r="J49" s="7">
        <v>-1.09270035796871E-2</v>
      </c>
      <c r="K49" s="7">
        <v>-5.31914851170429E-2</v>
      </c>
      <c r="L49" s="7">
        <v>-3.49599752976371E-2</v>
      </c>
      <c r="M49" s="7">
        <v>1.55095789965791E-2</v>
      </c>
      <c r="N49" s="7">
        <v>-3.9627358733096897E-2</v>
      </c>
      <c r="O49" s="7">
        <v>-1.14428794479294E-2</v>
      </c>
      <c r="P49" s="7">
        <v>-2.5038632980211299E-2</v>
      </c>
      <c r="Q49" s="7">
        <v>-2.7506029274258999E-2</v>
      </c>
      <c r="R49" s="7">
        <v>3.3921806506542799E-3</v>
      </c>
      <c r="S49" s="7">
        <v>-4.7526444206619197E-3</v>
      </c>
      <c r="T49" s="7">
        <v>8.12359808688967E-3</v>
      </c>
      <c r="U49" s="13">
        <v>-4.2269921671924303E-2</v>
      </c>
      <c r="AA49" s="36">
        <f t="shared" si="0"/>
        <v>1.7445192890602095E-3</v>
      </c>
      <c r="AB49" s="37">
        <f t="shared" si="1"/>
        <v>1.0229146419303652E-3</v>
      </c>
      <c r="AC49" s="38">
        <f t="shared" si="2"/>
        <v>8.5953415928959782E-3</v>
      </c>
      <c r="AF49" s="12">
        <f t="shared" si="3"/>
        <v>1.4658837199330366E-2</v>
      </c>
      <c r="AG49" s="7">
        <f t="shared" si="4"/>
        <v>2.0761179816105484E-4</v>
      </c>
      <c r="AH49" s="13">
        <f t="shared" si="5"/>
        <v>5.0399561775570098E-3</v>
      </c>
    </row>
    <row r="50" spans="1:34" ht="15" thickBot="1" x14ac:dyDescent="0.35">
      <c r="A50" s="25"/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13"/>
      <c r="AA50" s="36"/>
      <c r="AB50" s="37"/>
      <c r="AC50" s="38"/>
      <c r="AF50" s="12"/>
      <c r="AG50" s="7"/>
      <c r="AH50" s="13"/>
    </row>
    <row r="51" spans="1:34" ht="15" thickBot="1" x14ac:dyDescent="0.35">
      <c r="A51" s="25"/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13"/>
      <c r="AA51" s="36"/>
      <c r="AB51" s="37"/>
      <c r="AC51" s="38"/>
      <c r="AF51" s="12"/>
      <c r="AG51" s="7"/>
      <c r="AH51" s="13"/>
    </row>
    <row r="52" spans="1:34" ht="15" thickBot="1" x14ac:dyDescent="0.35">
      <c r="A52" s="25"/>
      <c r="B52" s="1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13"/>
      <c r="AA52" s="36"/>
      <c r="AB52" s="37"/>
      <c r="AC52" s="38"/>
      <c r="AF52" s="12"/>
      <c r="AG52" s="7"/>
      <c r="AH52" s="13"/>
    </row>
    <row r="53" spans="1:34" ht="15" thickBot="1" x14ac:dyDescent="0.35">
      <c r="A53" s="25"/>
      <c r="B53" s="1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3"/>
      <c r="AA53" s="36"/>
      <c r="AB53" s="37"/>
      <c r="AC53" s="38"/>
      <c r="AF53" s="12"/>
      <c r="AG53" s="7"/>
      <c r="AH53" s="13"/>
    </row>
    <row r="54" spans="1:34" ht="15" thickBot="1" x14ac:dyDescent="0.35">
      <c r="A54" s="29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6"/>
      <c r="AA54" s="39"/>
      <c r="AB54" s="40"/>
      <c r="AC54" s="41"/>
      <c r="AF54" s="14"/>
      <c r="AG54" s="15"/>
      <c r="AH54" s="16"/>
    </row>
    <row r="55" spans="1:34" ht="15" thickBot="1" x14ac:dyDescent="0.35"/>
    <row r="56" spans="1:34" ht="15" thickBot="1" x14ac:dyDescent="0.35">
      <c r="B56" s="17" t="s">
        <v>21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9"/>
    </row>
    <row r="57" spans="1:34" ht="15" thickBot="1" x14ac:dyDescent="0.35">
      <c r="B57" s="26">
        <f>SUM(B8:B54)/42</f>
        <v>4.5336257882310958E-2</v>
      </c>
      <c r="C57" s="26">
        <f t="shared" ref="C57:U57" si="6">SUM(C8:C54)/42</f>
        <v>2.0646683902683132E-2</v>
      </c>
      <c r="D57" s="26">
        <f t="shared" si="6"/>
        <v>8.7780565989997086E-3</v>
      </c>
      <c r="E57" s="26">
        <f t="shared" si="6"/>
        <v>1.2282169434995613E-2</v>
      </c>
      <c r="F57" s="26">
        <f t="shared" si="6"/>
        <v>6.3636273502206487E-3</v>
      </c>
      <c r="G57" s="26">
        <f t="shared" si="6"/>
        <v>2.1105654169001082E-3</v>
      </c>
      <c r="H57" s="26">
        <f t="shared" si="6"/>
        <v>5.6756609739736464E-3</v>
      </c>
      <c r="I57" s="26">
        <f t="shared" si="6"/>
        <v>-1.7342926585218431E-2</v>
      </c>
      <c r="J57" s="26">
        <f t="shared" si="6"/>
        <v>1.0932603576366953E-2</v>
      </c>
      <c r="K57" s="26">
        <f t="shared" si="6"/>
        <v>6.1096968342569018E-3</v>
      </c>
      <c r="L57" s="26">
        <f t="shared" si="6"/>
        <v>1.9566220915996167E-2</v>
      </c>
      <c r="M57" s="26">
        <f t="shared" si="6"/>
        <v>1.4509825965461222E-2</v>
      </c>
      <c r="N57" s="26">
        <f t="shared" si="6"/>
        <v>4.1074639480407262E-3</v>
      </c>
      <c r="O57" s="26">
        <f t="shared" si="6"/>
        <v>3.8551107765742477E-3</v>
      </c>
      <c r="P57" s="26">
        <f t="shared" si="6"/>
        <v>7.8805405962505926E-6</v>
      </c>
      <c r="Q57" s="26">
        <f t="shared" si="6"/>
        <v>3.9229307336821773E-3</v>
      </c>
      <c r="R57" s="26">
        <f t="shared" si="6"/>
        <v>7.6188455992834215E-3</v>
      </c>
      <c r="S57" s="26">
        <f t="shared" si="6"/>
        <v>1.5866307451509957E-3</v>
      </c>
      <c r="T57" s="26">
        <f t="shared" si="6"/>
        <v>4.310819919664235E-3</v>
      </c>
      <c r="U57" s="26">
        <f t="shared" si="6"/>
        <v>1.0088072633194755E-2</v>
      </c>
    </row>
    <row r="63" spans="1:34" ht="15" thickBot="1" x14ac:dyDescent="0.35"/>
    <row r="64" spans="1:34" ht="15" thickBot="1" x14ac:dyDescent="0.35">
      <c r="B64" s="17" t="s">
        <v>23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</row>
    <row r="65" spans="2:5" x14ac:dyDescent="0.3">
      <c r="B65">
        <f>SUM(AA8:AA54)/42</f>
        <v>2.0316373578179184E-2</v>
      </c>
      <c r="C65">
        <f t="shared" ref="C65:D65" si="7">SUM(AB8:AB54)/42</f>
        <v>7.3832882866493111E-3</v>
      </c>
      <c r="D65">
        <f t="shared" si="7"/>
        <v>1.1125609061008741E-2</v>
      </c>
    </row>
    <row r="68" spans="2:5" ht="15" thickBot="1" x14ac:dyDescent="0.35"/>
    <row r="69" spans="2:5" x14ac:dyDescent="0.3">
      <c r="B69" s="42"/>
      <c r="C69" s="43" t="s">
        <v>31</v>
      </c>
      <c r="D69" s="43" t="s">
        <v>32</v>
      </c>
      <c r="E69" s="44" t="s">
        <v>33</v>
      </c>
    </row>
    <row r="70" spans="2:5" x14ac:dyDescent="0.3">
      <c r="B70" s="45" t="s">
        <v>31</v>
      </c>
      <c r="C70" s="46">
        <f>SUM(AF8:AF54)/42</f>
        <v>6.7728398733180276E-2</v>
      </c>
      <c r="D70" s="47">
        <f>SUM(AA8:AA54)/42</f>
        <v>2.0316373578179184E-2</v>
      </c>
      <c r="E70" s="48">
        <f>SUM(AC8:AC54)/42</f>
        <v>1.1125609061008741E-2</v>
      </c>
    </row>
    <row r="71" spans="2:5" x14ac:dyDescent="0.3">
      <c r="B71" s="45" t="s">
        <v>32</v>
      </c>
      <c r="C71" s="49"/>
      <c r="D71" s="46">
        <f>SUM(AG8:AG54)/42</f>
        <v>1.7100722654710222E-2</v>
      </c>
      <c r="E71" s="48">
        <f>SUM(AB8:AB54)/42</f>
        <v>7.3832882866493111E-3</v>
      </c>
    </row>
    <row r="72" spans="2:5" ht="15" thickBot="1" x14ac:dyDescent="0.35">
      <c r="B72" s="50" t="s">
        <v>33</v>
      </c>
      <c r="C72" s="51"/>
      <c r="D72" s="51"/>
      <c r="E72" s="52">
        <f>SUM(AH8:AH54)/42</f>
        <v>6.6300266416152512E-3</v>
      </c>
    </row>
    <row r="85" spans="2:2" x14ac:dyDescent="0.3">
      <c r="B85" t="s">
        <v>34</v>
      </c>
    </row>
    <row r="86" spans="2:2" x14ac:dyDescent="0.3">
      <c r="B86">
        <v>-2.4258662538641208E-2</v>
      </c>
    </row>
    <row r="87" spans="2:2" x14ac:dyDescent="0.3">
      <c r="B87">
        <v>-8.0815491398502921E-4</v>
      </c>
    </row>
    <row r="88" spans="2:2" x14ac:dyDescent="0.3">
      <c r="B88">
        <v>-7.016317991395516E-4</v>
      </c>
    </row>
    <row r="89" spans="2:2" x14ac:dyDescent="0.3">
      <c r="B89">
        <v>-8.1829210457896247E-5</v>
      </c>
    </row>
    <row r="90" spans="2:2" x14ac:dyDescent="0.3">
      <c r="B90">
        <v>2.2860849311034832E-5</v>
      </c>
    </row>
    <row r="91" spans="2:2" x14ac:dyDescent="0.3">
      <c r="B91">
        <v>1.2035696003096282E-3</v>
      </c>
    </row>
    <row r="92" spans="2:2" x14ac:dyDescent="0.3">
      <c r="B92">
        <v>2.627923837028528E-3</v>
      </c>
    </row>
    <row r="93" spans="2:2" x14ac:dyDescent="0.3">
      <c r="B93">
        <v>3.0260909803609343E-3</v>
      </c>
    </row>
    <row r="94" spans="2:2" x14ac:dyDescent="0.3">
      <c r="B94">
        <v>4.1087909554335051E-3</v>
      </c>
    </row>
    <row r="95" spans="2:2" x14ac:dyDescent="0.3">
      <c r="B95">
        <v>5.4598271397822608E-3</v>
      </c>
    </row>
    <row r="96" spans="2:2" x14ac:dyDescent="0.3">
      <c r="B96">
        <v>5.6697539196513963E-3</v>
      </c>
    </row>
    <row r="97" spans="2:2" x14ac:dyDescent="0.3">
      <c r="B97">
        <v>6.9239467400634162E-3</v>
      </c>
    </row>
    <row r="98" spans="2:2" x14ac:dyDescent="0.3">
      <c r="B98">
        <v>7.2526561325164749E-3</v>
      </c>
    </row>
    <row r="99" spans="2:2" x14ac:dyDescent="0.3">
      <c r="B99">
        <v>9.1467138475088972E-3</v>
      </c>
    </row>
    <row r="100" spans="2:2" x14ac:dyDescent="0.3">
      <c r="B100">
        <v>1.3376703982504722E-2</v>
      </c>
    </row>
    <row r="101" spans="2:2" x14ac:dyDescent="0.3">
      <c r="B101">
        <v>1.3547950203089187E-2</v>
      </c>
    </row>
    <row r="102" spans="2:2" x14ac:dyDescent="0.3">
      <c r="B102">
        <v>1.4380739463462553E-2</v>
      </c>
    </row>
    <row r="103" spans="2:2" x14ac:dyDescent="0.3">
      <c r="B103">
        <v>1.6520070027306766E-2</v>
      </c>
    </row>
    <row r="104" spans="2:2" x14ac:dyDescent="0.3">
      <c r="B104">
        <v>2.0105998577069177E-2</v>
      </c>
    </row>
    <row r="105" spans="2:2" x14ac:dyDescent="0.3">
      <c r="B105">
        <v>3.4745701861763165E-2</v>
      </c>
    </row>
  </sheetData>
  <mergeCells count="7">
    <mergeCell ref="B64:U64"/>
    <mergeCell ref="A1:D1"/>
    <mergeCell ref="F1:I1"/>
    <mergeCell ref="AA1:AC1"/>
    <mergeCell ref="AF1:AH1"/>
    <mergeCell ref="B6:U6"/>
    <mergeCell ref="B56:U5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AEE3-F5CF-439B-A364-E63C0109B986}">
  <dimension ref="A1:AH105"/>
  <sheetViews>
    <sheetView workbookViewId="0">
      <selection activeCell="L4" sqref="L4"/>
    </sheetView>
  </sheetViews>
  <sheetFormatPr defaultRowHeight="14.4" x14ac:dyDescent="0.3"/>
  <cols>
    <col min="1" max="1" width="9.21875" customWidth="1"/>
    <col min="2" max="2" width="11.88671875" customWidth="1"/>
    <col min="3" max="3" width="14.33203125" customWidth="1"/>
    <col min="4" max="4" width="16.33203125" customWidth="1"/>
    <col min="5" max="5" width="17.77734375" customWidth="1"/>
    <col min="6" max="21" width="11.88671875" customWidth="1"/>
    <col min="27" max="27" width="17.6640625" customWidth="1"/>
    <col min="28" max="28" width="22" customWidth="1"/>
    <col min="29" max="29" width="18" customWidth="1"/>
    <col min="32" max="34" width="20.21875" customWidth="1"/>
  </cols>
  <sheetData>
    <row r="1" spans="1:34" x14ac:dyDescent="0.3">
      <c r="A1" s="1" t="s">
        <v>20</v>
      </c>
      <c r="B1" s="1"/>
      <c r="C1" s="1"/>
      <c r="D1" s="1"/>
      <c r="F1" s="1" t="s">
        <v>21</v>
      </c>
      <c r="G1" s="1"/>
      <c r="H1" s="1"/>
      <c r="I1" s="1"/>
      <c r="AA1" s="23" t="s">
        <v>23</v>
      </c>
      <c r="AB1" s="24"/>
      <c r="AC1" s="24"/>
      <c r="AF1" s="23" t="s">
        <v>27</v>
      </c>
      <c r="AG1" s="24"/>
      <c r="AH1" s="24"/>
    </row>
    <row r="5" spans="1:34" ht="15" thickBot="1" x14ac:dyDescent="0.35"/>
    <row r="6" spans="1:34" ht="18.600000000000001" thickBot="1" x14ac:dyDescent="0.4">
      <c r="A6" s="2"/>
      <c r="B6" s="20" t="s">
        <v>22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1:34" ht="47.4" thickBot="1" x14ac:dyDescent="0.35">
      <c r="A7" s="4"/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  <c r="Q7" s="6" t="s">
        <v>15</v>
      </c>
      <c r="R7" s="6" t="s">
        <v>16</v>
      </c>
      <c r="S7" s="6" t="s">
        <v>17</v>
      </c>
      <c r="T7" s="6" t="s">
        <v>18</v>
      </c>
      <c r="U7" s="6" t="s">
        <v>19</v>
      </c>
      <c r="AA7" s="30" t="s">
        <v>24</v>
      </c>
      <c r="AB7" s="31" t="s">
        <v>25</v>
      </c>
      <c r="AC7" s="32" t="s">
        <v>26</v>
      </c>
      <c r="AF7" s="30" t="s">
        <v>28</v>
      </c>
      <c r="AG7" s="31" t="s">
        <v>29</v>
      </c>
      <c r="AH7" s="32" t="s">
        <v>30</v>
      </c>
    </row>
    <row r="8" spans="1:34" ht="15" thickBot="1" x14ac:dyDescent="0.35">
      <c r="A8" s="25">
        <v>39448</v>
      </c>
      <c r="B8" s="9">
        <v>-1.33729584623332E-2</v>
      </c>
      <c r="C8" s="10">
        <v>-1.6126315404360901E-2</v>
      </c>
      <c r="D8" s="10">
        <v>-7.5588560121763501E-2</v>
      </c>
      <c r="E8" s="10">
        <v>-9.0476844395341094E-2</v>
      </c>
      <c r="F8" s="10">
        <v>-3.8618172377587801E-2</v>
      </c>
      <c r="G8" s="10">
        <v>-0.10342472207167</v>
      </c>
      <c r="H8" s="10">
        <v>6.7536816699376404E-2</v>
      </c>
      <c r="I8" s="10">
        <v>-3.2028579479940401E-2</v>
      </c>
      <c r="J8" s="10">
        <v>0.12885088953761201</v>
      </c>
      <c r="K8" s="10">
        <v>9.5447446604029401E-2</v>
      </c>
      <c r="L8" s="10">
        <v>-0.31663984551013802</v>
      </c>
      <c r="M8" s="10">
        <v>-9.1583869846002496E-3</v>
      </c>
      <c r="N8" s="10">
        <v>2.7715921153046899E-2</v>
      </c>
      <c r="O8" s="10">
        <v>-5.3373605808883701E-2</v>
      </c>
      <c r="P8" s="10">
        <v>-8.5281285579699898E-2</v>
      </c>
      <c r="Q8" s="10">
        <v>-0.22658550963512</v>
      </c>
      <c r="R8" s="10">
        <v>-0.108085645635461</v>
      </c>
      <c r="S8" s="10">
        <v>-6.1876628059295703E-2</v>
      </c>
      <c r="T8" s="10">
        <v>-0.102334533047228</v>
      </c>
      <c r="U8" s="11">
        <v>0.110998290240513</v>
      </c>
      <c r="AA8" s="33">
        <f>(B8-$B$57)*(C8-$C$57)</f>
        <v>1.5709003313959446E-3</v>
      </c>
      <c r="AB8" s="34">
        <f>(C8-$C$57)*(D8-$D$57)</f>
        <v>2.6459368891554869E-3</v>
      </c>
      <c r="AC8" s="35">
        <f>(B8-$B$57)*(D8-$D$57)</f>
        <v>3.8999398164541394E-3</v>
      </c>
      <c r="AF8" s="9">
        <f>(B8-$B$57)*(B8-$B$57)</f>
        <v>2.3154054713857659E-3</v>
      </c>
      <c r="AG8" s="10">
        <f>(C8-$C$57)*(C8-$C$57)</f>
        <v>1.0657864817530029E-3</v>
      </c>
      <c r="AH8" s="11">
        <f>(D8-$D$57)*(D8-$D$57)</f>
        <v>6.5688410776974923E-3</v>
      </c>
    </row>
    <row r="9" spans="1:34" ht="15" thickBot="1" x14ac:dyDescent="0.35">
      <c r="A9" s="25">
        <v>39479</v>
      </c>
      <c r="B9" s="12">
        <v>-1.6566384711945398E-2</v>
      </c>
      <c r="C9" s="7">
        <v>1.8875865938055E-2</v>
      </c>
      <c r="D9" s="7">
        <v>8.6125979902669902E-2</v>
      </c>
      <c r="E9" s="7">
        <v>1.6783093267233901E-2</v>
      </c>
      <c r="F9" s="7">
        <v>-9.15303259275713E-3</v>
      </c>
      <c r="G9" s="7">
        <v>2.2189183637166401E-2</v>
      </c>
      <c r="H9" s="7">
        <v>-2.2664942572192901E-2</v>
      </c>
      <c r="I9" s="7">
        <v>-0.158324508296522</v>
      </c>
      <c r="J9" s="7">
        <v>-0.13349670289806401</v>
      </c>
      <c r="K9" s="7">
        <v>-0.14240475761486199</v>
      </c>
      <c r="L9" s="7">
        <v>-7.6388739369146294E-2</v>
      </c>
      <c r="M9" s="7">
        <v>6.7084026597224095E-2</v>
      </c>
      <c r="N9" s="7">
        <v>-3.2751957560481403E-2</v>
      </c>
      <c r="O9" s="7">
        <v>-1.21794475542769E-2</v>
      </c>
      <c r="P9" s="7">
        <v>1.96677620586472E-2</v>
      </c>
      <c r="Q9" s="7">
        <v>0.134751256170101</v>
      </c>
      <c r="R9" s="7">
        <v>-4.86783932983611E-2</v>
      </c>
      <c r="S9" s="7">
        <v>-9.5089460193239397E-2</v>
      </c>
      <c r="T9" s="7">
        <v>-6.4640566214223205E-2</v>
      </c>
      <c r="U9" s="13">
        <v>-5.67744391663451E-2</v>
      </c>
      <c r="AA9" s="36">
        <f t="shared" ref="AA9:AA54" si="0">(B9-$B$57)*(C9-$C$57)</f>
        <v>-1.2088080372230202E-4</v>
      </c>
      <c r="AB9" s="37">
        <f t="shared" ref="AB9:AB55" si="1">(C9-$C$57)*(D9-$D$57)</f>
        <v>1.9003299281460312E-4</v>
      </c>
      <c r="AC9" s="38">
        <f t="shared" ref="AC9:AC54" si="2">(B9-$B$57)*(D9-$D$57)</f>
        <v>-4.139148614137291E-3</v>
      </c>
      <c r="AF9" s="12">
        <f t="shared" ref="AF9:AF54" si="3">(B9-$B$57)*(B9-$B$57)</f>
        <v>2.6329302285477622E-3</v>
      </c>
      <c r="AG9" s="7">
        <f t="shared" ref="AG9:AG54" si="4">(C9-$C$57)*(C9-$C$57)</f>
        <v>5.5497743730981041E-6</v>
      </c>
      <c r="AH9" s="13">
        <f t="shared" ref="AH9:AH54" si="5">(D9-$D$57)*(D9-$D$57)</f>
        <v>6.5070282015655262E-3</v>
      </c>
    </row>
    <row r="10" spans="1:34" ht="15" thickBot="1" x14ac:dyDescent="0.35">
      <c r="A10" s="25">
        <v>39508</v>
      </c>
      <c r="B10" s="12">
        <v>-0.124042908711944</v>
      </c>
      <c r="C10" s="7">
        <v>8.2400021880709703E-2</v>
      </c>
      <c r="D10" s="7">
        <v>-3.1780479276628103E-2</v>
      </c>
      <c r="E10" s="7">
        <v>3.06779238396102E-2</v>
      </c>
      <c r="F10" s="7">
        <v>4.7921045283684502E-2</v>
      </c>
      <c r="G10" s="7">
        <v>4.35398194650016E-2</v>
      </c>
      <c r="H10" s="7">
        <v>6.7366079181707894E-2</v>
      </c>
      <c r="I10" s="7">
        <v>-9.6583667833773396E-2</v>
      </c>
      <c r="J10" s="7">
        <v>-4.4475088787245803E-3</v>
      </c>
      <c r="K10" s="7">
        <v>5.6580473736618897E-2</v>
      </c>
      <c r="L10" s="7">
        <v>0.14781637993857899</v>
      </c>
      <c r="M10" s="7">
        <v>1.1241690410611E-2</v>
      </c>
      <c r="N10" s="7">
        <v>-6.05924005952376E-2</v>
      </c>
      <c r="O10" s="7">
        <v>4.6966033091110797E-2</v>
      </c>
      <c r="P10" s="7">
        <v>-2.7927489201891299E-2</v>
      </c>
      <c r="Q10" s="7">
        <v>-0.14221228813115899</v>
      </c>
      <c r="R10" s="7">
        <v>-2.9102455866957599E-2</v>
      </c>
      <c r="S10" s="7">
        <v>9.9626465380191001E-2</v>
      </c>
      <c r="T10" s="7">
        <v>3.57957326053149E-3</v>
      </c>
      <c r="U10" s="13">
        <v>-0.112948630379475</v>
      </c>
      <c r="AA10" s="36">
        <f t="shared" si="0"/>
        <v>-1.0460986019464576E-2</v>
      </c>
      <c r="AB10" s="37">
        <f t="shared" si="1"/>
        <v>-2.4533895937190872E-3</v>
      </c>
      <c r="AC10" s="38">
        <f t="shared" si="2"/>
        <v>5.913336513200914E-3</v>
      </c>
      <c r="AF10" s="12">
        <f t="shared" si="3"/>
        <v>2.5213822847928426E-2</v>
      </c>
      <c r="AG10" s="7">
        <f t="shared" si="4"/>
        <v>4.3401680562066888E-3</v>
      </c>
      <c r="AH10" s="13">
        <f t="shared" si="5"/>
        <v>1.3868404219881351E-3</v>
      </c>
    </row>
    <row r="11" spans="1:34" ht="15" thickBot="1" x14ac:dyDescent="0.35">
      <c r="A11" s="25">
        <v>39539</v>
      </c>
      <c r="B11" s="12">
        <v>0.44405620203416302</v>
      </c>
      <c r="C11" s="7">
        <v>5.0642050178009802E-2</v>
      </c>
      <c r="D11" s="7">
        <v>3.3461109330913799E-2</v>
      </c>
      <c r="E11" s="7">
        <v>6.8316636370805206E-2</v>
      </c>
      <c r="F11" s="7">
        <v>-3.2857201898763101E-2</v>
      </c>
      <c r="G11" s="7">
        <v>-5.08306808915212E-2</v>
      </c>
      <c r="H11" s="7">
        <v>0.100607077743968</v>
      </c>
      <c r="I11" s="7">
        <v>0.17973809120032699</v>
      </c>
      <c r="J11" s="7">
        <v>2.2336781628373301E-2</v>
      </c>
      <c r="K11" s="7">
        <v>0.118472228062991</v>
      </c>
      <c r="L11" s="7">
        <v>0.212194890035555</v>
      </c>
      <c r="M11" s="7">
        <v>4.8289280855189402E-2</v>
      </c>
      <c r="N11" s="7">
        <v>-3.91779003785638E-2</v>
      </c>
      <c r="O11" s="7">
        <v>3.42218522653122E-2</v>
      </c>
      <c r="P11" s="7">
        <v>0.10037788411791999</v>
      </c>
      <c r="Q11" s="7">
        <v>-6.5837017312275802E-4</v>
      </c>
      <c r="R11" s="7">
        <v>4.78589251222621E-2</v>
      </c>
      <c r="S11" s="7">
        <v>2.4615441550502201E-2</v>
      </c>
      <c r="T11" s="7">
        <v>7.29391305393534E-2</v>
      </c>
      <c r="U11" s="13">
        <v>-2.40614419849958E-2</v>
      </c>
      <c r="AA11" s="36">
        <f t="shared" si="0"/>
        <v>1.3966484762356958E-2</v>
      </c>
      <c r="AB11" s="37">
        <f t="shared" si="1"/>
        <v>9.5545919512002471E-4</v>
      </c>
      <c r="AC11" s="38">
        <f t="shared" si="2"/>
        <v>1.1461218819120562E-2</v>
      </c>
      <c r="AF11" s="12">
        <f t="shared" si="3"/>
        <v>0.16753508555138014</v>
      </c>
      <c r="AG11" s="7">
        <f t="shared" si="4"/>
        <v>1.164309529404972E-3</v>
      </c>
      <c r="AH11" s="13">
        <f t="shared" si="5"/>
        <v>7.8407180434738016E-4</v>
      </c>
    </row>
    <row r="12" spans="1:34" ht="15" thickBot="1" x14ac:dyDescent="0.35">
      <c r="A12" s="25">
        <v>39569</v>
      </c>
      <c r="B12" s="12">
        <v>-0.17675555928348299</v>
      </c>
      <c r="C12" s="7">
        <v>9.2820273561751206E-3</v>
      </c>
      <c r="D12" s="7">
        <v>3.6077583615063497E-2</v>
      </c>
      <c r="E12" s="7">
        <v>-4.3639104865524896E-3</v>
      </c>
      <c r="F12" s="7">
        <v>-2.7347702125377502E-2</v>
      </c>
      <c r="G12" s="7">
        <v>-3.3564125902082499E-3</v>
      </c>
      <c r="H12" s="8">
        <v>6.3137459300088904E-5</v>
      </c>
      <c r="I12" s="7">
        <v>-0.122644918716424</v>
      </c>
      <c r="J12" s="7">
        <v>-6.3998376291780998E-2</v>
      </c>
      <c r="K12" s="7">
        <v>-9.7586511889564395E-2</v>
      </c>
      <c r="L12" s="7">
        <v>8.5082081915324195E-2</v>
      </c>
      <c r="M12" s="7">
        <v>7.6711215830948004E-2</v>
      </c>
      <c r="N12" s="7">
        <v>-2.1968427956593001E-2</v>
      </c>
      <c r="O12" s="7">
        <v>1.79452952283188E-3</v>
      </c>
      <c r="P12" s="7">
        <v>-4.2048004647532403E-2</v>
      </c>
      <c r="Q12" s="7">
        <v>0.13265423255550099</v>
      </c>
      <c r="R12" s="7">
        <v>6.8290370341281799E-3</v>
      </c>
      <c r="S12" s="7">
        <v>3.07412566507335E-2</v>
      </c>
      <c r="T12" s="7">
        <v>-2.6009091413448099E-4</v>
      </c>
      <c r="U12" s="13">
        <v>7.5095744603709699E-2</v>
      </c>
      <c r="AA12" s="36">
        <f t="shared" si="0"/>
        <v>1.530855153167449E-3</v>
      </c>
      <c r="AB12" s="37">
        <f t="shared" si="1"/>
        <v>-2.2161262786240279E-4</v>
      </c>
      <c r="AC12" s="38">
        <f t="shared" si="2"/>
        <v>-6.475694107960007E-3</v>
      </c>
      <c r="AF12" s="12">
        <f t="shared" si="3"/>
        <v>4.4732783466029609E-2</v>
      </c>
      <c r="AG12" s="7">
        <f t="shared" si="4"/>
        <v>5.2389261709122522E-5</v>
      </c>
      <c r="AH12" s="13">
        <f t="shared" si="5"/>
        <v>9.3744701157962593E-4</v>
      </c>
    </row>
    <row r="13" spans="1:34" ht="15" thickBot="1" x14ac:dyDescent="0.35">
      <c r="A13" s="25">
        <v>39600</v>
      </c>
      <c r="B13" s="12">
        <v>-0.29264666636324499</v>
      </c>
      <c r="C13" s="7">
        <v>-0.10672817964207899</v>
      </c>
      <c r="D13" s="7">
        <v>-7.1428463329376995E-2</v>
      </c>
      <c r="E13" s="7">
        <v>-4.60895670177143E-2</v>
      </c>
      <c r="F13" s="7">
        <v>-8.6225234875708906E-2</v>
      </c>
      <c r="G13" s="7">
        <v>-6.3021505853240997E-2</v>
      </c>
      <c r="H13" s="7">
        <v>-2.66717585505203E-2</v>
      </c>
      <c r="I13" s="7">
        <v>-0.23435359100870901</v>
      </c>
      <c r="J13" s="7">
        <v>-0.13855590113760699</v>
      </c>
      <c r="K13" s="7">
        <v>-0.20209316139494199</v>
      </c>
      <c r="L13" s="7">
        <v>-0.112900837266886</v>
      </c>
      <c r="M13" s="7">
        <v>-8.4215619625817403E-2</v>
      </c>
      <c r="N13" s="7">
        <v>-9.7624187124336306E-2</v>
      </c>
      <c r="O13" s="7">
        <v>-3.5960514376543601E-2</v>
      </c>
      <c r="P13" s="7">
        <v>-7.0977240225390502E-3</v>
      </c>
      <c r="Q13" s="7">
        <v>9.3404178021363506E-3</v>
      </c>
      <c r="R13" s="7">
        <v>-5.3511048579207299E-2</v>
      </c>
      <c r="S13" s="7">
        <v>-0.15563892549455099</v>
      </c>
      <c r="T13" s="7">
        <v>-7.9802227161726705E-2</v>
      </c>
      <c r="U13" s="13">
        <v>9.97519689591857E-2</v>
      </c>
      <c r="AA13" s="36">
        <f t="shared" si="0"/>
        <v>4.0350536338847283E-2</v>
      </c>
      <c r="AB13" s="37">
        <f t="shared" si="1"/>
        <v>9.476347220395193E-3</v>
      </c>
      <c r="AC13" s="38">
        <f t="shared" si="2"/>
        <v>2.5172639505470371E-2</v>
      </c>
      <c r="AF13" s="12">
        <f t="shared" si="3"/>
        <v>0.10718576277197933</v>
      </c>
      <c r="AG13" s="7">
        <f t="shared" si="4"/>
        <v>1.5190131046567247E-2</v>
      </c>
      <c r="AH13" s="13">
        <f t="shared" si="5"/>
        <v>5.9118092112698051E-3</v>
      </c>
    </row>
    <row r="14" spans="1:34" ht="15" thickBot="1" x14ac:dyDescent="0.35">
      <c r="A14" s="25">
        <v>39630</v>
      </c>
      <c r="B14" s="12">
        <v>-2.07944822967232E-3</v>
      </c>
      <c r="C14" s="7">
        <v>-5.2608217242597601E-2</v>
      </c>
      <c r="D14" s="7">
        <v>-2.7243636149729002E-2</v>
      </c>
      <c r="E14" s="7">
        <v>6.35004224748517E-2</v>
      </c>
      <c r="F14" s="7">
        <v>-9.2347860430558298E-3</v>
      </c>
      <c r="G14" s="7">
        <v>4.6705909078904401E-2</v>
      </c>
      <c r="H14" s="7">
        <v>4.3060516810872002E-2</v>
      </c>
      <c r="I14" s="7">
        <v>0.13445420800229399</v>
      </c>
      <c r="J14" s="7">
        <v>0.27452579516625297</v>
      </c>
      <c r="K14" s="7">
        <v>0.19746618835234001</v>
      </c>
      <c r="L14" s="7">
        <v>-5.0704862744958397E-2</v>
      </c>
      <c r="M14" s="7">
        <v>7.9726562074281304E-2</v>
      </c>
      <c r="N14" s="7">
        <v>6.8689616201091305E-2</v>
      </c>
      <c r="O14" s="7">
        <v>6.4189978231708605E-2</v>
      </c>
      <c r="P14" s="7">
        <v>-8.7370861675265907E-2</v>
      </c>
      <c r="Q14" s="7">
        <v>-4.6269598555002997E-2</v>
      </c>
      <c r="R14" s="7">
        <v>1.5604717988799701E-2</v>
      </c>
      <c r="S14" s="7">
        <v>-7.0420847834632094E-2</v>
      </c>
      <c r="T14" s="7">
        <v>-2.6604202426913599E-2</v>
      </c>
      <c r="U14" s="13">
        <v>-8.0521382990401902E-2</v>
      </c>
      <c r="AA14" s="36">
        <f t="shared" si="0"/>
        <v>2.545659554278097E-3</v>
      </c>
      <c r="AB14" s="37">
        <f t="shared" si="1"/>
        <v>2.2607344049981062E-3</v>
      </c>
      <c r="AC14" s="38">
        <f t="shared" si="2"/>
        <v>1.2043099441460027E-3</v>
      </c>
      <c r="AF14" s="12">
        <f t="shared" si="3"/>
        <v>1.3560916792567509E-3</v>
      </c>
      <c r="AG14" s="7">
        <f t="shared" si="4"/>
        <v>4.7787201008704207E-3</v>
      </c>
      <c r="AH14" s="13">
        <f t="shared" si="5"/>
        <v>1.0695165111284108E-3</v>
      </c>
    </row>
    <row r="15" spans="1:34" ht="15" thickBot="1" x14ac:dyDescent="0.35">
      <c r="A15" s="25">
        <v>39661</v>
      </c>
      <c r="B15" s="12">
        <v>-7.0833545509264406E-2</v>
      </c>
      <c r="C15" s="7">
        <v>1.74049653704225E-2</v>
      </c>
      <c r="D15" s="7">
        <v>6.5897643665020697E-2</v>
      </c>
      <c r="E15" s="7">
        <v>4.32650067954801E-2</v>
      </c>
      <c r="F15" s="7">
        <v>1.1067703170887001E-2</v>
      </c>
      <c r="G15" s="7">
        <v>2.88461882110338E-2</v>
      </c>
      <c r="H15" s="7">
        <v>1.1741002309570101E-2</v>
      </c>
      <c r="I15" s="7">
        <v>1.6051472175254902E-2</v>
      </c>
      <c r="J15" s="7">
        <v>1.08974628388916E-2</v>
      </c>
      <c r="K15" s="7">
        <v>-5.2670952842747601E-2</v>
      </c>
      <c r="L15" s="7">
        <v>6.65621686471356E-2</v>
      </c>
      <c r="M15" s="7">
        <v>-4.51308884772385E-2</v>
      </c>
      <c r="N15" s="7">
        <v>4.0459292795788297E-2</v>
      </c>
      <c r="O15" s="7">
        <v>3.5307252688944898E-2</v>
      </c>
      <c r="P15" s="7">
        <v>-1.4184785853621501E-4</v>
      </c>
      <c r="Q15" s="7">
        <v>-8.4041346994247701E-2</v>
      </c>
      <c r="R15" s="7">
        <v>4.4957062534348897E-2</v>
      </c>
      <c r="S15" s="7">
        <v>3.8299267295902203E-2</v>
      </c>
      <c r="T15" s="7">
        <v>3.1726842312367602E-2</v>
      </c>
      <c r="U15" s="13">
        <v>-5.9633093659918403E-2</v>
      </c>
      <c r="AA15" s="36">
        <f t="shared" si="0"/>
        <v>-9.3426584328286383E-5</v>
      </c>
      <c r="AB15" s="37">
        <f t="shared" si="1"/>
        <v>5.3481142391266636E-5</v>
      </c>
      <c r="AC15" s="38">
        <f t="shared" si="2"/>
        <v>-6.3809791814829269E-3</v>
      </c>
      <c r="AF15" s="12">
        <f t="shared" si="3"/>
        <v>1.1146977475432631E-2</v>
      </c>
      <c r="AG15" s="7">
        <f t="shared" si="4"/>
        <v>7.830397682679124E-7</v>
      </c>
      <c r="AH15" s="13">
        <f t="shared" si="5"/>
        <v>3.6527296663383842E-3</v>
      </c>
    </row>
    <row r="16" spans="1:34" ht="15" thickBot="1" x14ac:dyDescent="0.35">
      <c r="A16" s="25">
        <v>39692</v>
      </c>
      <c r="B16" s="12">
        <v>0.16591912161879799</v>
      </c>
      <c r="C16" s="7">
        <v>-0.157358961280013</v>
      </c>
      <c r="D16" s="7">
        <v>-5.1313385499791302E-2</v>
      </c>
      <c r="E16" s="7">
        <v>-4.8393387200092999E-3</v>
      </c>
      <c r="F16" s="7">
        <v>2.27792014922494E-2</v>
      </c>
      <c r="G16" s="7">
        <v>4.7148561624807697E-2</v>
      </c>
      <c r="H16" s="7">
        <v>1.3881143194939501E-2</v>
      </c>
      <c r="I16" s="7">
        <v>8.0042540031539697E-2</v>
      </c>
      <c r="J16" s="7">
        <v>0.239841544423056</v>
      </c>
      <c r="K16" s="7">
        <v>0.21330208970751299</v>
      </c>
      <c r="L16" s="7">
        <v>-0.32955831460377799</v>
      </c>
      <c r="M16" s="7">
        <v>-3.9184664961371997E-2</v>
      </c>
      <c r="N16" s="7">
        <v>-3.5060291951009799E-2</v>
      </c>
      <c r="O16" s="7">
        <v>-1.63286047555786E-2</v>
      </c>
      <c r="P16" s="7">
        <v>-2.9371039542040199E-2</v>
      </c>
      <c r="Q16" s="7">
        <v>-0.11537605091504199</v>
      </c>
      <c r="R16" s="7">
        <v>5.0366759942506403E-2</v>
      </c>
      <c r="S16" s="7">
        <v>-0.12722741613305899</v>
      </c>
      <c r="T16" s="7">
        <v>-8.6275326228423599E-2</v>
      </c>
      <c r="U16" s="13">
        <v>-0.13856976902477999</v>
      </c>
      <c r="AA16" s="36">
        <f t="shared" si="0"/>
        <v>-2.2808307160621658E-2</v>
      </c>
      <c r="AB16" s="37">
        <f t="shared" si="1"/>
        <v>9.8716712179735336E-3</v>
      </c>
      <c r="AC16" s="38">
        <f t="shared" si="2"/>
        <v>-7.4471364525261789E-3</v>
      </c>
      <c r="AF16" s="12">
        <f t="shared" si="3"/>
        <v>1.7206466050755258E-2</v>
      </c>
      <c r="AG16" s="7">
        <f t="shared" si="4"/>
        <v>3.023391752837189E-2</v>
      </c>
      <c r="AH16" s="13">
        <f t="shared" si="5"/>
        <v>3.2231976734182354E-3</v>
      </c>
    </row>
    <row r="17" spans="1:34" ht="15" thickBot="1" x14ac:dyDescent="0.35">
      <c r="A17" s="25">
        <v>39722</v>
      </c>
      <c r="B17" s="12">
        <v>-0.57884606085035994</v>
      </c>
      <c r="C17" s="7">
        <v>-0.35259566460005698</v>
      </c>
      <c r="D17" s="7">
        <v>-0.155751457771164</v>
      </c>
      <c r="E17" s="7">
        <v>-6.1101933214967603E-2</v>
      </c>
      <c r="F17" s="7">
        <v>-0.16679297469704801</v>
      </c>
      <c r="G17" s="7">
        <v>-0.200084127632499</v>
      </c>
      <c r="H17" s="7">
        <v>-6.8124665754407496E-2</v>
      </c>
      <c r="I17" s="7">
        <v>-0.326119362311245</v>
      </c>
      <c r="J17" s="7">
        <v>-9.2725716511562806E-2</v>
      </c>
      <c r="K17" s="7">
        <v>-0.109887155736226</v>
      </c>
      <c r="L17" s="7">
        <v>-5.3404873170637898E-2</v>
      </c>
      <c r="M17" s="7">
        <v>-0.20511294947789899</v>
      </c>
      <c r="N17" s="7">
        <v>-3.9587818988398499E-2</v>
      </c>
      <c r="O17" s="7">
        <v>-0.11460714078742899</v>
      </c>
      <c r="P17" s="7">
        <v>-4.5583439244684998E-2</v>
      </c>
      <c r="Q17" s="7">
        <v>-0.27012794696274101</v>
      </c>
      <c r="R17" s="7">
        <v>8.3800950448227295E-3</v>
      </c>
      <c r="S17" s="7">
        <v>-2.1047460391061298E-2</v>
      </c>
      <c r="T17" s="7">
        <v>-6.0452873776868997E-2</v>
      </c>
      <c r="U17" s="13">
        <v>-0.32043331547130899</v>
      </c>
      <c r="AA17" s="36">
        <f t="shared" si="0"/>
        <v>0.22648637425478438</v>
      </c>
      <c r="AB17" s="37">
        <f t="shared" si="1"/>
        <v>5.9505621860125174E-2</v>
      </c>
      <c r="AC17" s="38">
        <f t="shared" si="2"/>
        <v>9.891791647759382E-2</v>
      </c>
      <c r="AF17" s="12">
        <f t="shared" si="3"/>
        <v>0.37649485126817039</v>
      </c>
      <c r="AG17" s="7">
        <f t="shared" si="4"/>
        <v>0.13624642554949842</v>
      </c>
      <c r="AH17" s="13">
        <f t="shared" si="5"/>
        <v>2.5989078382638295E-2</v>
      </c>
    </row>
    <row r="18" spans="1:34" ht="15" thickBot="1" x14ac:dyDescent="0.35">
      <c r="A18" s="25">
        <v>39753</v>
      </c>
      <c r="B18" s="12">
        <v>0.22831065260750699</v>
      </c>
      <c r="C18" s="7">
        <v>7.3036441703142801E-2</v>
      </c>
      <c r="D18" s="7">
        <v>-0.13083738278224299</v>
      </c>
      <c r="E18" s="7">
        <v>2.3160393142517902E-2</v>
      </c>
      <c r="F18" s="7">
        <v>7.2822249525417201E-2</v>
      </c>
      <c r="G18" s="7">
        <v>-5.43774027639199E-3</v>
      </c>
      <c r="H18" s="7">
        <v>1.2542305259331001E-3</v>
      </c>
      <c r="I18" s="7">
        <v>-0.39267379414633802</v>
      </c>
      <c r="J18" s="7">
        <v>-0.143245456380726</v>
      </c>
      <c r="K18" s="7">
        <v>-0.23248472374405099</v>
      </c>
      <c r="L18" s="7">
        <v>-0.138674440968131</v>
      </c>
      <c r="M18" s="7">
        <v>-0.117390862296035</v>
      </c>
      <c r="N18" s="7">
        <v>-5.5864608747310897E-2</v>
      </c>
      <c r="O18" s="7">
        <v>-3.7057977509015197E-2</v>
      </c>
      <c r="P18" s="7">
        <v>8.7572990901628303E-2</v>
      </c>
      <c r="Q18" s="7">
        <v>-9.2180220148331493E-2</v>
      </c>
      <c r="R18" s="7">
        <v>-5.4539331232384497E-2</v>
      </c>
      <c r="S18" s="7">
        <v>6.68660040234621E-2</v>
      </c>
      <c r="T18" s="7">
        <v>0.100438104277532</v>
      </c>
      <c r="U18" s="13">
        <v>0.27752444568561901</v>
      </c>
      <c r="AA18" s="36">
        <f t="shared" si="0"/>
        <v>1.0939588699761353E-2</v>
      </c>
      <c r="AB18" s="37">
        <f t="shared" si="1"/>
        <v>-7.7030237743326273E-3</v>
      </c>
      <c r="AC18" s="38">
        <f t="shared" si="2"/>
        <v>-2.6382362725339125E-2</v>
      </c>
      <c r="AF18" s="12">
        <f t="shared" si="3"/>
        <v>3.7467390157202227E-2</v>
      </c>
      <c r="AG18" s="7">
        <f t="shared" si="4"/>
        <v>3.1941002674012418E-3</v>
      </c>
      <c r="AH18" s="13">
        <f t="shared" si="5"/>
        <v>1.8576929432528623E-2</v>
      </c>
    </row>
    <row r="19" spans="1:34" ht="15" thickBot="1" x14ac:dyDescent="0.35">
      <c r="A19" s="25">
        <v>39783</v>
      </c>
      <c r="B19" s="12">
        <v>-0.148699487430242</v>
      </c>
      <c r="C19" s="7">
        <v>8.9778178976529704E-2</v>
      </c>
      <c r="D19" s="7">
        <v>2.2651336581193601E-2</v>
      </c>
      <c r="E19" s="7">
        <v>5.85533737531585E-2</v>
      </c>
      <c r="F19" s="7">
        <v>-3.4137042695700302E-2</v>
      </c>
      <c r="G19" s="7">
        <v>-2.6439906995005799E-2</v>
      </c>
      <c r="H19" s="7">
        <v>7.5618463663449402E-3</v>
      </c>
      <c r="I19" s="7">
        <v>-0.19059143326774999</v>
      </c>
      <c r="J19" s="7">
        <v>2.0422375779791901E-2</v>
      </c>
      <c r="K19" s="7">
        <v>-4.1062030493961297E-3</v>
      </c>
      <c r="L19" s="7">
        <v>-7.8990131683574896E-2</v>
      </c>
      <c r="M19" s="7">
        <v>3.1372559781517997E-2</v>
      </c>
      <c r="N19" s="7">
        <v>7.7906036490156497E-2</v>
      </c>
      <c r="O19" s="7">
        <v>2.13382110127351E-2</v>
      </c>
      <c r="P19" s="7">
        <v>-3.9926286733919002E-3</v>
      </c>
      <c r="Q19" s="7">
        <v>4.5072352686603499E-2</v>
      </c>
      <c r="R19" s="7">
        <v>-3.6147566712410498E-2</v>
      </c>
      <c r="S19" s="7">
        <v>-2.1005841763013199E-3</v>
      </c>
      <c r="T19" s="7">
        <v>3.8284966918141101E-2</v>
      </c>
      <c r="U19" s="13">
        <v>0.21327045153049701</v>
      </c>
      <c r="AA19" s="36">
        <f t="shared" si="0"/>
        <v>-1.3438847663364539E-2</v>
      </c>
      <c r="AB19" s="37">
        <f t="shared" si="1"/>
        <v>1.2594174716605065E-3</v>
      </c>
      <c r="AC19" s="38">
        <f t="shared" si="2"/>
        <v>-3.1536997036949966E-3</v>
      </c>
      <c r="AF19" s="12">
        <f t="shared" si="3"/>
        <v>3.3652137474379604E-2</v>
      </c>
      <c r="AG19" s="7">
        <f t="shared" si="4"/>
        <v>5.3667505268162182E-3</v>
      </c>
      <c r="AH19" s="13">
        <f t="shared" si="5"/>
        <v>2.9554799687413522E-4</v>
      </c>
    </row>
    <row r="20" spans="1:34" ht="15" thickBot="1" x14ac:dyDescent="0.35">
      <c r="A20" s="25">
        <v>39814</v>
      </c>
      <c r="B20" s="12">
        <v>-0.18340575809489701</v>
      </c>
      <c r="C20" s="7">
        <v>-0.30192884280056798</v>
      </c>
      <c r="D20" s="7">
        <v>-8.8585224663595905E-2</v>
      </c>
      <c r="E20" s="7">
        <v>-6.7052799537568403E-2</v>
      </c>
      <c r="F20" s="7">
        <v>-5.6328735322983797E-2</v>
      </c>
      <c r="G20" s="7">
        <v>-8.2891763222176201E-2</v>
      </c>
      <c r="H20" s="7">
        <v>-0.15947208655637601</v>
      </c>
      <c r="I20" s="7">
        <v>-0.46967900311331401</v>
      </c>
      <c r="J20" s="7">
        <v>-0.358887252157505</v>
      </c>
      <c r="K20" s="7">
        <v>-0.18105909884049001</v>
      </c>
      <c r="L20" s="7">
        <v>5.6004743277479098E-2</v>
      </c>
      <c r="M20" s="7">
        <v>8.8996747454580999E-2</v>
      </c>
      <c r="N20" s="7">
        <v>-0.17673586887420001</v>
      </c>
      <c r="O20" s="7">
        <v>-3.5768462198803301E-2</v>
      </c>
      <c r="P20" s="7">
        <v>-4.1964355281195097E-2</v>
      </c>
      <c r="Q20" s="7">
        <v>-4.7514480361038301E-3</v>
      </c>
      <c r="R20" s="7">
        <v>4.6750218293566598E-2</v>
      </c>
      <c r="S20" s="7">
        <v>-0.119246407583908</v>
      </c>
      <c r="T20" s="7">
        <v>-0.106011901870344</v>
      </c>
      <c r="U20" s="13">
        <v>-2.2604797082938399E-2</v>
      </c>
      <c r="AA20" s="36">
        <f t="shared" si="0"/>
        <v>6.947009525501209E-2</v>
      </c>
      <c r="AB20" s="37">
        <f t="shared" si="1"/>
        <v>2.9948544503626936E-2</v>
      </c>
      <c r="AC20" s="38">
        <f t="shared" si="2"/>
        <v>2.0516065352606683E-2</v>
      </c>
      <c r="AF20" s="12">
        <f t="shared" si="3"/>
        <v>4.7590059481222316E-2</v>
      </c>
      <c r="AG20" s="7">
        <f t="shared" si="4"/>
        <v>0.10140971008125536</v>
      </c>
      <c r="AH20" s="13">
        <f t="shared" si="5"/>
        <v>8.8444717687000823E-3</v>
      </c>
    </row>
    <row r="21" spans="1:34" ht="15" thickBot="1" x14ac:dyDescent="0.35">
      <c r="A21" s="25">
        <v>39845</v>
      </c>
      <c r="B21" s="12">
        <v>6.9519581503949102E-2</v>
      </c>
      <c r="C21" s="7">
        <v>-0.20226907707810901</v>
      </c>
      <c r="D21" s="7">
        <v>-0.18907161574173101</v>
      </c>
      <c r="E21" s="7">
        <v>-9.1077399056366498E-2</v>
      </c>
      <c r="F21" s="7">
        <v>-4.3773326407332003E-2</v>
      </c>
      <c r="G21" s="7">
        <v>-4.1608911321882401E-2</v>
      </c>
      <c r="H21" s="7">
        <v>4.4991075715009203E-2</v>
      </c>
      <c r="I21" s="7">
        <v>-0.577464784646192</v>
      </c>
      <c r="J21" s="7">
        <v>-0.34782171565547898</v>
      </c>
      <c r="K21" s="7">
        <v>-0.104273093221358</v>
      </c>
      <c r="L21" s="7">
        <v>-9.0977169540379394E-3</v>
      </c>
      <c r="M21" s="7">
        <v>9.6091710534020897E-3</v>
      </c>
      <c r="N21" s="7">
        <v>-0.137535936488066</v>
      </c>
      <c r="O21" s="7">
        <v>-0.126111183175356</v>
      </c>
      <c r="P21" s="7">
        <v>-0.107712249469677</v>
      </c>
      <c r="Q21" s="7">
        <v>-0.13770593389814301</v>
      </c>
      <c r="R21" s="7">
        <v>-9.8171902873196701E-2</v>
      </c>
      <c r="S21" s="7">
        <v>-3.4524533040927202E-2</v>
      </c>
      <c r="T21" s="7">
        <v>-4.48615421791125E-2</v>
      </c>
      <c r="U21" s="13">
        <v>4.6506440986830502E-2</v>
      </c>
      <c r="AA21" s="36">
        <f t="shared" si="0"/>
        <v>-7.608147468460242E-3</v>
      </c>
      <c r="AB21" s="37">
        <f t="shared" si="1"/>
        <v>4.2561368473232199E-2</v>
      </c>
      <c r="AC21" s="38">
        <f t="shared" si="2"/>
        <v>-6.7646129813825106E-3</v>
      </c>
      <c r="AF21" s="12">
        <f t="shared" si="3"/>
        <v>1.2092227053692335E-3</v>
      </c>
      <c r="AG21" s="7">
        <f t="shared" si="4"/>
        <v>4.7868690891115263E-2</v>
      </c>
      <c r="AH21" s="13">
        <f t="shared" si="5"/>
        <v>3.7842482269563466E-2</v>
      </c>
    </row>
    <row r="22" spans="1:34" ht="15" thickBot="1" x14ac:dyDescent="0.35">
      <c r="A22" s="25">
        <v>39873</v>
      </c>
      <c r="B22" s="12">
        <v>0.31499899767530998</v>
      </c>
      <c r="C22" s="7">
        <v>0.13612326886982901</v>
      </c>
      <c r="D22" s="7">
        <v>8.2886327201610502E-2</v>
      </c>
      <c r="E22" s="7">
        <v>4.4401967001164798E-2</v>
      </c>
      <c r="F22" s="7">
        <v>8.7270582388135204E-2</v>
      </c>
      <c r="G22" s="7">
        <v>7.8841093157851996E-2</v>
      </c>
      <c r="H22" s="7">
        <v>6.4051594429491002E-2</v>
      </c>
      <c r="I22" s="7">
        <v>0.68666685319794096</v>
      </c>
      <c r="J22" s="7">
        <v>0.176858962534817</v>
      </c>
      <c r="K22" s="7">
        <v>0.16323849824095399</v>
      </c>
      <c r="L22" s="7">
        <v>0.177023858481481</v>
      </c>
      <c r="M22" s="7">
        <v>5.2808618583455799E-2</v>
      </c>
      <c r="N22" s="7">
        <v>0.10641759758528101</v>
      </c>
      <c r="O22" s="7">
        <v>5.2000247099054403E-2</v>
      </c>
      <c r="P22" s="7">
        <v>2.9452467845836302E-3</v>
      </c>
      <c r="Q22" s="7">
        <v>0.12978105063276499</v>
      </c>
      <c r="R22" s="7">
        <v>9.3897017826349599E-2</v>
      </c>
      <c r="S22" s="7">
        <v>6.0159810367221199E-2</v>
      </c>
      <c r="T22" s="7">
        <v>5.8535282959078401E-2</v>
      </c>
      <c r="U22" s="13">
        <v>7.79714184429212E-2</v>
      </c>
      <c r="AA22" s="36">
        <f t="shared" si="0"/>
        <v>3.3519190665459844E-2</v>
      </c>
      <c r="AB22" s="37">
        <f t="shared" si="1"/>
        <v>9.2604570825754046E-3</v>
      </c>
      <c r="AC22" s="38">
        <f t="shared" si="2"/>
        <v>2.1699031825635151E-2</v>
      </c>
      <c r="AF22" s="12">
        <f t="shared" si="3"/>
        <v>7.8541909814355368E-2</v>
      </c>
      <c r="AG22" s="7">
        <f t="shared" si="4"/>
        <v>1.4304925173363913E-2</v>
      </c>
      <c r="AH22" s="13">
        <f t="shared" si="5"/>
        <v>5.9948629118242898E-3</v>
      </c>
    </row>
    <row r="23" spans="1:34" ht="15" thickBot="1" x14ac:dyDescent="0.35">
      <c r="A23" s="25">
        <v>39904</v>
      </c>
      <c r="B23" s="12">
        <v>1.2737643602461</v>
      </c>
      <c r="C23" s="7">
        <v>0.28892682504365402</v>
      </c>
      <c r="D23" s="7">
        <v>0.20594699298789901</v>
      </c>
      <c r="E23" s="7">
        <v>-2.3456336954436201E-2</v>
      </c>
      <c r="F23" s="7">
        <v>-2.0477727955155098E-2</v>
      </c>
      <c r="G23" s="7">
        <v>-3.3411148524152202E-2</v>
      </c>
      <c r="H23" s="7">
        <v>-3.26296100943455E-2</v>
      </c>
      <c r="I23" s="7">
        <v>0.20553295805107699</v>
      </c>
      <c r="J23" s="7">
        <v>0.40519674835682501</v>
      </c>
      <c r="K23" s="7">
        <v>0.24374525574890199</v>
      </c>
      <c r="L23" s="7">
        <v>0.197012544138885</v>
      </c>
      <c r="M23" s="7">
        <v>6.5228578689584094E-2</v>
      </c>
      <c r="N23" s="7">
        <v>-1.9089505093790302E-2</v>
      </c>
      <c r="O23" s="7">
        <v>-4.5625900388690504E-3</v>
      </c>
      <c r="P23" s="7">
        <v>-2.0998426152033501E-2</v>
      </c>
      <c r="Q23" s="7">
        <v>0.12970719515836199</v>
      </c>
      <c r="R23" s="7">
        <v>-6.2610058902555304E-2</v>
      </c>
      <c r="S23" s="7">
        <v>3.7854783998353597E-2</v>
      </c>
      <c r="T23" s="7">
        <v>1.8824667183794601E-2</v>
      </c>
      <c r="U23" s="13">
        <v>-0.10098329971910699</v>
      </c>
      <c r="AA23" s="36">
        <f t="shared" si="0"/>
        <v>0.33751705213518529</v>
      </c>
      <c r="AB23" s="37">
        <f t="shared" si="1"/>
        <v>5.4614058271109718E-2</v>
      </c>
      <c r="AC23" s="38">
        <f t="shared" si="2"/>
        <v>0.24840733925241162</v>
      </c>
      <c r="AF23" s="12">
        <f t="shared" si="3"/>
        <v>1.5351672358245219</v>
      </c>
      <c r="AG23" s="7">
        <f t="shared" si="4"/>
        <v>7.4205440178536225E-2</v>
      </c>
      <c r="AH23" s="13">
        <f t="shared" si="5"/>
        <v>4.0195103669810266E-2</v>
      </c>
    </row>
    <row r="24" spans="1:34" ht="15" thickBot="1" x14ac:dyDescent="0.35">
      <c r="A24" s="25">
        <v>39934</v>
      </c>
      <c r="B24" s="12">
        <v>-3.8461583701199599E-2</v>
      </c>
      <c r="C24" s="7">
        <v>-3.3721513608246899E-3</v>
      </c>
      <c r="D24" s="7">
        <v>0.105935867010668</v>
      </c>
      <c r="E24" s="7">
        <v>0.10696188185813001</v>
      </c>
      <c r="F24" s="7">
        <v>0.141927991721745</v>
      </c>
      <c r="G24" s="7">
        <v>4.6020721318404699E-2</v>
      </c>
      <c r="H24" s="7">
        <v>-7.7731526594412301E-3</v>
      </c>
      <c r="I24" s="7">
        <v>0.21967226940308901</v>
      </c>
      <c r="J24" s="7">
        <v>0.27710741785923598</v>
      </c>
      <c r="K24" s="7">
        <v>0.11818132204054201</v>
      </c>
      <c r="L24" s="7">
        <v>7.9312965928340307E-2</v>
      </c>
      <c r="M24" s="7">
        <v>3.5123313194099601E-2</v>
      </c>
      <c r="N24" s="7">
        <v>0.149859378436424</v>
      </c>
      <c r="O24" s="7">
        <v>6.2796306261601501E-2</v>
      </c>
      <c r="P24" s="7">
        <v>4.6405372940717199E-2</v>
      </c>
      <c r="Q24" s="7">
        <v>8.2474778592136894E-2</v>
      </c>
      <c r="R24" s="7">
        <v>-2.9744735553562499E-2</v>
      </c>
      <c r="S24" s="7">
        <v>-3.2396854718105599E-2</v>
      </c>
      <c r="T24" s="7">
        <v>-3.5596766266430602E-2</v>
      </c>
      <c r="U24" s="13">
        <v>0.21446381051305299</v>
      </c>
      <c r="AA24" s="36">
        <f t="shared" si="0"/>
        <v>1.4562555316426152E-3</v>
      </c>
      <c r="AB24" s="37">
        <f t="shared" si="1"/>
        <v>-1.9986916293143822E-3</v>
      </c>
      <c r="AC24" s="38">
        <f t="shared" si="2"/>
        <v>-7.3555781430635651E-3</v>
      </c>
      <c r="AF24" s="12">
        <f t="shared" si="3"/>
        <v>5.3593066594971777E-3</v>
      </c>
      <c r="AG24" s="7">
        <f t="shared" si="4"/>
        <v>3.9570047175443453E-4</v>
      </c>
      <c r="AH24" s="13">
        <f t="shared" si="5"/>
        <v>1.0095434588135822E-2</v>
      </c>
    </row>
    <row r="25" spans="1:34" ht="15" thickBot="1" x14ac:dyDescent="0.35">
      <c r="A25" s="25">
        <v>39965</v>
      </c>
      <c r="B25" s="12">
        <v>5.5652228694735198E-2</v>
      </c>
      <c r="C25" s="7">
        <v>-6.8246360265490802E-2</v>
      </c>
      <c r="D25" s="7">
        <v>-3.67461669006071E-2</v>
      </c>
      <c r="E25" s="7">
        <v>-1.7372174819863199E-2</v>
      </c>
      <c r="F25" s="7">
        <v>-1.546110312122E-2</v>
      </c>
      <c r="G25" s="7">
        <v>6.4559652296853898E-2</v>
      </c>
      <c r="H25" s="7">
        <v>-2.61361975037647E-2</v>
      </c>
      <c r="I25" s="7">
        <v>-0.20161293029802299</v>
      </c>
      <c r="J25" s="7">
        <v>-4.8627563898266099E-2</v>
      </c>
      <c r="K25" s="7">
        <v>-7.56097212041386E-2</v>
      </c>
      <c r="L25" s="7">
        <v>4.8745520936922297E-2</v>
      </c>
      <c r="M25" s="7">
        <v>-1.7500595264814199E-2</v>
      </c>
      <c r="N25" s="7">
        <v>-1.2508179622040099E-2</v>
      </c>
      <c r="O25" s="7">
        <v>2.9731951082252499E-2</v>
      </c>
      <c r="P25" s="7">
        <v>8.0753837992826299E-3</v>
      </c>
      <c r="Q25" s="7">
        <v>-5.4893163637714702E-2</v>
      </c>
      <c r="R25" s="7">
        <v>5.5273497190560197E-2</v>
      </c>
      <c r="S25" s="7">
        <v>2.0168007068244202E-3</v>
      </c>
      <c r="T25" s="7">
        <v>5.0239527078021803E-2</v>
      </c>
      <c r="U25" s="13">
        <v>-0.161972472394557</v>
      </c>
      <c r="AA25" s="36">
        <f t="shared" si="0"/>
        <v>-1.7721716494516258E-3</v>
      </c>
      <c r="AB25" s="37">
        <f t="shared" si="1"/>
        <v>3.5776514517628943E-3</v>
      </c>
      <c r="AC25" s="38">
        <f t="shared" si="2"/>
        <v>-8.8238074691765792E-4</v>
      </c>
      <c r="AF25" s="12">
        <f t="shared" si="3"/>
        <v>4.3708286421777963E-4</v>
      </c>
      <c r="AG25" s="7">
        <f t="shared" si="4"/>
        <v>7.185347704583709E-3</v>
      </c>
      <c r="AH25" s="13">
        <f t="shared" si="5"/>
        <v>1.7813459329373824E-3</v>
      </c>
    </row>
    <row r="26" spans="1:34" ht="15" thickBot="1" x14ac:dyDescent="0.35">
      <c r="A26" s="25">
        <v>39995</v>
      </c>
      <c r="B26" s="12">
        <v>0.317957815945141</v>
      </c>
      <c r="C26" s="7">
        <v>0.350294107502306</v>
      </c>
      <c r="D26" s="7">
        <v>7.6725396796305106E-2</v>
      </c>
      <c r="E26" s="7">
        <v>-4.2268219050583998E-2</v>
      </c>
      <c r="F26" s="7">
        <v>3.8550056288758898E-2</v>
      </c>
      <c r="G26" s="7">
        <v>3.2569170681437699E-2</v>
      </c>
      <c r="H26" s="7">
        <v>2.9727338594051699E-2</v>
      </c>
      <c r="I26" s="7">
        <v>6.7340145131368198E-2</v>
      </c>
      <c r="J26" s="7">
        <v>8.2441330622611293E-3</v>
      </c>
      <c r="K26" s="7">
        <v>0.134761963048077</v>
      </c>
      <c r="L26" s="7">
        <v>0.14715929423511301</v>
      </c>
      <c r="M26" s="7">
        <v>0.12938146326414099</v>
      </c>
      <c r="N26" s="7">
        <v>6.2000164668124698E-2</v>
      </c>
      <c r="O26" s="7">
        <v>7.2006953310979102E-2</v>
      </c>
      <c r="P26" s="7">
        <v>6.8656466758345597E-3</v>
      </c>
      <c r="Q26" s="7">
        <v>7.0361593073544407E-2</v>
      </c>
      <c r="R26" s="7">
        <v>5.1843836096302297E-2</v>
      </c>
      <c r="S26" s="7">
        <v>8.0056244676468602E-2</v>
      </c>
      <c r="T26" s="7">
        <v>6.0056782436635398E-2</v>
      </c>
      <c r="U26" s="13">
        <v>1.1744551487924399E-2</v>
      </c>
      <c r="AA26" s="36">
        <f t="shared" si="0"/>
        <v>9.4528850779439108E-2</v>
      </c>
      <c r="AB26" s="37">
        <f t="shared" si="1"/>
        <v>2.3786596917213427E-2</v>
      </c>
      <c r="AC26" s="38">
        <f t="shared" si="2"/>
        <v>2.0183272643780059E-2</v>
      </c>
      <c r="AF26" s="12">
        <f t="shared" si="3"/>
        <v>8.0209101563576218E-2</v>
      </c>
      <c r="AG26" s="7">
        <f t="shared" si="4"/>
        <v>0.11140510809236219</v>
      </c>
      <c r="AH26" s="13">
        <f t="shared" si="5"/>
        <v>5.0787814184687103E-3</v>
      </c>
    </row>
    <row r="27" spans="1:34" ht="15" thickBot="1" x14ac:dyDescent="0.35">
      <c r="A27" s="25">
        <v>40026</v>
      </c>
      <c r="B27" s="12">
        <v>-5.0000406644974502E-2</v>
      </c>
      <c r="C27" s="7">
        <v>2.8370362685776099E-2</v>
      </c>
      <c r="D27" s="7">
        <v>3.6623686171343803E-2</v>
      </c>
      <c r="E27" s="7">
        <v>3.04446951497148E-2</v>
      </c>
      <c r="F27" s="7">
        <v>-2.14691432750959E-2</v>
      </c>
      <c r="G27" s="7">
        <v>-1.4098707152049299E-3</v>
      </c>
      <c r="H27" s="7">
        <v>2.54423615227455E-2</v>
      </c>
      <c r="I27" s="7">
        <v>0.57728727071674302</v>
      </c>
      <c r="J27" s="7">
        <v>0.12722482832251</v>
      </c>
      <c r="K27" s="7">
        <v>0.12445026304450101</v>
      </c>
      <c r="L27" s="7">
        <v>2.9500247085345599E-2</v>
      </c>
      <c r="M27" s="7">
        <v>5.6868402178857896E-3</v>
      </c>
      <c r="N27" s="7">
        <v>5.8878916934659999E-2</v>
      </c>
      <c r="O27" s="7">
        <v>6.5455424136762197E-4</v>
      </c>
      <c r="P27" s="7">
        <v>-1.16154180217452E-2</v>
      </c>
      <c r="Q27" s="7">
        <v>-3.5326892324949503E-2</v>
      </c>
      <c r="R27" s="7">
        <v>3.6129751175548702E-2</v>
      </c>
      <c r="S27" s="7">
        <v>-6.8626610581572498E-3</v>
      </c>
      <c r="T27" s="7">
        <v>-3.2117389819003299E-2</v>
      </c>
      <c r="U27" s="13">
        <v>-2.80535116336523E-2</v>
      </c>
      <c r="AA27" s="36">
        <f t="shared" si="0"/>
        <v>-1.0042661874712388E-3</v>
      </c>
      <c r="AB27" s="37">
        <f t="shared" si="1"/>
        <v>3.6930084989128694E-4</v>
      </c>
      <c r="AC27" s="38">
        <f t="shared" si="2"/>
        <v>-2.6410157789773909E-3</v>
      </c>
      <c r="AF27" s="12">
        <f t="shared" si="3"/>
        <v>7.1819029070357542E-3</v>
      </c>
      <c r="AG27" s="7">
        <f t="shared" si="4"/>
        <v>1.4042943609137218E-4</v>
      </c>
      <c r="AH27" s="13">
        <f t="shared" si="5"/>
        <v>9.7118610973903976E-4</v>
      </c>
    </row>
    <row r="28" spans="1:34" ht="15" thickBot="1" x14ac:dyDescent="0.35">
      <c r="A28" s="25">
        <v>40057</v>
      </c>
      <c r="B28" s="12">
        <v>-5.1315956917595197E-2</v>
      </c>
      <c r="C28" s="7">
        <v>0.13286235479875599</v>
      </c>
      <c r="D28" s="7">
        <v>5.45314575066995E-2</v>
      </c>
      <c r="E28" s="7">
        <v>1.47584315041567E-2</v>
      </c>
      <c r="F28" s="7">
        <v>0.110084825087286</v>
      </c>
      <c r="G28" s="7">
        <v>4.3462926642931603E-2</v>
      </c>
      <c r="H28" s="7">
        <v>-3.4991163098814802E-2</v>
      </c>
      <c r="I28" s="7">
        <v>-3.2000076832586002E-2</v>
      </c>
      <c r="J28" s="7">
        <v>2.3982508613687298E-2</v>
      </c>
      <c r="K28" s="7">
        <v>8.2836767956131502E-3</v>
      </c>
      <c r="L28" s="7">
        <v>0.101896257140596</v>
      </c>
      <c r="M28" s="7">
        <v>1.3214281133904901E-2</v>
      </c>
      <c r="N28" s="7">
        <v>-8.9816976601530003E-3</v>
      </c>
      <c r="O28" s="7">
        <v>7.4451265006620897E-3</v>
      </c>
      <c r="P28" s="7">
        <v>-7.8089355850700102E-3</v>
      </c>
      <c r="Q28" s="7">
        <v>3.3365158338885002E-2</v>
      </c>
      <c r="R28" s="7">
        <v>1.8661507081045001E-2</v>
      </c>
      <c r="S28" s="7">
        <v>3.6852602727002401E-2</v>
      </c>
      <c r="T28" s="7">
        <v>-2.48059568760189E-2</v>
      </c>
      <c r="U28" s="13">
        <v>9.77981716469742E-2</v>
      </c>
      <c r="AA28" s="36">
        <f t="shared" si="0"/>
        <v>-1.0012610013611405E-2</v>
      </c>
      <c r="AB28" s="37">
        <f t="shared" si="1"/>
        <v>5.7091055943471808E-3</v>
      </c>
      <c r="AC28" s="38">
        <f t="shared" si="2"/>
        <v>-4.2231859083844319E-3</v>
      </c>
      <c r="AF28" s="12">
        <f t="shared" si="3"/>
        <v>7.406609111854711E-3</v>
      </c>
      <c r="AG28" s="7">
        <f t="shared" si="4"/>
        <v>1.3535527225840987E-2</v>
      </c>
      <c r="AH28" s="13">
        <f t="shared" si="5"/>
        <v>2.4080249068673541E-3</v>
      </c>
    </row>
    <row r="29" spans="1:34" ht="15" thickBot="1" x14ac:dyDescent="0.35">
      <c r="A29" s="25">
        <v>40087</v>
      </c>
      <c r="B29" s="12">
        <v>-2.91261449234359E-2</v>
      </c>
      <c r="C29" s="7">
        <v>8.0437699237730906E-2</v>
      </c>
      <c r="D29" s="7">
        <v>-3.2771903057282601E-3</v>
      </c>
      <c r="E29" s="7">
        <v>2.6984163216547698E-2</v>
      </c>
      <c r="F29" s="7">
        <v>-7.2621209450341997E-3</v>
      </c>
      <c r="G29" s="7">
        <v>3.2219898964961101E-2</v>
      </c>
      <c r="H29" s="7">
        <v>1.2018458347397201E-2</v>
      </c>
      <c r="I29" s="7">
        <v>-0.154958578268067</v>
      </c>
      <c r="J29" s="7">
        <v>-2.3420818629173602E-2</v>
      </c>
      <c r="K29" s="7">
        <v>-4.5628612395023499E-2</v>
      </c>
      <c r="L29" s="7">
        <v>1.6995155089836001E-2</v>
      </c>
      <c r="M29" s="7">
        <v>8.3606176047703595E-3</v>
      </c>
      <c r="N29" s="7">
        <v>2.9002768432868399E-2</v>
      </c>
      <c r="O29" s="7">
        <v>-3.0218422057931401E-2</v>
      </c>
      <c r="P29" s="7">
        <v>4.4599971685992397E-2</v>
      </c>
      <c r="Q29" s="7">
        <v>2.1945343020641798E-3</v>
      </c>
      <c r="R29" s="7">
        <v>-6.3507980389269098E-3</v>
      </c>
      <c r="S29" s="7">
        <v>-3.02214013278275E-2</v>
      </c>
      <c r="T29" s="7">
        <v>-6.82812145561262E-3</v>
      </c>
      <c r="U29" s="13">
        <v>-1.2721220440273901E-2</v>
      </c>
      <c r="AA29" s="36">
        <f t="shared" si="0"/>
        <v>-4.0825370198013747E-3</v>
      </c>
      <c r="AB29" s="37">
        <f t="shared" si="1"/>
        <v>-5.5844944148714852E-4</v>
      </c>
      <c r="AC29" s="38">
        <f t="shared" si="2"/>
        <v>5.5804943963925927E-4</v>
      </c>
      <c r="AF29" s="12">
        <f t="shared" si="3"/>
        <v>4.079612811751945E-3</v>
      </c>
      <c r="AG29" s="7">
        <f t="shared" si="4"/>
        <v>4.0854633238812657E-3</v>
      </c>
      <c r="AH29" s="13">
        <f t="shared" si="5"/>
        <v>7.6335473843155177E-5</v>
      </c>
    </row>
    <row r="30" spans="1:34" ht="15" thickBot="1" x14ac:dyDescent="0.35">
      <c r="A30" s="25">
        <v>40118</v>
      </c>
      <c r="B30" s="12">
        <v>0.27000034918104499</v>
      </c>
      <c r="C30" s="7">
        <v>6.0479379052050398E-2</v>
      </c>
      <c r="D30" s="7">
        <v>0.104128431579964</v>
      </c>
      <c r="E30" s="7">
        <v>8.8456333442254301E-2</v>
      </c>
      <c r="F30" s="7">
        <v>8.0593120874531896E-2</v>
      </c>
      <c r="G30" s="7">
        <v>2.7580629974075701E-2</v>
      </c>
      <c r="H30" s="7">
        <v>9.8027457819191796E-2</v>
      </c>
      <c r="I30" s="7">
        <v>4.8899516922507099E-3</v>
      </c>
      <c r="J30" s="7">
        <v>2.07351891601146E-2</v>
      </c>
      <c r="K30" s="7">
        <v>1.7236703937330001E-2</v>
      </c>
      <c r="L30" s="7">
        <v>6.0530490836673098E-2</v>
      </c>
      <c r="M30" s="7">
        <v>5.2293327869867401E-2</v>
      </c>
      <c r="N30" s="7">
        <v>7.7144711437935998E-2</v>
      </c>
      <c r="O30" s="7">
        <v>7.2601574782602998E-2</v>
      </c>
      <c r="P30" s="7">
        <v>5.3535845633667402E-2</v>
      </c>
      <c r="Q30" s="7">
        <v>2.7448314921819199E-2</v>
      </c>
      <c r="R30" s="7">
        <v>6.9681936509368797E-2</v>
      </c>
      <c r="S30" s="7">
        <v>4.9474032365860003E-2</v>
      </c>
      <c r="T30" s="7">
        <v>6.3196987991820594E-2</v>
      </c>
      <c r="U30" s="13">
        <v>0.234238560803123</v>
      </c>
      <c r="AA30" s="36">
        <f t="shared" si="0"/>
        <v>1.0341631741015385E-2</v>
      </c>
      <c r="AB30" s="37">
        <f t="shared" si="1"/>
        <v>4.3374036736261411E-3</v>
      </c>
      <c r="AC30" s="38">
        <f t="shared" si="2"/>
        <v>2.3212247739060679E-2</v>
      </c>
      <c r="AF30" s="12">
        <f t="shared" si="3"/>
        <v>5.5344749085319667E-2</v>
      </c>
      <c r="AG30" s="7">
        <f t="shared" si="4"/>
        <v>1.9324208499329071E-3</v>
      </c>
      <c r="AH30" s="13">
        <f t="shared" si="5"/>
        <v>9.7354935021730527E-3</v>
      </c>
    </row>
    <row r="31" spans="1:34" ht="15" thickBot="1" x14ac:dyDescent="0.35">
      <c r="A31" s="25">
        <v>40148</v>
      </c>
      <c r="B31" s="12">
        <v>0.124859139815786</v>
      </c>
      <c r="C31" s="7">
        <v>-2.3976684860516101E-2</v>
      </c>
      <c r="D31" s="7">
        <v>7.9480915311258796E-2</v>
      </c>
      <c r="E31" s="7">
        <v>-1.28063944429426E-2</v>
      </c>
      <c r="F31" s="7">
        <v>-3.4964426966819198E-3</v>
      </c>
      <c r="G31" s="7">
        <v>-1.5888421575322199E-2</v>
      </c>
      <c r="H31" s="7">
        <v>-1.5223803033273101E-2</v>
      </c>
      <c r="I31" s="7">
        <v>-0.19464713396386099</v>
      </c>
      <c r="J31" s="7">
        <v>-3.74464400040612E-2</v>
      </c>
      <c r="K31" s="7">
        <v>-1.92983685387704E-2</v>
      </c>
      <c r="L31" s="7">
        <v>5.4123996559442902E-2</v>
      </c>
      <c r="M31" s="7">
        <v>3.6010941622156803E-2</v>
      </c>
      <c r="N31" s="7">
        <v>1.1006738967951301E-3</v>
      </c>
      <c r="O31" s="7">
        <v>2.49840153429353E-2</v>
      </c>
      <c r="P31" s="7">
        <v>-9.1647745483656104E-2</v>
      </c>
      <c r="Q31" s="7">
        <v>-4.2918448296549297E-2</v>
      </c>
      <c r="R31" s="7">
        <v>5.8728042011187302E-2</v>
      </c>
      <c r="S31" s="7">
        <v>4.0460211068807303E-2</v>
      </c>
      <c r="T31" s="7">
        <v>5.3083168653446797E-2</v>
      </c>
      <c r="U31" s="13">
        <v>-0.116390446784657</v>
      </c>
      <c r="AA31" s="36">
        <f t="shared" si="0"/>
        <v>-3.6493018089230971E-3</v>
      </c>
      <c r="AB31" s="37">
        <f t="shared" si="1"/>
        <v>-2.99761386421021E-3</v>
      </c>
      <c r="AC31" s="38">
        <f t="shared" si="2"/>
        <v>6.6702947362296053E-3</v>
      </c>
      <c r="AF31" s="12">
        <f t="shared" si="3"/>
        <v>8.1204316998935242E-3</v>
      </c>
      <c r="AG31" s="7">
        <f t="shared" si="4"/>
        <v>1.6399871564444053E-3</v>
      </c>
      <c r="AH31" s="13">
        <f t="shared" si="5"/>
        <v>5.4791214940895045E-3</v>
      </c>
    </row>
    <row r="32" spans="1:34" ht="15" thickBot="1" x14ac:dyDescent="0.35">
      <c r="A32" s="25">
        <v>40179</v>
      </c>
      <c r="B32" s="12">
        <v>8.3999967644232898E-2</v>
      </c>
      <c r="C32" s="7">
        <v>-7.7094050522247298E-2</v>
      </c>
      <c r="D32" s="7">
        <v>-8.3720989702156398E-2</v>
      </c>
      <c r="E32" s="7">
        <v>-1.6035858266760799E-4</v>
      </c>
      <c r="F32" s="7">
        <v>-4.8245262935180798E-2</v>
      </c>
      <c r="G32" s="7">
        <v>-1.9408222825150302E-2</v>
      </c>
      <c r="H32" s="7">
        <v>-3.7456668305346801E-4</v>
      </c>
      <c r="I32" s="7">
        <v>3.0208219566814098E-3</v>
      </c>
      <c r="J32" s="7">
        <v>5.3352613281081498E-2</v>
      </c>
      <c r="K32" s="7">
        <v>-6.4391976644209897E-2</v>
      </c>
      <c r="L32" s="7">
        <v>-8.8596508184820802E-2</v>
      </c>
      <c r="M32" s="7">
        <v>-6.5011602454411996E-2</v>
      </c>
      <c r="N32" s="7">
        <v>2.58385564156858E-2</v>
      </c>
      <c r="O32" s="7">
        <v>-2.4064481517390698E-2</v>
      </c>
      <c r="P32" s="7">
        <v>-5.5140071754015002E-2</v>
      </c>
      <c r="Q32" s="7">
        <v>-4.5163626096157303E-2</v>
      </c>
      <c r="R32" s="7">
        <v>-3.7200623762693702E-2</v>
      </c>
      <c r="S32" s="7">
        <v>-7.7211849364709706E-2</v>
      </c>
      <c r="T32" s="7">
        <v>-9.9148509631978604E-2</v>
      </c>
      <c r="U32" s="13">
        <v>-9.4060256639149395E-2</v>
      </c>
      <c r="AA32" s="36">
        <f t="shared" si="0"/>
        <v>-4.6108947745398974E-3</v>
      </c>
      <c r="AB32" s="37">
        <f t="shared" si="1"/>
        <v>8.3485837385489457E-3</v>
      </c>
      <c r="AC32" s="38">
        <f t="shared" si="2"/>
        <v>-4.3925356554305999E-3</v>
      </c>
      <c r="AF32" s="12">
        <f t="shared" si="3"/>
        <v>2.4259826977701686E-3</v>
      </c>
      <c r="AG32" s="7">
        <f t="shared" si="4"/>
        <v>8.76360356626644E-3</v>
      </c>
      <c r="AH32" s="13">
        <f t="shared" si="5"/>
        <v>7.9532180925954085E-3</v>
      </c>
    </row>
    <row r="33" spans="1:34" ht="15" thickBot="1" x14ac:dyDescent="0.35">
      <c r="A33" s="25">
        <v>40210</v>
      </c>
      <c r="B33" s="12">
        <v>8.3025696471632299E-2</v>
      </c>
      <c r="C33" s="7">
        <v>9.2075048512573199E-2</v>
      </c>
      <c r="D33" s="7">
        <v>5.7191274851773603E-2</v>
      </c>
      <c r="E33" s="7">
        <v>3.1438364154831699E-2</v>
      </c>
      <c r="F33" s="7">
        <v>-2.82031447801003E-2</v>
      </c>
      <c r="G33" s="7">
        <v>4.7802782625483702E-2</v>
      </c>
      <c r="H33" s="7">
        <v>1.1978353587451401E-2</v>
      </c>
      <c r="I33" s="7">
        <v>2.4096623345722299E-2</v>
      </c>
      <c r="J33" s="7">
        <v>-3.6666546538507101E-2</v>
      </c>
      <c r="K33" s="7">
        <v>7.7812275657875005E-2</v>
      </c>
      <c r="L33" s="7">
        <v>6.5396055285527901E-2</v>
      </c>
      <c r="M33" s="7">
        <v>4.3620848292343299E-2</v>
      </c>
      <c r="N33" s="7">
        <v>-5.0603682354843797E-2</v>
      </c>
      <c r="O33" s="7">
        <v>9.8958303693121898E-3</v>
      </c>
      <c r="P33" s="7">
        <v>1.542849042192E-2</v>
      </c>
      <c r="Q33" s="7">
        <v>-2.06969036741473E-2</v>
      </c>
      <c r="R33" s="7">
        <v>-8.9747875736280198E-3</v>
      </c>
      <c r="S33" s="7">
        <v>-2.1687659287924901E-2</v>
      </c>
      <c r="T33" s="7">
        <v>-1.66554520989739E-2</v>
      </c>
      <c r="U33" s="13">
        <v>0.149789896591913</v>
      </c>
      <c r="AA33" s="36">
        <f t="shared" si="0"/>
        <v>3.6477939540174417E-3</v>
      </c>
      <c r="AB33" s="37">
        <f t="shared" si="1"/>
        <v>3.9085684188911911E-3</v>
      </c>
      <c r="AC33" s="38">
        <f t="shared" si="2"/>
        <v>2.4975940166956688E-3</v>
      </c>
      <c r="AF33" s="12">
        <f t="shared" si="3"/>
        <v>2.3309578795289924E-3</v>
      </c>
      <c r="AG33" s="7">
        <f t="shared" si="4"/>
        <v>5.7085547739090733E-3</v>
      </c>
      <c r="AH33" s="13">
        <f t="shared" si="5"/>
        <v>2.6761426823784943E-3</v>
      </c>
    </row>
    <row r="34" spans="1:34" ht="15" thickBot="1" x14ac:dyDescent="0.35">
      <c r="A34" s="25">
        <v>40238</v>
      </c>
      <c r="B34" s="12">
        <v>7.0698416511964596E-2</v>
      </c>
      <c r="C34" s="7">
        <v>0.101664890380156</v>
      </c>
      <c r="D34" s="7">
        <v>0.117477464895291</v>
      </c>
      <c r="E34" s="7">
        <v>4.4949002704043103E-2</v>
      </c>
      <c r="F34" s="7">
        <v>5.1785839991500798E-2</v>
      </c>
      <c r="G34" s="7">
        <v>6.6591567147479699E-2</v>
      </c>
      <c r="H34" s="7">
        <v>3.4093223072927802E-2</v>
      </c>
      <c r="I34" s="7">
        <v>0.191176074119635</v>
      </c>
      <c r="J34" s="7">
        <v>0.13825903855917501</v>
      </c>
      <c r="K34" s="7">
        <v>6.6237461409738102E-2</v>
      </c>
      <c r="L34" s="7">
        <v>0.14847045730578301</v>
      </c>
      <c r="M34" s="7">
        <v>8.5716961483819406E-3</v>
      </c>
      <c r="N34" s="7">
        <v>-2.2792447694004202E-2</v>
      </c>
      <c r="O34" s="7">
        <v>3.4920485536625002E-2</v>
      </c>
      <c r="P34" s="7">
        <v>3.0461940230901902E-2</v>
      </c>
      <c r="Q34" s="7">
        <v>9.2918901154612807E-2</v>
      </c>
      <c r="R34" s="7">
        <v>4.1871648189372397E-2</v>
      </c>
      <c r="S34" s="7">
        <v>4.1515390589347501E-2</v>
      </c>
      <c r="T34" s="7">
        <v>7.2243311336010793E-2</v>
      </c>
      <c r="U34" s="13">
        <v>3.5505930231225703E-2</v>
      </c>
      <c r="AA34" s="36">
        <f t="shared" si="0"/>
        <v>3.0611874300886517E-3</v>
      </c>
      <c r="AB34" s="37">
        <f t="shared" si="1"/>
        <v>9.5377216430433329E-3</v>
      </c>
      <c r="AC34" s="38">
        <f t="shared" si="2"/>
        <v>4.0273381660134357E-3</v>
      </c>
      <c r="AF34" s="12">
        <f t="shared" si="3"/>
        <v>1.2925976907188087E-3</v>
      </c>
      <c r="AG34" s="7">
        <f t="shared" si="4"/>
        <v>7.2496404329189688E-3</v>
      </c>
      <c r="AH34" s="13">
        <f t="shared" si="5"/>
        <v>1.2547951168324377E-2</v>
      </c>
    </row>
    <row r="35" spans="1:34" ht="15" thickBot="1" x14ac:dyDescent="0.35">
      <c r="A35" s="25">
        <v>40269</v>
      </c>
      <c r="B35" s="12">
        <v>3.57996809300591E-2</v>
      </c>
      <c r="C35" s="7">
        <v>9.0131291471764005E-2</v>
      </c>
      <c r="D35" s="7">
        <v>5.5284983801603002E-2</v>
      </c>
      <c r="E35" s="7">
        <v>5.80033094348218E-2</v>
      </c>
      <c r="F35" s="7">
        <v>-2.81818119138889E-2</v>
      </c>
      <c r="G35" s="7">
        <v>-1.42081602755816E-2</v>
      </c>
      <c r="H35" s="7">
        <v>-3.5252178992287102E-2</v>
      </c>
      <c r="I35" s="7">
        <v>7.9012529420887698E-2</v>
      </c>
      <c r="J35" s="7">
        <v>6.3946185216315898E-2</v>
      </c>
      <c r="K35" s="7">
        <v>-4.7427561950554899E-2</v>
      </c>
      <c r="L35" s="7">
        <v>0.11102143320699</v>
      </c>
      <c r="M35" s="7">
        <v>5.8481696323982001E-3</v>
      </c>
      <c r="N35" s="7">
        <v>-2.50727242996267E-2</v>
      </c>
      <c r="O35" s="7">
        <v>-1.3803621809076599E-2</v>
      </c>
      <c r="P35" s="7">
        <v>1.17940676928594E-2</v>
      </c>
      <c r="Q35" s="7">
        <v>1.61185137917235E-2</v>
      </c>
      <c r="R35" s="7">
        <v>1.48180800336206E-2</v>
      </c>
      <c r="S35" s="7">
        <v>3.02896719663346E-2</v>
      </c>
      <c r="T35" s="7">
        <v>-5.3939693130277799E-2</v>
      </c>
      <c r="U35" s="13">
        <v>0.101119118394014</v>
      </c>
      <c r="AA35" s="36">
        <f t="shared" si="0"/>
        <v>7.7584686594154789E-5</v>
      </c>
      <c r="AB35" s="37">
        <f t="shared" si="1"/>
        <v>3.6676906405380605E-3</v>
      </c>
      <c r="AC35" s="38">
        <f t="shared" si="2"/>
        <v>5.2514672196124818E-5</v>
      </c>
      <c r="AF35" s="12">
        <f t="shared" si="3"/>
        <v>1.1108718764059671E-6</v>
      </c>
      <c r="AG35" s="7">
        <f t="shared" si="4"/>
        <v>5.4186119225449209E-3</v>
      </c>
      <c r="AH35" s="13">
        <f t="shared" si="5"/>
        <v>2.4825462363749795E-3</v>
      </c>
    </row>
    <row r="36" spans="1:34" ht="15" thickBot="1" x14ac:dyDescent="0.35">
      <c r="A36" s="25">
        <v>40299</v>
      </c>
      <c r="B36" s="12">
        <v>-9.90783316779624E-2</v>
      </c>
      <c r="C36" s="7">
        <v>-0.107651391448049</v>
      </c>
      <c r="D36" s="7">
        <v>-9.2833844956342504E-2</v>
      </c>
      <c r="E36" s="7">
        <v>-4.4739150188118498E-2</v>
      </c>
      <c r="F36" s="7">
        <v>-3.8353399211408103E-2</v>
      </c>
      <c r="G36" s="7">
        <v>-3.5725165733023E-2</v>
      </c>
      <c r="H36" s="7">
        <v>-5.1943901992464701E-2</v>
      </c>
      <c r="I36" s="7">
        <v>-9.3821483264236505E-2</v>
      </c>
      <c r="J36" s="7">
        <v>-0.132177127294754</v>
      </c>
      <c r="K36" s="7">
        <v>-7.0455560350667801E-2</v>
      </c>
      <c r="L36" s="7">
        <v>-1.6125102063829898E-2</v>
      </c>
      <c r="M36" s="7">
        <v>-2.4015073736441898E-2</v>
      </c>
      <c r="N36" s="7">
        <v>-7.9515308052720002E-2</v>
      </c>
      <c r="O36" s="7">
        <v>-8.5031114471876099E-2</v>
      </c>
      <c r="P36" s="7">
        <v>-0.10180612542269001</v>
      </c>
      <c r="Q36" s="7">
        <v>-2.5181177907461199E-2</v>
      </c>
      <c r="R36" s="7">
        <v>-4.4927188288189597E-2</v>
      </c>
      <c r="S36" s="7">
        <v>-6.7536635330578604E-2</v>
      </c>
      <c r="T36" s="7">
        <v>-4.7750965299327403E-2</v>
      </c>
      <c r="U36" s="13">
        <v>-4.0299532214988103E-2</v>
      </c>
      <c r="AA36" s="36">
        <f t="shared" si="0"/>
        <v>1.661712582515475E-2</v>
      </c>
      <c r="AB36" s="37">
        <f t="shared" si="1"/>
        <v>1.2205268917955208E-2</v>
      </c>
      <c r="AC36" s="38">
        <f t="shared" si="2"/>
        <v>1.3154055671334585E-2</v>
      </c>
      <c r="AF36" s="12">
        <f t="shared" si="3"/>
        <v>1.790887195284159E-2</v>
      </c>
      <c r="AG36" s="7">
        <f t="shared" si="4"/>
        <v>1.541855184492576E-2</v>
      </c>
      <c r="AH36" s="13">
        <f t="shared" si="5"/>
        <v>9.6616459741404957E-3</v>
      </c>
    </row>
    <row r="37" spans="1:34" ht="15" thickBot="1" x14ac:dyDescent="0.35">
      <c r="A37" s="25">
        <v>40330</v>
      </c>
      <c r="B37" s="12">
        <v>-0.14066496087001601</v>
      </c>
      <c r="C37" s="7">
        <v>-1.1356135410837E-2</v>
      </c>
      <c r="D37" s="7">
        <v>-5.7450419598387002E-2</v>
      </c>
      <c r="E37" s="7">
        <v>-1.49542080821483E-2</v>
      </c>
      <c r="F37" s="7">
        <v>-1.6653685855574599E-2</v>
      </c>
      <c r="G37" s="7">
        <v>-2.3377957673519901E-2</v>
      </c>
      <c r="H37" s="7">
        <v>-4.9248824038598302E-2</v>
      </c>
      <c r="I37" s="7">
        <v>-5.0505397610392501E-2</v>
      </c>
      <c r="J37" s="7">
        <v>-0.107703342360234</v>
      </c>
      <c r="K37" s="7">
        <v>-7.5037689903571098E-2</v>
      </c>
      <c r="L37" s="7">
        <v>-2.08271234269813E-2</v>
      </c>
      <c r="M37" s="7">
        <v>-1.4210605925036399E-2</v>
      </c>
      <c r="N37" s="7">
        <v>-6.3689533455981301E-2</v>
      </c>
      <c r="O37" s="7">
        <v>1.3036015399101399E-2</v>
      </c>
      <c r="P37" s="7">
        <v>-5.6070083666952798E-2</v>
      </c>
      <c r="Q37" s="7">
        <v>0</v>
      </c>
      <c r="R37" s="7">
        <v>1.19747096453919E-2</v>
      </c>
      <c r="S37" s="7">
        <v>-4.5266272052637601E-3</v>
      </c>
      <c r="T37" s="7">
        <v>1.81687669386024E-2</v>
      </c>
      <c r="U37" s="13">
        <v>0.14920554004735001</v>
      </c>
      <c r="AA37" s="36">
        <f t="shared" si="0"/>
        <v>4.8897836703520247E-3</v>
      </c>
      <c r="AB37" s="37">
        <f t="shared" si="1"/>
        <v>1.7536989622375201E-3</v>
      </c>
      <c r="AC37" s="38">
        <f t="shared" si="2"/>
        <v>1.103512807296202E-2</v>
      </c>
      <c r="AF37" s="12">
        <f t="shared" si="3"/>
        <v>3.0768900600001987E-2</v>
      </c>
      <c r="AG37" s="7">
        <f t="shared" si="4"/>
        <v>7.7708282962959604E-4</v>
      </c>
      <c r="AH37" s="13">
        <f t="shared" si="5"/>
        <v>3.9576991446573367E-3</v>
      </c>
    </row>
    <row r="38" spans="1:34" ht="15" thickBot="1" x14ac:dyDescent="0.35">
      <c r="A38" s="25">
        <v>40360</v>
      </c>
      <c r="B38" s="12">
        <v>0.26686513370793802</v>
      </c>
      <c r="C38" s="7">
        <v>0.16887776104323901</v>
      </c>
      <c r="D38" s="7">
        <v>6.9523499206002107E-2</v>
      </c>
      <c r="E38" s="7">
        <v>5.8600146708684998E-2</v>
      </c>
      <c r="F38" s="7">
        <v>9.9561472049531294E-2</v>
      </c>
      <c r="G38" s="7">
        <v>6.4971093442585295E-2</v>
      </c>
      <c r="H38" s="7">
        <v>6.4905642902898894E-2</v>
      </c>
      <c r="I38" s="7">
        <v>9.0426268613216898E-2</v>
      </c>
      <c r="J38" s="7">
        <v>8.3203336905207703E-2</v>
      </c>
      <c r="K38" s="7">
        <v>0.10175054431401601</v>
      </c>
      <c r="L38" s="7">
        <v>2.2741109800286499E-2</v>
      </c>
      <c r="M38" s="7">
        <v>3.9844182562111898E-2</v>
      </c>
      <c r="N38" s="7">
        <v>5.18930447388537E-2</v>
      </c>
      <c r="O38" s="7">
        <v>-1.64237414073281E-2</v>
      </c>
      <c r="P38" s="7">
        <v>4.5733348200053502E-2</v>
      </c>
      <c r="Q38" s="7">
        <v>7.5908424256691198E-2</v>
      </c>
      <c r="R38" s="7">
        <v>7.00694395075252E-2</v>
      </c>
      <c r="S38" s="7">
        <v>9.7342462620668299E-2</v>
      </c>
      <c r="T38" s="7">
        <v>0.125896318122172</v>
      </c>
      <c r="U38" s="13">
        <v>-9.4590136041873704E-2</v>
      </c>
      <c r="AA38" s="36">
        <f t="shared" si="0"/>
        <v>3.5365180676013248E-2</v>
      </c>
      <c r="AB38" s="37">
        <f t="shared" si="1"/>
        <v>9.7605931540111334E-3</v>
      </c>
      <c r="AC38" s="38">
        <f t="shared" si="2"/>
        <v>1.4870423161990614E-2</v>
      </c>
      <c r="AF38" s="12">
        <f t="shared" si="3"/>
        <v>5.3879430640591003E-2</v>
      </c>
      <c r="AG38" s="7">
        <f t="shared" si="4"/>
        <v>2.321286601170628E-2</v>
      </c>
      <c r="AH38" s="13">
        <f t="shared" si="5"/>
        <v>4.1041540786081578E-3</v>
      </c>
    </row>
    <row r="39" spans="1:34" ht="15" thickBot="1" x14ac:dyDescent="0.35">
      <c r="A39" s="25">
        <v>40391</v>
      </c>
      <c r="B39" s="12">
        <v>-0.115896515194891</v>
      </c>
      <c r="C39" s="7">
        <v>-6.5806215394743101E-2</v>
      </c>
      <c r="D39" s="7">
        <v>-3.4134588313291997E-2</v>
      </c>
      <c r="E39" s="7">
        <v>5.5602397603619097E-2</v>
      </c>
      <c r="F39" s="7">
        <v>1.39720404973882E-2</v>
      </c>
      <c r="G39" s="7">
        <v>-1.1246221865650399E-2</v>
      </c>
      <c r="H39" s="7">
        <v>-1.4795299998837301E-2</v>
      </c>
      <c r="I39" s="7">
        <v>-9.5122603731413902E-2</v>
      </c>
      <c r="J39" s="7">
        <v>-0.14922638281175499</v>
      </c>
      <c r="K39" s="7">
        <v>-9.7318702422577202E-2</v>
      </c>
      <c r="L39" s="7">
        <v>-5.5004791701319201E-2</v>
      </c>
      <c r="M39" s="7">
        <v>-3.6291702157316301E-2</v>
      </c>
      <c r="N39" s="7">
        <v>7.2481119238851699E-2</v>
      </c>
      <c r="O39" s="7">
        <v>-9.1628452342855694E-3</v>
      </c>
      <c r="P39" s="7">
        <v>-2.46381361484638E-3</v>
      </c>
      <c r="Q39" s="7">
        <v>-8.1480729678676894E-2</v>
      </c>
      <c r="R39" s="7">
        <v>4.36315065774164E-2</v>
      </c>
      <c r="S39" s="7">
        <v>4.2020035606447501E-2</v>
      </c>
      <c r="T39" s="7">
        <v>1.6173186627575602E-2</v>
      </c>
      <c r="U39" s="13">
        <v>9.6958468097042796E-2</v>
      </c>
      <c r="AA39" s="36">
        <f t="shared" si="0"/>
        <v>1.2401814158016498E-2</v>
      </c>
      <c r="AB39" s="37">
        <f t="shared" si="1"/>
        <v>3.2596611477090135E-3</v>
      </c>
      <c r="AC39" s="38">
        <f t="shared" si="2"/>
        <v>5.9645905269133537E-3</v>
      </c>
      <c r="AF39" s="12">
        <f t="shared" si="3"/>
        <v>2.2693077559744101E-2</v>
      </c>
      <c r="AG39" s="7">
        <f t="shared" si="4"/>
        <v>6.7776172713928202E-3</v>
      </c>
      <c r="AH39" s="13">
        <f t="shared" si="5"/>
        <v>1.5677177350706458E-3</v>
      </c>
    </row>
    <row r="40" spans="1:34" ht="15" thickBot="1" x14ac:dyDescent="0.35">
      <c r="A40" s="25">
        <v>40422</v>
      </c>
      <c r="B40" s="12">
        <v>8.4144981652929399E-2</v>
      </c>
      <c r="C40" s="7">
        <v>0.20748879198338099</v>
      </c>
      <c r="D40" s="7">
        <v>1.7209621159176298E-2</v>
      </c>
      <c r="E40" s="7">
        <v>1.9846641089341002E-2</v>
      </c>
      <c r="F40" s="7">
        <v>5.5177573799356699E-2</v>
      </c>
      <c r="G40" s="7">
        <v>4.3014044012683397E-2</v>
      </c>
      <c r="H40" s="7">
        <v>6.7411724733517295E-2</v>
      </c>
      <c r="I40" s="7">
        <v>5.3909095461241299E-2</v>
      </c>
      <c r="J40" s="7">
        <v>6.6666860430565106E-2</v>
      </c>
      <c r="K40" s="7">
        <v>4.6754468421684098E-2</v>
      </c>
      <c r="L40" s="7">
        <v>0.167214983609072</v>
      </c>
      <c r="M40" s="7">
        <v>8.9417685134061106E-2</v>
      </c>
      <c r="N40" s="7">
        <v>7.9195551530060193E-2</v>
      </c>
      <c r="O40" s="7">
        <v>8.6636208479397001E-2</v>
      </c>
      <c r="P40" s="7">
        <v>4.5338696737292898E-2</v>
      </c>
      <c r="Q40" s="7">
        <v>8.56018120621269E-2</v>
      </c>
      <c r="R40" s="7">
        <v>1.45173574964241E-2</v>
      </c>
      <c r="S40" s="7">
        <v>5.8084062214520497E-2</v>
      </c>
      <c r="T40" s="7">
        <v>0.10362382833270301</v>
      </c>
      <c r="U40" s="13">
        <v>2.6801957999784898E-2</v>
      </c>
      <c r="AA40" s="36">
        <f t="shared" si="0"/>
        <v>9.4337173272695408E-3</v>
      </c>
      <c r="AB40" s="37">
        <f t="shared" si="1"/>
        <v>2.2438431471308038E-3</v>
      </c>
      <c r="AC40" s="38">
        <f t="shared" si="2"/>
        <v>5.8043136225261773E-4</v>
      </c>
      <c r="AF40" s="12">
        <f t="shared" si="3"/>
        <v>2.4402888438859248E-3</v>
      </c>
      <c r="AG40" s="7">
        <f t="shared" si="4"/>
        <v>3.6469052765536386E-2</v>
      </c>
      <c r="AH40" s="13">
        <f t="shared" si="5"/>
        <v>1.3805765949818788E-4</v>
      </c>
    </row>
    <row r="41" spans="1:34" ht="15" thickBot="1" x14ac:dyDescent="0.35">
      <c r="A41" s="25">
        <v>40452</v>
      </c>
      <c r="B41" s="12">
        <v>0.15441226225333901</v>
      </c>
      <c r="C41" s="7">
        <v>4.4863642279824303E-3</v>
      </c>
      <c r="D41" s="7">
        <v>9.1540699975728501E-2</v>
      </c>
      <c r="E41" s="7">
        <v>4.3752841029361299E-2</v>
      </c>
      <c r="F41" s="7">
        <v>4.7846804365430803E-2</v>
      </c>
      <c r="G41" s="7">
        <v>-1.7158511798406401E-2</v>
      </c>
      <c r="H41" s="7">
        <v>1.2144909788276001E-2</v>
      </c>
      <c r="I41" s="7">
        <v>6.6495896737543997E-2</v>
      </c>
      <c r="J41" s="7">
        <v>3.7420143666757603E-2</v>
      </c>
      <c r="K41" s="7">
        <v>-1.0022218845597E-2</v>
      </c>
      <c r="L41" s="7">
        <v>6.0722667638994497E-2</v>
      </c>
      <c r="M41" s="7">
        <v>7.0523450936730306E-2</v>
      </c>
      <c r="N41" s="7">
        <v>1.45599683328705E-2</v>
      </c>
      <c r="O41" s="7">
        <v>2.87284178162888E-2</v>
      </c>
      <c r="P41" s="7">
        <v>7.6064281208060303E-2</v>
      </c>
      <c r="Q41" s="7">
        <v>7.4622121791462895E-2</v>
      </c>
      <c r="R41" s="7">
        <v>3.1107170968751999E-2</v>
      </c>
      <c r="S41" s="7">
        <v>1.64538171906938E-2</v>
      </c>
      <c r="T41" s="7">
        <v>1.13260409202895E-2</v>
      </c>
      <c r="U41" s="13">
        <v>-3.1045888011079301E-2</v>
      </c>
      <c r="AA41" s="36">
        <f t="shared" si="0"/>
        <v>-1.440032181769302E-3</v>
      </c>
      <c r="AB41" s="37">
        <f t="shared" si="1"/>
        <v>-1.035871898656827E-3</v>
      </c>
      <c r="AC41" s="38">
        <f t="shared" si="2"/>
        <v>1.0301001967782322E-2</v>
      </c>
      <c r="AF41" s="12">
        <f t="shared" si="3"/>
        <v>1.4320085675950668E-2</v>
      </c>
      <c r="AG41" s="7">
        <f t="shared" si="4"/>
        <v>1.4481007526469212E-4</v>
      </c>
      <c r="AH41" s="13">
        <f t="shared" si="5"/>
        <v>7.4099166681983481E-3</v>
      </c>
    </row>
    <row r="42" spans="1:34" ht="15" thickBot="1" x14ac:dyDescent="0.35">
      <c r="A42" s="25">
        <v>40483</v>
      </c>
      <c r="B42" s="12">
        <v>0.128096152321653</v>
      </c>
      <c r="C42" s="7">
        <v>7.6335273683673502E-2</v>
      </c>
      <c r="D42" s="7">
        <v>1.0517446897990499E-2</v>
      </c>
      <c r="E42" s="7">
        <v>1.4696048457727699E-2</v>
      </c>
      <c r="F42" s="7">
        <v>3.7288602389066602E-2</v>
      </c>
      <c r="G42" s="7">
        <v>-1.02602989784205E-2</v>
      </c>
      <c r="H42" s="7">
        <v>-1.47658972272913E-3</v>
      </c>
      <c r="I42" s="7">
        <v>7.1944265114456396E-3</v>
      </c>
      <c r="J42" s="7">
        <v>4.6142975543805399E-2</v>
      </c>
      <c r="K42" s="7">
        <v>-6.11242035416715E-3</v>
      </c>
      <c r="L42" s="7">
        <v>3.37901145167816E-2</v>
      </c>
      <c r="M42" s="7">
        <v>-1.05252366841504E-2</v>
      </c>
      <c r="N42" s="7">
        <v>-5.4619425749211803E-2</v>
      </c>
      <c r="O42" s="7">
        <v>-2.6048764113032301E-2</v>
      </c>
      <c r="P42" s="7">
        <v>5.2759681718361998E-2</v>
      </c>
      <c r="Q42" s="7">
        <v>-5.2014107798668899E-2</v>
      </c>
      <c r="R42" s="7">
        <v>-1.5374057870714899E-2</v>
      </c>
      <c r="S42" s="7">
        <v>-2.5595646635106901E-2</v>
      </c>
      <c r="T42" s="7">
        <v>-1.44704864267552E-2</v>
      </c>
      <c r="U42" s="13">
        <v>-3.3355049747816598E-2</v>
      </c>
      <c r="AA42" s="36">
        <f t="shared" si="0"/>
        <v>5.5837762056718844E-3</v>
      </c>
      <c r="AB42" s="37">
        <f t="shared" si="1"/>
        <v>3.0252255585369006E-4</v>
      </c>
      <c r="AC42" s="38">
        <f t="shared" si="2"/>
        <v>4.7213108268357817E-4</v>
      </c>
      <c r="AF42" s="12">
        <f t="shared" si="3"/>
        <v>8.7143066010643457E-3</v>
      </c>
      <c r="AG42" s="7">
        <f t="shared" si="4"/>
        <v>3.5778585884526284E-3</v>
      </c>
      <c r="AH42" s="13">
        <f t="shared" si="5"/>
        <v>2.5579517618618361E-5</v>
      </c>
    </row>
    <row r="43" spans="1:34" ht="15" thickBot="1" x14ac:dyDescent="0.35">
      <c r="A43" s="25">
        <v>40513</v>
      </c>
      <c r="B43" s="12">
        <v>5.3324740314734297E-2</v>
      </c>
      <c r="C43" s="7">
        <v>0.107092492354351</v>
      </c>
      <c r="D43" s="7">
        <v>3.8627602180719499E-2</v>
      </c>
      <c r="E43" s="7">
        <v>-1.9668408201842999E-2</v>
      </c>
      <c r="F43" s="7">
        <v>4.1159203322002298E-2</v>
      </c>
      <c r="G43" s="7">
        <v>1.83940261423194E-2</v>
      </c>
      <c r="H43" s="7">
        <v>2.5561181115254499E-3</v>
      </c>
      <c r="I43" s="7">
        <v>0.12619009865263101</v>
      </c>
      <c r="J43" s="7">
        <v>0.13891974104417401</v>
      </c>
      <c r="K43" s="7">
        <v>0.13422435507140801</v>
      </c>
      <c r="L43" s="7">
        <v>3.66701869421691E-2</v>
      </c>
      <c r="M43" s="7">
        <v>3.7466760009900298E-2</v>
      </c>
      <c r="N43" s="7">
        <v>7.4233118246166005E-2</v>
      </c>
      <c r="O43" s="7">
        <v>4.8743380675535502E-3</v>
      </c>
      <c r="P43" s="7">
        <v>5.1179165735840297E-2</v>
      </c>
      <c r="Q43" s="7">
        <v>0.106363074812346</v>
      </c>
      <c r="R43" s="7">
        <v>2.48093266962124E-2</v>
      </c>
      <c r="S43" s="7">
        <v>5.7214436568977699E-2</v>
      </c>
      <c r="T43" s="7">
        <v>0.11777542257354</v>
      </c>
      <c r="U43" s="13">
        <v>4.6712659588974602E-2</v>
      </c>
      <c r="AA43" s="36">
        <f t="shared" si="0"/>
        <v>1.6827485171928959E-3</v>
      </c>
      <c r="AB43" s="37">
        <f t="shared" si="1"/>
        <v>3.0040857286561646E-3</v>
      </c>
      <c r="AC43" s="38">
        <f t="shared" si="2"/>
        <v>6.1622536788506906E-4</v>
      </c>
      <c r="AF43" s="12">
        <f t="shared" si="3"/>
        <v>3.4518066983697994E-4</v>
      </c>
      <c r="AG43" s="7">
        <f t="shared" si="4"/>
        <v>8.2033636861884619E-3</v>
      </c>
      <c r="AH43" s="13">
        <f t="shared" si="5"/>
        <v>1.1001013011662192E-3</v>
      </c>
    </row>
    <row r="44" spans="1:34" ht="15" thickBot="1" x14ac:dyDescent="0.35">
      <c r="A44" s="25">
        <v>40544</v>
      </c>
      <c r="B44" s="12">
        <v>-5.0029550391036001E-2</v>
      </c>
      <c r="C44" s="7">
        <v>4.0638182762794399E-2</v>
      </c>
      <c r="D44" s="7">
        <v>3.6256775706313901E-2</v>
      </c>
      <c r="E44" s="7">
        <v>-4.0255334957534201E-2</v>
      </c>
      <c r="F44" s="7">
        <v>-4.4397407499616702E-2</v>
      </c>
      <c r="G44" s="7">
        <v>-1.5612644023011799E-2</v>
      </c>
      <c r="H44" s="7">
        <v>3.9680749379847002E-2</v>
      </c>
      <c r="I44" s="7">
        <v>1.90273694025038E-2</v>
      </c>
      <c r="J44" s="7">
        <v>4.61437093798438E-2</v>
      </c>
      <c r="K44" s="7">
        <v>6.0623104925619002E-2</v>
      </c>
      <c r="L44" s="7">
        <v>5.1959019337308697E-2</v>
      </c>
      <c r="M44" s="7">
        <v>0.10384305579436499</v>
      </c>
      <c r="N44" s="7">
        <v>4.0548256073743599E-2</v>
      </c>
      <c r="O44" s="7">
        <v>-3.3629752439355703E-2</v>
      </c>
      <c r="P44" s="7">
        <v>0.103391819384483</v>
      </c>
      <c r="Q44" s="7">
        <v>0.23413499705711399</v>
      </c>
      <c r="R44" s="7">
        <v>6.8588430209435298E-3</v>
      </c>
      <c r="S44" s="7">
        <v>-4.5176339944926001E-2</v>
      </c>
      <c r="T44" s="7">
        <v>8.5940969337203708E-3</v>
      </c>
      <c r="U44" s="13">
        <v>-0.103532427998167</v>
      </c>
      <c r="AA44" s="36">
        <f t="shared" si="0"/>
        <v>-2.0446190910124121E-3</v>
      </c>
      <c r="AB44" s="37">
        <f t="shared" si="1"/>
        <v>7.4276427743662427E-4</v>
      </c>
      <c r="AC44" s="38">
        <f t="shared" si="2"/>
        <v>-2.6108190833442012E-3</v>
      </c>
      <c r="AF44" s="12">
        <f t="shared" si="3"/>
        <v>7.1868433945257298E-3</v>
      </c>
      <c r="AG44" s="7">
        <f t="shared" si="4"/>
        <v>5.816833619216908E-4</v>
      </c>
      <c r="AH44" s="13">
        <f t="shared" si="5"/>
        <v>9.4845204100959515E-4</v>
      </c>
    </row>
    <row r="45" spans="1:34" ht="15" thickBot="1" x14ac:dyDescent="0.35">
      <c r="A45" s="25">
        <v>40575</v>
      </c>
      <c r="B45" s="12">
        <v>-5.6426445993069903E-2</v>
      </c>
      <c r="C45" s="7">
        <v>6.1024566830799397E-2</v>
      </c>
      <c r="D45" s="7">
        <v>0.12528938718535401</v>
      </c>
      <c r="E45" s="7">
        <v>3.5683910270260397E-2</v>
      </c>
      <c r="F45" s="7">
        <v>1.70247273989181E-2</v>
      </c>
      <c r="G45" s="7">
        <v>-1.3839059893560201E-2</v>
      </c>
      <c r="H45" s="7">
        <v>-7.2944389091954595E-2</v>
      </c>
      <c r="I45" s="7">
        <v>-2.90456730773084E-2</v>
      </c>
      <c r="J45" s="7">
        <v>-3.4450877024343502E-3</v>
      </c>
      <c r="K45" s="7">
        <v>3.8940764225637602E-2</v>
      </c>
      <c r="L45" s="7">
        <v>4.0935012701452098E-2</v>
      </c>
      <c r="M45" s="7">
        <v>3.2155332441354801E-3</v>
      </c>
      <c r="N45" s="7">
        <v>6.7086224160119307E-2</v>
      </c>
      <c r="O45" s="7">
        <v>3.72367888510357E-2</v>
      </c>
      <c r="P45" s="7">
        <v>6.5700742011719701E-2</v>
      </c>
      <c r="Q45" s="7">
        <v>9.1208458826607094E-2</v>
      </c>
      <c r="R45" s="7">
        <v>1.35407533610266E-2</v>
      </c>
      <c r="S45" s="7">
        <v>3.1250035976261303E-2</v>
      </c>
      <c r="T45" s="7">
        <v>3.64968242252319E-2</v>
      </c>
      <c r="U45" s="13">
        <v>3.6314813012596802E-3</v>
      </c>
      <c r="AA45" s="36">
        <f t="shared" si="0"/>
        <v>-4.0575705627729757E-3</v>
      </c>
      <c r="AB45" s="37">
        <f t="shared" si="1"/>
        <v>5.3329542720120769E-3</v>
      </c>
      <c r="AC45" s="38">
        <f t="shared" si="2"/>
        <v>-1.0925118365854466E-2</v>
      </c>
      <c r="AF45" s="12">
        <f t="shared" si="3"/>
        <v>8.3123605444635432E-3</v>
      </c>
      <c r="AG45" s="7">
        <f t="shared" si="4"/>
        <v>1.9806502357320858E-3</v>
      </c>
      <c r="AH45" s="13">
        <f t="shared" si="5"/>
        <v>1.4359123460715287E-2</v>
      </c>
    </row>
    <row r="46" spans="1:34" ht="15" thickBot="1" x14ac:dyDescent="0.35">
      <c r="A46" s="25">
        <v>40603</v>
      </c>
      <c r="B46" s="12">
        <v>-9.3022234129673809E-3</v>
      </c>
      <c r="C46" s="7">
        <v>8.1803340531696703E-2</v>
      </c>
      <c r="D46" s="7">
        <v>-1.4860549389928901E-2</v>
      </c>
      <c r="E46" s="7">
        <v>5.4176119690876297E-3</v>
      </c>
      <c r="F46" s="7">
        <v>4.5385342789375102E-2</v>
      </c>
      <c r="G46" s="7">
        <v>2.33813449960374E-2</v>
      </c>
      <c r="H46" s="7">
        <v>8.3651294070863393E-3</v>
      </c>
      <c r="I46" s="7">
        <v>-5.5555528046799502E-2</v>
      </c>
      <c r="J46" s="7">
        <v>-1.4856167342048599E-2</v>
      </c>
      <c r="K46" s="7">
        <v>-1.26365468769858E-2</v>
      </c>
      <c r="L46" s="7">
        <v>-1.3306596871323901E-2</v>
      </c>
      <c r="M46" s="7">
        <v>7.3510346961667104E-3</v>
      </c>
      <c r="N46" s="7">
        <v>5.5613221948269197E-2</v>
      </c>
      <c r="O46" s="7">
        <v>-3.5644196714526601E-2</v>
      </c>
      <c r="P46" s="7">
        <v>-1.6368740921032399E-2</v>
      </c>
      <c r="Q46" s="7">
        <v>7.4798290859249897E-2</v>
      </c>
      <c r="R46" s="7">
        <v>1.48058013546635E-2</v>
      </c>
      <c r="S46" s="7">
        <v>7.8576454823562097E-2</v>
      </c>
      <c r="T46" s="7">
        <v>4.3878466025963903E-2</v>
      </c>
      <c r="U46" s="13">
        <v>-9.5989894209077605E-3</v>
      </c>
      <c r="AA46" s="36">
        <f t="shared" si="0"/>
        <v>-2.8755926208673885E-3</v>
      </c>
      <c r="AB46" s="37">
        <f t="shared" si="1"/>
        <v>-1.3265806377401902E-3</v>
      </c>
      <c r="AC46" s="38">
        <f t="shared" si="2"/>
        <v>8.9507042693510563E-4</v>
      </c>
      <c r="AF46" s="12">
        <f t="shared" si="3"/>
        <v>1.9402197210082459E-3</v>
      </c>
      <c r="AG46" s="7">
        <f t="shared" si="4"/>
        <v>4.2619054077493489E-3</v>
      </c>
      <c r="AH46" s="13">
        <f t="shared" si="5"/>
        <v>4.1291770230923622E-4</v>
      </c>
    </row>
    <row r="47" spans="1:34" ht="15" thickBot="1" x14ac:dyDescent="0.35">
      <c r="A47" s="25">
        <v>40634</v>
      </c>
      <c r="B47" s="12">
        <v>3.7558504938975501E-2</v>
      </c>
      <c r="C47" s="7">
        <v>4.0777998432023801E-2</v>
      </c>
      <c r="D47" s="7">
        <v>2.3207337611763599E-4</v>
      </c>
      <c r="E47" s="7">
        <v>2.9175518960214999E-2</v>
      </c>
      <c r="F47" s="7">
        <v>1.6882380537007701E-2</v>
      </c>
      <c r="G47" s="7">
        <v>6.9554344692496897E-2</v>
      </c>
      <c r="H47" s="7">
        <v>5.62919458700053E-2</v>
      </c>
      <c r="I47" s="7">
        <v>3.84618610981593E-2</v>
      </c>
      <c r="J47" s="7">
        <v>-8.1993097553400299E-2</v>
      </c>
      <c r="K47" s="7">
        <v>-4.8275650360735103E-3</v>
      </c>
      <c r="L47" s="7">
        <v>4.6481240918847498E-3</v>
      </c>
      <c r="M47" s="7">
        <v>4.6054054017925498E-2</v>
      </c>
      <c r="N47" s="7">
        <v>3.24961776585415E-2</v>
      </c>
      <c r="O47" s="7">
        <v>0.109198031076378</v>
      </c>
      <c r="P47" s="7">
        <v>4.5762847969262402E-2</v>
      </c>
      <c r="Q47" s="7">
        <v>1.36936297451784E-2</v>
      </c>
      <c r="R47" s="7">
        <v>2.76030790029544E-2</v>
      </c>
      <c r="S47" s="7">
        <v>3.5871112630681899E-2</v>
      </c>
      <c r="T47" s="7">
        <v>-7.0949287375925403E-3</v>
      </c>
      <c r="U47" s="13">
        <v>7.3836451856780894E-2</v>
      </c>
      <c r="AA47" s="36">
        <f t="shared" si="0"/>
        <v>6.8232775663584625E-5</v>
      </c>
      <c r="AB47" s="37">
        <f t="shared" si="1"/>
        <v>-1.2681447651646647E-4</v>
      </c>
      <c r="AC47" s="38">
        <f t="shared" si="2"/>
        <v>-1.4704641873344229E-5</v>
      </c>
      <c r="AF47" s="12">
        <f t="shared" si="3"/>
        <v>7.9118611511751891E-6</v>
      </c>
      <c r="AG47" s="7">
        <f t="shared" si="4"/>
        <v>5.8844709048837761E-4</v>
      </c>
      <c r="AH47" s="13">
        <f t="shared" si="5"/>
        <v>2.7329409413509648E-5</v>
      </c>
    </row>
    <row r="48" spans="1:34" ht="15" thickBot="1" x14ac:dyDescent="0.35">
      <c r="A48" s="25">
        <v>40664</v>
      </c>
      <c r="B48" s="12">
        <v>-3.5552830521322999E-2</v>
      </c>
      <c r="C48" s="7">
        <v>-8.3268523147930498E-2</v>
      </c>
      <c r="D48" s="7">
        <v>-3.4106633078070499E-2</v>
      </c>
      <c r="E48" s="7">
        <v>4.9009764472763E-2</v>
      </c>
      <c r="F48" s="7">
        <v>-9.6350251668549901E-3</v>
      </c>
      <c r="G48" s="7">
        <v>3.2370974791056301E-2</v>
      </c>
      <c r="H48" s="7">
        <v>1.10106737252091E-2</v>
      </c>
      <c r="I48" s="7">
        <v>-0.103264337168187</v>
      </c>
      <c r="J48" s="7">
        <v>-2.1441683477172201E-2</v>
      </c>
      <c r="K48" s="7">
        <v>-5.23777283335825E-2</v>
      </c>
      <c r="L48" s="7">
        <v>-6.5686203939184801E-3</v>
      </c>
      <c r="M48" s="7">
        <v>-5.2444071082148299E-3</v>
      </c>
      <c r="N48" s="7">
        <v>3.2792430822042203E-2</v>
      </c>
      <c r="O48" s="7">
        <v>3.2769297003815603E-2</v>
      </c>
      <c r="P48" s="7">
        <v>-4.5881284405279499E-2</v>
      </c>
      <c r="Q48" s="7">
        <v>7.3337743612180697E-3</v>
      </c>
      <c r="R48" s="7">
        <v>2.9447809002399499E-2</v>
      </c>
      <c r="S48" s="7">
        <v>1.41386724977552E-2</v>
      </c>
      <c r="T48" s="7">
        <v>-2.2498923546578498E-2</v>
      </c>
      <c r="U48" s="13">
        <v>-3.4806285936199603E-2</v>
      </c>
      <c r="AA48" s="36">
        <f t="shared" si="0"/>
        <v>7.0149916487920287E-3</v>
      </c>
      <c r="AB48" s="37">
        <f t="shared" si="1"/>
        <v>3.9482814020635184E-3</v>
      </c>
      <c r="AC48" s="38">
        <f t="shared" si="2"/>
        <v>2.781464084908813E-3</v>
      </c>
      <c r="AF48" s="12">
        <f t="shared" si="3"/>
        <v>4.941883655215815E-3</v>
      </c>
      <c r="AG48" s="7">
        <f t="shared" si="4"/>
        <v>9.9577633278930093E-3</v>
      </c>
      <c r="AH48" s="13">
        <f t="shared" si="5"/>
        <v>1.5655047741709252E-3</v>
      </c>
    </row>
    <row r="49" spans="1:34" ht="15" thickBot="1" x14ac:dyDescent="0.35">
      <c r="A49" s="25">
        <v>40695</v>
      </c>
      <c r="B49" s="12">
        <v>-7.5737427117074305E-2</v>
      </c>
      <c r="C49" s="7">
        <v>6.2379435635329097E-3</v>
      </c>
      <c r="D49" s="7">
        <v>-6.2214592158156903E-2</v>
      </c>
      <c r="E49" s="7">
        <v>3.4093615308090602E-2</v>
      </c>
      <c r="F49" s="7">
        <v>1.4476070129120401E-2</v>
      </c>
      <c r="G49" s="7">
        <v>-2.4787306581688399E-3</v>
      </c>
      <c r="H49" s="7">
        <v>-3.7667716048689202E-2</v>
      </c>
      <c r="I49" s="7">
        <v>1.1907643580356E-2</v>
      </c>
      <c r="J49" s="7">
        <v>-1.09270035796871E-2</v>
      </c>
      <c r="K49" s="7">
        <v>-5.31914851170429E-2</v>
      </c>
      <c r="L49" s="7">
        <v>-3.49599752976371E-2</v>
      </c>
      <c r="M49" s="7">
        <v>1.55095789965791E-2</v>
      </c>
      <c r="N49" s="7">
        <v>-3.9627358733096897E-2</v>
      </c>
      <c r="O49" s="7">
        <v>-1.14428794479294E-2</v>
      </c>
      <c r="P49" s="7">
        <v>-2.5038632980211299E-2</v>
      </c>
      <c r="Q49" s="7">
        <v>-2.7506029274258999E-2</v>
      </c>
      <c r="R49" s="7">
        <v>3.3921806506542799E-3</v>
      </c>
      <c r="S49" s="7">
        <v>-4.7526444206619197E-3</v>
      </c>
      <c r="T49" s="7">
        <v>8.12359808688967E-3</v>
      </c>
      <c r="U49" s="13">
        <v>-4.2269921671924303E-2</v>
      </c>
      <c r="AA49" s="36">
        <f t="shared" si="0"/>
        <v>1.1360015042738449E-3</v>
      </c>
      <c r="AB49" s="37">
        <f t="shared" si="1"/>
        <v>6.9583693758386831E-4</v>
      </c>
      <c r="AC49" s="38">
        <f t="shared" si="2"/>
        <v>7.4768815958621395E-3</v>
      </c>
      <c r="AF49" s="12">
        <f t="shared" si="3"/>
        <v>1.2206521788954436E-2</v>
      </c>
      <c r="AG49" s="7">
        <f t="shared" si="4"/>
        <v>1.0572212461703864E-4</v>
      </c>
      <c r="AH49" s="13">
        <f t="shared" si="5"/>
        <v>4.57982702731328E-3</v>
      </c>
    </row>
    <row r="50" spans="1:34" ht="15" thickBot="1" x14ac:dyDescent="0.35">
      <c r="A50" s="25">
        <v>40725</v>
      </c>
      <c r="B50" s="12">
        <v>-0.114575477725119</v>
      </c>
      <c r="C50" s="7">
        <v>-6.8125999428045106E-2</v>
      </c>
      <c r="D50" s="7">
        <v>-1.0758443081470699E-2</v>
      </c>
      <c r="E50" s="7">
        <v>2.5616977363036999E-2</v>
      </c>
      <c r="F50" s="7">
        <v>1.0699998119663399E-2</v>
      </c>
      <c r="G50" s="7">
        <v>-9.0728481193102603E-2</v>
      </c>
      <c r="H50" s="7">
        <v>-8.0919216678874105E-3</v>
      </c>
      <c r="I50" s="7">
        <v>-7.9009883031709596E-2</v>
      </c>
      <c r="J50" s="7">
        <v>-4.2765110507803098E-3</v>
      </c>
      <c r="K50" s="7">
        <v>-5.8982451916356196E-3</v>
      </c>
      <c r="L50" s="7">
        <v>0.16328552004559799</v>
      </c>
      <c r="M50" s="7">
        <v>6.0040485964400599E-2</v>
      </c>
      <c r="N50" s="7">
        <v>-6.5533811651630303E-2</v>
      </c>
      <c r="O50" s="7">
        <v>-2.60072936586506E-2</v>
      </c>
      <c r="P50" s="7">
        <v>-1.95375147922782E-2</v>
      </c>
      <c r="Q50" s="7">
        <v>-1.44355392293724E-2</v>
      </c>
      <c r="R50" s="7">
        <v>-1.2020438761021201E-2</v>
      </c>
      <c r="S50" s="7">
        <v>-5.13747773968272E-2</v>
      </c>
      <c r="T50" s="7">
        <v>-3.9717843269219698E-2</v>
      </c>
      <c r="U50" s="13">
        <v>3.03873772417078E-2</v>
      </c>
      <c r="AA50" s="36">
        <f t="shared" si="0"/>
        <v>1.2639450938466299E-2</v>
      </c>
      <c r="AB50" s="37">
        <f t="shared" si="1"/>
        <v>1.372812827593843E-3</v>
      </c>
      <c r="AC50" s="38">
        <f t="shared" si="2"/>
        <v>2.4217312402962966E-3</v>
      </c>
      <c r="AF50" s="12">
        <f t="shared" si="3"/>
        <v>2.2296814673217921E-2</v>
      </c>
      <c r="AG50" s="7">
        <f t="shared" si="4"/>
        <v>7.1649570742402533E-3</v>
      </c>
      <c r="AH50" s="13">
        <f t="shared" si="5"/>
        <v>2.6303228896958054E-4</v>
      </c>
    </row>
    <row r="51" spans="1:34" ht="15" thickBot="1" x14ac:dyDescent="0.35">
      <c r="A51" s="25">
        <v>40756</v>
      </c>
      <c r="B51" s="12">
        <v>-8.9271286721468598E-2</v>
      </c>
      <c r="C51" s="7">
        <v>-7.8854272756478494E-2</v>
      </c>
      <c r="D51" s="7">
        <v>-0.118073349645081</v>
      </c>
      <c r="E51" s="7">
        <v>5.25155945906799E-2</v>
      </c>
      <c r="F51" s="7">
        <v>3.5876733322467699E-2</v>
      </c>
      <c r="G51" s="7">
        <v>1.41851127505519E-2</v>
      </c>
      <c r="H51" s="7">
        <v>1.6406778689211001E-2</v>
      </c>
      <c r="I51" s="7">
        <v>-0.190141209758246</v>
      </c>
      <c r="J51" s="7">
        <v>-6.1712831720156E-2</v>
      </c>
      <c r="K51" s="7">
        <v>-7.14459619935712E-2</v>
      </c>
      <c r="L51" s="7">
        <v>-1.4468923217636801E-2</v>
      </c>
      <c r="M51" s="7">
        <v>-5.0543905351491503E-2</v>
      </c>
      <c r="N51" s="7">
        <v>-3.0344545814739998E-3</v>
      </c>
      <c r="O51" s="7">
        <v>2.4636724484052401E-2</v>
      </c>
      <c r="P51" s="7">
        <v>-6.6189002016199303E-2</v>
      </c>
      <c r="Q51" s="7">
        <v>-0.12585172743068701</v>
      </c>
      <c r="R51" s="7">
        <v>8.06989404529561E-2</v>
      </c>
      <c r="S51" s="7">
        <v>-2.6657809447733799E-2</v>
      </c>
      <c r="T51" s="7">
        <v>2.4936234200808201E-2</v>
      </c>
      <c r="U51" s="13">
        <v>0.126056293631296</v>
      </c>
      <c r="AA51" s="36">
        <f t="shared" si="0"/>
        <v>1.182803878014993E-2</v>
      </c>
      <c r="AB51" s="37">
        <f t="shared" si="1"/>
        <v>1.1781895547849492E-2</v>
      </c>
      <c r="AC51" s="38">
        <f t="shared" si="2"/>
        <v>1.5320212574978736E-2</v>
      </c>
      <c r="AF51" s="12">
        <f t="shared" si="3"/>
        <v>1.5380213457253437E-2</v>
      </c>
      <c r="AG51" s="7">
        <f t="shared" si="4"/>
        <v>9.0962652614389721E-3</v>
      </c>
      <c r="AH51" s="13">
        <f t="shared" si="5"/>
        <v>1.5260445766560278E-2</v>
      </c>
    </row>
    <row r="52" spans="1:34" ht="15" thickBot="1" x14ac:dyDescent="0.35">
      <c r="A52" s="25">
        <v>40787</v>
      </c>
      <c r="B52" s="12">
        <v>-0.13039530375758199</v>
      </c>
      <c r="C52" s="7">
        <v>-0.18857112365214099</v>
      </c>
      <c r="D52" s="7">
        <v>-0.114503967707069</v>
      </c>
      <c r="E52" s="7">
        <v>-2.86477161782475E-2</v>
      </c>
      <c r="F52" s="7">
        <v>-3.44811332984956E-2</v>
      </c>
      <c r="G52" s="7">
        <v>-3.9267367391901099E-2</v>
      </c>
      <c r="H52" s="7">
        <v>-2.42529565502222E-2</v>
      </c>
      <c r="I52" s="7">
        <v>-0.174879211797901</v>
      </c>
      <c r="J52" s="7">
        <v>-7.5862188478040396E-2</v>
      </c>
      <c r="K52" s="7">
        <v>-0.19808328393284599</v>
      </c>
      <c r="L52" s="7">
        <v>-9.1212044358244294E-3</v>
      </c>
      <c r="M52" s="7">
        <v>1.72188456188953E-2</v>
      </c>
      <c r="N52" s="7">
        <v>-6.8493138384612601E-2</v>
      </c>
      <c r="O52" s="7">
        <v>-3.2066724810488202E-2</v>
      </c>
      <c r="P52" s="7">
        <v>-1.8778642820065802E-2</v>
      </c>
      <c r="Q52" s="7">
        <v>-0.198365319962961</v>
      </c>
      <c r="R52" s="7">
        <v>1.4410132427244499E-2</v>
      </c>
      <c r="S52" s="7">
        <v>1.4045204831265601E-3</v>
      </c>
      <c r="T52" s="7">
        <v>1.7417874670550199E-2</v>
      </c>
      <c r="U52" s="13">
        <v>9.9699535202306695E-3</v>
      </c>
      <c r="AA52" s="36">
        <f t="shared" si="0"/>
        <v>3.3868965967895882E-2</v>
      </c>
      <c r="AB52" s="37">
        <f t="shared" si="1"/>
        <v>2.4603517883457108E-2</v>
      </c>
      <c r="AC52" s="38">
        <f t="shared" si="2"/>
        <v>1.981094171892183E-2</v>
      </c>
      <c r="AF52" s="12">
        <f t="shared" si="3"/>
        <v>2.7271551736968581E-2</v>
      </c>
      <c r="AG52" s="7">
        <f t="shared" si="4"/>
        <v>4.2062397724860749E-2</v>
      </c>
      <c r="AH52" s="13">
        <f t="shared" si="5"/>
        <v>1.4391312074057416E-2</v>
      </c>
    </row>
    <row r="53" spans="1:34" ht="15" thickBot="1" x14ac:dyDescent="0.35">
      <c r="A53" s="25">
        <v>40817</v>
      </c>
      <c r="B53" s="12">
        <v>0.207859120578333</v>
      </c>
      <c r="C53" s="7">
        <v>0.28633350726075302</v>
      </c>
      <c r="D53" s="7">
        <v>0.156498751497989</v>
      </c>
      <c r="E53" s="7">
        <v>5.72766144120418E-2</v>
      </c>
      <c r="F53" s="7">
        <v>1.12495820154102E-2</v>
      </c>
      <c r="G53" s="7">
        <v>1.69627734131166E-2</v>
      </c>
      <c r="H53" s="7">
        <v>9.2870769160082703E-2</v>
      </c>
      <c r="I53" s="7">
        <v>0.23302114532776499</v>
      </c>
      <c r="J53" s="7">
        <v>7.42121191754819E-2</v>
      </c>
      <c r="K53" s="7">
        <v>0.16420934606680501</v>
      </c>
      <c r="L53" s="7">
        <v>6.1522808163378698E-2</v>
      </c>
      <c r="M53" s="7">
        <v>5.5812724864938303E-2</v>
      </c>
      <c r="N53" s="7">
        <v>8.9367143711199803E-2</v>
      </c>
      <c r="O53" s="7">
        <v>1.09908497943312E-2</v>
      </c>
      <c r="P53" s="7">
        <v>7.5175663718914695E-2</v>
      </c>
      <c r="Q53" s="7">
        <v>0.20620948289163901</v>
      </c>
      <c r="R53" s="7">
        <v>1.4906952051493101E-2</v>
      </c>
      <c r="S53" s="7">
        <v>4.8791391599019497E-2</v>
      </c>
      <c r="T53" s="7">
        <v>1.88870415392943E-2</v>
      </c>
      <c r="U53" s="13">
        <v>6.1636136970241603E-2</v>
      </c>
      <c r="AA53" s="36">
        <f t="shared" si="0"/>
        <v>4.6708326535150509E-2</v>
      </c>
      <c r="AB53" s="37">
        <f t="shared" si="1"/>
        <v>4.075233133713025E-2</v>
      </c>
      <c r="AC53" s="38">
        <f t="shared" si="2"/>
        <v>2.6146864554922558E-2</v>
      </c>
      <c r="AF53" s="12">
        <f t="shared" si="3"/>
        <v>2.9968255739738426E-2</v>
      </c>
      <c r="AG53" s="7">
        <f t="shared" si="4"/>
        <v>7.2799290911726836E-2</v>
      </c>
      <c r="AH53" s="13">
        <f t="shared" si="5"/>
        <v>2.2812756671284094E-2</v>
      </c>
    </row>
    <row r="54" spans="1:34" ht="15" thickBot="1" x14ac:dyDescent="0.35">
      <c r="A54" s="29">
        <v>40848</v>
      </c>
      <c r="B54" s="14">
        <v>-0.14469189592835499</v>
      </c>
      <c r="C54" s="15">
        <v>-4.1499544053361898E-2</v>
      </c>
      <c r="D54" s="15">
        <v>-2.5229492652589801E-2</v>
      </c>
      <c r="E54" s="15">
        <v>1.4141073087864799E-2</v>
      </c>
      <c r="F54" s="15">
        <v>-2.4139094644697299E-2</v>
      </c>
      <c r="G54" s="15">
        <v>1.12786748291493E-2</v>
      </c>
      <c r="H54" s="15">
        <v>2.5564407690197102E-2</v>
      </c>
      <c r="I54" s="15">
        <v>-0.20074506347687099</v>
      </c>
      <c r="J54" s="15">
        <v>-6.6104441350936696E-2</v>
      </c>
      <c r="K54" s="15">
        <v>-0.17836581654710101</v>
      </c>
      <c r="L54" s="15">
        <v>-7.8017545905103097E-2</v>
      </c>
      <c r="M54" s="15">
        <v>-1.6046086863373901E-2</v>
      </c>
      <c r="N54" s="15">
        <v>1.7407051165770501E-2</v>
      </c>
      <c r="O54" s="15">
        <v>-1.5955788085022401E-2</v>
      </c>
      <c r="P54" s="15">
        <v>-8.9847677527102893E-3</v>
      </c>
      <c r="Q54" s="15">
        <v>2.42477841312825E-2</v>
      </c>
      <c r="R54" s="15">
        <v>1.1908449492342E-2</v>
      </c>
      <c r="S54" s="15">
        <v>-4.2647789425448002E-2</v>
      </c>
      <c r="T54" s="15">
        <v>-9.4645688619561207E-3</v>
      </c>
      <c r="U54" s="16">
        <v>-2.30437247799339E-2</v>
      </c>
      <c r="AA54" s="39">
        <f>(B54-$B$57)*(C54-$C$57)</f>
        <v>1.0410900175344899E-2</v>
      </c>
      <c r="AB54" s="40">
        <f t="shared" si="1"/>
        <v>1.7805824907516537E-3</v>
      </c>
      <c r="AC54" s="41">
        <f t="shared" si="2"/>
        <v>5.50681782135597E-3</v>
      </c>
      <c r="AF54" s="14">
        <f t="shared" si="3"/>
        <v>3.2197851500688213E-2</v>
      </c>
      <c r="AG54" s="15">
        <f t="shared" si="4"/>
        <v>3.3662756180697253E-3</v>
      </c>
      <c r="AH54" s="16">
        <f t="shared" si="5"/>
        <v>9.4183434931847964E-4</v>
      </c>
    </row>
    <row r="55" spans="1:34" ht="15" thickBot="1" x14ac:dyDescent="0.35"/>
    <row r="56" spans="1:34" ht="15" thickBot="1" x14ac:dyDescent="0.35">
      <c r="B56" s="17" t="s">
        <v>21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9"/>
    </row>
    <row r="57" spans="1:34" ht="15" thickBot="1" x14ac:dyDescent="0.35">
      <c r="B57" s="26">
        <f>SUM(B8:B54)/47</f>
        <v>3.4745701861763165E-2</v>
      </c>
      <c r="C57" s="27">
        <f t="shared" ref="C57:U57" si="6">SUM(C8:C54)/47</f>
        <v>1.6520070027306766E-2</v>
      </c>
      <c r="D57" s="27">
        <f t="shared" si="6"/>
        <v>5.4598271397822608E-3</v>
      </c>
      <c r="E57" s="27">
        <f t="shared" si="6"/>
        <v>1.3547950203089187E-2</v>
      </c>
      <c r="F57" s="27">
        <f t="shared" si="6"/>
        <v>5.6697539196513963E-3</v>
      </c>
      <c r="G57" s="27">
        <f t="shared" si="6"/>
        <v>2.2860849311034832E-5</v>
      </c>
      <c r="H57" s="27">
        <f t="shared" si="6"/>
        <v>7.2526561325164749E-3</v>
      </c>
      <c r="I57" s="27">
        <f t="shared" si="6"/>
        <v>-2.4258662538641208E-2</v>
      </c>
      <c r="J57" s="27">
        <f t="shared" si="6"/>
        <v>6.9239467400634162E-3</v>
      </c>
      <c r="K57" s="27">
        <f t="shared" si="6"/>
        <v>-7.016317991395516E-4</v>
      </c>
      <c r="L57" s="27">
        <f t="shared" si="6"/>
        <v>2.0105998577069177E-2</v>
      </c>
      <c r="M57" s="27">
        <f t="shared" si="6"/>
        <v>1.4380739463462553E-2</v>
      </c>
      <c r="N57" s="27">
        <f t="shared" si="6"/>
        <v>3.0260909803609343E-3</v>
      </c>
      <c r="O57" s="27">
        <f t="shared" si="6"/>
        <v>2.627923837028528E-3</v>
      </c>
      <c r="P57" s="27">
        <f t="shared" si="6"/>
        <v>-8.0815491398502921E-4</v>
      </c>
      <c r="Q57" s="27">
        <f t="shared" si="6"/>
        <v>1.2035696003096282E-3</v>
      </c>
      <c r="R57" s="27">
        <f t="shared" si="6"/>
        <v>9.1467138475088972E-3</v>
      </c>
      <c r="S57" s="27">
        <f t="shared" si="6"/>
        <v>-8.1829210457896247E-5</v>
      </c>
      <c r="T57" s="27">
        <f t="shared" si="6"/>
        <v>4.1087909554335051E-3</v>
      </c>
      <c r="U57" s="28">
        <f t="shared" si="6"/>
        <v>1.3376703982504722E-2</v>
      </c>
    </row>
    <row r="59" spans="1:34" x14ac:dyDescent="0.3">
      <c r="B59">
        <v>-0.114575477725119</v>
      </c>
      <c r="C59">
        <f>B59/47</f>
        <v>-2.4377761218110426E-3</v>
      </c>
    </row>
    <row r="61" spans="1:34" x14ac:dyDescent="0.3">
      <c r="B61">
        <f>SUM(B45:B49)/5</f>
        <v>-2.7892084421091812E-2</v>
      </c>
    </row>
    <row r="62" spans="1:34" x14ac:dyDescent="0.3">
      <c r="B62">
        <f>SUM(B45:B53)/9</f>
        <v>-2.953815219236618E-2</v>
      </c>
    </row>
    <row r="63" spans="1:34" ht="15" thickBot="1" x14ac:dyDescent="0.35">
      <c r="B63">
        <f>SUM(B45:B52)/8</f>
        <v>-5.9212811288703579E-2</v>
      </c>
    </row>
    <row r="64" spans="1:34" ht="15" thickBot="1" x14ac:dyDescent="0.35">
      <c r="B64" s="17" t="s">
        <v>23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</row>
    <row r="65" spans="2:5" x14ac:dyDescent="0.3">
      <c r="B65">
        <f>SUM(AA8:AA54)/47</f>
        <v>2.0650614986558964E-2</v>
      </c>
      <c r="C65">
        <f t="shared" ref="C65:E65" si="7">SUM(AB8:AB54)/47</f>
        <v>8.3183905595453876E-3</v>
      </c>
      <c r="D65">
        <f t="shared" si="7"/>
        <v>1.1445917192805764E-2</v>
      </c>
    </row>
    <row r="68" spans="2:5" ht="15" thickBot="1" x14ac:dyDescent="0.35"/>
    <row r="69" spans="2:5" x14ac:dyDescent="0.3">
      <c r="B69" s="42"/>
      <c r="C69" s="43" t="s">
        <v>31</v>
      </c>
      <c r="D69" s="43" t="s">
        <v>32</v>
      </c>
      <c r="E69" s="44" t="s">
        <v>33</v>
      </c>
    </row>
    <row r="70" spans="2:5" x14ac:dyDescent="0.3">
      <c r="B70" s="45" t="s">
        <v>31</v>
      </c>
      <c r="C70" s="46">
        <f>SUM(AF8:AF54)/47</f>
        <v>6.3328045717618353E-2</v>
      </c>
      <c r="D70" s="47">
        <f>SUM(AA8:AA54)/47</f>
        <v>2.0650614986558964E-2</v>
      </c>
      <c r="E70" s="48">
        <f>SUM(AC8:AC54)/47</f>
        <v>1.1445917192805764E-2</v>
      </c>
    </row>
    <row r="71" spans="2:5" x14ac:dyDescent="0.3">
      <c r="B71" s="45" t="s">
        <v>32</v>
      </c>
      <c r="C71" s="49"/>
      <c r="D71" s="46">
        <f>SUM(AG8:AG54)/47</f>
        <v>1.8158186247986739E-2</v>
      </c>
      <c r="E71" s="48">
        <f>SUM(AB8:AB54)/47</f>
        <v>8.3183905595453876E-3</v>
      </c>
    </row>
    <row r="72" spans="2:5" ht="15" thickBot="1" x14ac:dyDescent="0.35">
      <c r="B72" s="50" t="s">
        <v>33</v>
      </c>
      <c r="C72" s="51"/>
      <c r="D72" s="51"/>
      <c r="E72" s="52">
        <f>SUM(AH8:AH54)/47</f>
        <v>7.0764456864101941E-3</v>
      </c>
    </row>
    <row r="85" spans="2:2" x14ac:dyDescent="0.3">
      <c r="B85" t="s">
        <v>34</v>
      </c>
    </row>
    <row r="86" spans="2:2" x14ac:dyDescent="0.3">
      <c r="B86">
        <v>-2.4258662538641208E-2</v>
      </c>
    </row>
    <row r="87" spans="2:2" x14ac:dyDescent="0.3">
      <c r="B87">
        <v>-8.0815491398502921E-4</v>
      </c>
    </row>
    <row r="88" spans="2:2" x14ac:dyDescent="0.3">
      <c r="B88">
        <v>-7.016317991395516E-4</v>
      </c>
    </row>
    <row r="89" spans="2:2" x14ac:dyDescent="0.3">
      <c r="B89">
        <v>-8.1829210457896247E-5</v>
      </c>
    </row>
    <row r="90" spans="2:2" x14ac:dyDescent="0.3">
      <c r="B90">
        <v>2.2860849311034832E-5</v>
      </c>
    </row>
    <row r="91" spans="2:2" x14ac:dyDescent="0.3">
      <c r="B91">
        <v>1.2035696003096282E-3</v>
      </c>
    </row>
    <row r="92" spans="2:2" x14ac:dyDescent="0.3">
      <c r="B92">
        <v>2.627923837028528E-3</v>
      </c>
    </row>
    <row r="93" spans="2:2" x14ac:dyDescent="0.3">
      <c r="B93">
        <v>3.0260909803609343E-3</v>
      </c>
    </row>
    <row r="94" spans="2:2" x14ac:dyDescent="0.3">
      <c r="B94">
        <v>4.1087909554335051E-3</v>
      </c>
    </row>
    <row r="95" spans="2:2" x14ac:dyDescent="0.3">
      <c r="B95">
        <v>5.4598271397822608E-3</v>
      </c>
    </row>
    <row r="96" spans="2:2" x14ac:dyDescent="0.3">
      <c r="B96">
        <v>5.6697539196513963E-3</v>
      </c>
    </row>
    <row r="97" spans="2:2" x14ac:dyDescent="0.3">
      <c r="B97">
        <v>6.9239467400634162E-3</v>
      </c>
    </row>
    <row r="98" spans="2:2" x14ac:dyDescent="0.3">
      <c r="B98">
        <v>7.2526561325164749E-3</v>
      </c>
    </row>
    <row r="99" spans="2:2" x14ac:dyDescent="0.3">
      <c r="B99">
        <v>9.1467138475088972E-3</v>
      </c>
    </row>
    <row r="100" spans="2:2" x14ac:dyDescent="0.3">
      <c r="B100">
        <v>1.3376703982504722E-2</v>
      </c>
    </row>
    <row r="101" spans="2:2" x14ac:dyDescent="0.3">
      <c r="B101">
        <v>1.3547950203089187E-2</v>
      </c>
    </row>
    <row r="102" spans="2:2" x14ac:dyDescent="0.3">
      <c r="B102">
        <v>1.4380739463462553E-2</v>
      </c>
    </row>
    <row r="103" spans="2:2" x14ac:dyDescent="0.3">
      <c r="B103">
        <v>1.6520070027306766E-2</v>
      </c>
    </row>
    <row r="104" spans="2:2" x14ac:dyDescent="0.3">
      <c r="B104">
        <v>2.0105998577069177E-2</v>
      </c>
    </row>
    <row r="105" spans="2:2" x14ac:dyDescent="0.3">
      <c r="B105">
        <v>3.4745701861763165E-2</v>
      </c>
    </row>
  </sheetData>
  <mergeCells count="7">
    <mergeCell ref="AF1:AH1"/>
    <mergeCell ref="B64:U64"/>
    <mergeCell ref="A1:D1"/>
    <mergeCell ref="F1:I1"/>
    <mergeCell ref="B6:U6"/>
    <mergeCell ref="B56:U56"/>
    <mergeCell ref="AA1:A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E79-52D8-4751-88AB-260FD409077E}">
  <dimension ref="D4:Z25"/>
  <sheetViews>
    <sheetView workbookViewId="0">
      <selection activeCell="H2" sqref="H2"/>
    </sheetView>
  </sheetViews>
  <sheetFormatPr defaultRowHeight="14.4" x14ac:dyDescent="0.3"/>
  <cols>
    <col min="4" max="4" width="30.88671875" customWidth="1"/>
    <col min="5" max="5" width="9.21875" bestFit="1" customWidth="1"/>
    <col min="6" max="18" width="9" bestFit="1" customWidth="1"/>
    <col min="19" max="19" width="9.109375" bestFit="1" customWidth="1"/>
    <col min="20" max="24" width="9" bestFit="1" customWidth="1"/>
  </cols>
  <sheetData>
    <row r="4" spans="4:26" ht="15" thickBot="1" x14ac:dyDescent="0.35"/>
    <row r="5" spans="4:26" ht="18.600000000000001" thickBot="1" x14ac:dyDescent="0.4">
      <c r="D5" s="2"/>
      <c r="E5" s="20" t="s">
        <v>22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2"/>
    </row>
    <row r="6" spans="4:26" ht="47.4" thickBot="1" x14ac:dyDescent="0.35">
      <c r="D6" s="56"/>
      <c r="E6" s="6" t="s">
        <v>0</v>
      </c>
      <c r="F6" s="6" t="s">
        <v>1</v>
      </c>
      <c r="G6" s="6" t="s">
        <v>2</v>
      </c>
      <c r="H6" s="6" t="s">
        <v>3</v>
      </c>
      <c r="I6" s="6" t="s">
        <v>4</v>
      </c>
      <c r="J6" s="6" t="s">
        <v>5</v>
      </c>
      <c r="K6" s="6" t="s">
        <v>6</v>
      </c>
      <c r="L6" s="6" t="s">
        <v>7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18</v>
      </c>
      <c r="X6" s="6" t="s">
        <v>19</v>
      </c>
    </row>
    <row r="7" spans="4:26" ht="15.6" thickBot="1" x14ac:dyDescent="0.35">
      <c r="D7" s="57">
        <v>2011</v>
      </c>
      <c r="E7" s="61">
        <v>40.880000000000003</v>
      </c>
      <c r="F7" s="64">
        <v>58.58</v>
      </c>
      <c r="G7" s="64">
        <v>67.36</v>
      </c>
      <c r="H7" s="64">
        <v>102.65</v>
      </c>
      <c r="I7" s="64">
        <v>158.91</v>
      </c>
      <c r="J7" s="64">
        <v>103.73</v>
      </c>
      <c r="K7" s="64">
        <v>204.65</v>
      </c>
      <c r="L7" s="64">
        <v>76.92</v>
      </c>
      <c r="M7" s="64">
        <v>145.33000000000001</v>
      </c>
      <c r="N7" s="64">
        <v>126.34</v>
      </c>
      <c r="O7" s="64">
        <v>377.51</v>
      </c>
      <c r="P7" s="64">
        <v>216.72</v>
      </c>
      <c r="Q7" s="64">
        <v>166.34</v>
      </c>
      <c r="R7" s="64">
        <v>179.08</v>
      </c>
      <c r="S7" s="64">
        <v>406.27</v>
      </c>
      <c r="T7" s="64">
        <v>20.59</v>
      </c>
      <c r="U7" s="64">
        <v>18.16</v>
      </c>
      <c r="V7" s="64">
        <v>179.2</v>
      </c>
      <c r="W7" s="64">
        <v>113.58</v>
      </c>
      <c r="X7" s="67">
        <v>29.29</v>
      </c>
      <c r="Z7" s="54"/>
    </row>
    <row r="8" spans="4:26" ht="15.6" thickBot="1" x14ac:dyDescent="0.35">
      <c r="D8" s="58">
        <v>2010</v>
      </c>
      <c r="E8" s="62">
        <v>63.43</v>
      </c>
      <c r="F8" s="65">
        <v>59.83</v>
      </c>
      <c r="G8" s="65">
        <v>71.02</v>
      </c>
      <c r="H8" s="65">
        <v>80.87</v>
      </c>
      <c r="I8" s="65">
        <v>150.74</v>
      </c>
      <c r="J8" s="65">
        <v>103.28</v>
      </c>
      <c r="K8" s="65">
        <v>192.09</v>
      </c>
      <c r="L8" s="65">
        <v>137.44</v>
      </c>
      <c r="M8" s="65">
        <v>163.07</v>
      </c>
      <c r="N8" s="65">
        <v>165.87</v>
      </c>
      <c r="O8" s="65">
        <v>297.08999999999997</v>
      </c>
      <c r="P8" s="65">
        <v>180.22</v>
      </c>
      <c r="Q8" s="65">
        <v>140.29</v>
      </c>
      <c r="R8" s="65">
        <v>169.85</v>
      </c>
      <c r="S8" s="65">
        <v>364.06</v>
      </c>
      <c r="T8" s="65">
        <v>26.29</v>
      </c>
      <c r="U8" s="65">
        <v>14.45</v>
      </c>
      <c r="V8" s="65">
        <v>173.66</v>
      </c>
      <c r="W8" s="65">
        <v>101.15</v>
      </c>
      <c r="X8" s="68">
        <v>29.89</v>
      </c>
      <c r="Z8" s="55"/>
    </row>
    <row r="9" spans="4:26" ht="15" x14ac:dyDescent="0.3">
      <c r="D9" s="58">
        <v>2009</v>
      </c>
      <c r="E9" s="62">
        <v>33.369999999999997</v>
      </c>
      <c r="F9" s="65">
        <v>35.6</v>
      </c>
      <c r="G9" s="65">
        <v>60.14</v>
      </c>
      <c r="H9" s="65">
        <v>67.22</v>
      </c>
      <c r="I9" s="65">
        <v>131.27000000000001</v>
      </c>
      <c r="J9" s="65">
        <v>95.15</v>
      </c>
      <c r="K9" s="65">
        <v>203.65</v>
      </c>
      <c r="L9" s="65">
        <v>94.27</v>
      </c>
      <c r="M9" s="65">
        <v>139.77000000000001</v>
      </c>
      <c r="N9" s="65">
        <v>164.26</v>
      </c>
      <c r="O9" s="65">
        <v>190.98</v>
      </c>
      <c r="P9" s="65">
        <v>170.86</v>
      </c>
      <c r="Q9" s="65">
        <v>146.79</v>
      </c>
      <c r="R9" s="65">
        <v>177.71</v>
      </c>
      <c r="S9" s="65">
        <v>322.33</v>
      </c>
      <c r="T9" s="65">
        <v>22.1</v>
      </c>
      <c r="U9" s="65">
        <v>12.77</v>
      </c>
      <c r="V9" s="65">
        <v>165.43</v>
      </c>
      <c r="W9" s="65">
        <v>98.31</v>
      </c>
      <c r="X9" s="68">
        <v>22.79</v>
      </c>
      <c r="Z9" s="55"/>
    </row>
    <row r="10" spans="4:26" ht="15.6" thickBot="1" x14ac:dyDescent="0.35">
      <c r="D10" s="59">
        <v>2008</v>
      </c>
      <c r="E10" s="63">
        <v>5.16</v>
      </c>
      <c r="F10" s="66">
        <v>26.87</v>
      </c>
      <c r="G10" s="66">
        <v>41.99</v>
      </c>
      <c r="H10" s="66">
        <v>69.31</v>
      </c>
      <c r="I10" s="66">
        <v>104.73</v>
      </c>
      <c r="J10" s="66">
        <v>85.06</v>
      </c>
      <c r="K10" s="66">
        <v>219.89</v>
      </c>
      <c r="L10" s="66">
        <v>38.049999999999997</v>
      </c>
      <c r="M10" s="66">
        <v>98.02</v>
      </c>
      <c r="N10" s="66">
        <v>117.68</v>
      </c>
      <c r="O10" s="66">
        <v>75.989999999999995</v>
      </c>
      <c r="P10" s="66">
        <v>112.69</v>
      </c>
      <c r="Q10" s="66">
        <v>119.41</v>
      </c>
      <c r="R10" s="66">
        <v>166</v>
      </c>
      <c r="S10" s="66">
        <v>406.06</v>
      </c>
      <c r="T10" s="66">
        <v>19.3</v>
      </c>
      <c r="U10" s="66">
        <v>10.65</v>
      </c>
      <c r="V10" s="66">
        <v>167.95</v>
      </c>
      <c r="W10" s="66">
        <v>100.6</v>
      </c>
      <c r="X10" s="69">
        <v>17.96</v>
      </c>
      <c r="Z10" s="53"/>
    </row>
    <row r="13" spans="4:26" x14ac:dyDescent="0.3">
      <c r="D13" s="71" t="s">
        <v>35</v>
      </c>
      <c r="E13" s="70">
        <f>AVERAGE(E7:E10)</f>
        <v>35.71</v>
      </c>
      <c r="F13" s="70">
        <f t="shared" ref="F13:X13" si="0">AVERAGE(F7:F10)</f>
        <v>45.22</v>
      </c>
      <c r="G13" s="70">
        <f t="shared" si="0"/>
        <v>60.127499999999998</v>
      </c>
      <c r="H13" s="70">
        <f t="shared" si="0"/>
        <v>80.012500000000003</v>
      </c>
      <c r="I13" s="70">
        <f t="shared" si="0"/>
        <v>136.41249999999999</v>
      </c>
      <c r="J13" s="70">
        <f t="shared" si="0"/>
        <v>96.804999999999993</v>
      </c>
      <c r="K13" s="70">
        <f t="shared" si="0"/>
        <v>205.07</v>
      </c>
      <c r="L13" s="70">
        <f t="shared" si="0"/>
        <v>86.67</v>
      </c>
      <c r="M13" s="70">
        <f t="shared" si="0"/>
        <v>136.54749999999999</v>
      </c>
      <c r="N13" s="70">
        <f t="shared" si="0"/>
        <v>143.53750000000002</v>
      </c>
      <c r="O13" s="70">
        <f t="shared" si="0"/>
        <v>235.39249999999998</v>
      </c>
      <c r="P13" s="70">
        <f t="shared" si="0"/>
        <v>170.1225</v>
      </c>
      <c r="Q13" s="70">
        <f t="shared" si="0"/>
        <v>143.20749999999998</v>
      </c>
      <c r="R13" s="70">
        <f t="shared" si="0"/>
        <v>173.16</v>
      </c>
      <c r="S13" s="70">
        <f t="shared" si="0"/>
        <v>374.67999999999995</v>
      </c>
      <c r="T13" s="70">
        <f t="shared" si="0"/>
        <v>22.069999999999997</v>
      </c>
      <c r="U13" s="70">
        <f t="shared" si="0"/>
        <v>14.007499999999999</v>
      </c>
      <c r="V13" s="70">
        <f t="shared" si="0"/>
        <v>171.56</v>
      </c>
      <c r="W13" s="70">
        <f t="shared" si="0"/>
        <v>103.41</v>
      </c>
      <c r="X13" s="70">
        <f t="shared" si="0"/>
        <v>24.982500000000002</v>
      </c>
    </row>
    <row r="15" spans="4:26" x14ac:dyDescent="0.3">
      <c r="D15" s="71" t="s">
        <v>36</v>
      </c>
      <c r="E15" s="70">
        <f>SUM(E13:X13)</f>
        <v>2458.7049999999999</v>
      </c>
    </row>
    <row r="17" spans="4:24" x14ac:dyDescent="0.3">
      <c r="D17" s="71" t="s">
        <v>37</v>
      </c>
      <c r="E17">
        <f>E13/$E$15</f>
        <v>1.4523905877280927E-2</v>
      </c>
      <c r="F17">
        <f t="shared" ref="F17:X18" si="1">F13/$E$15</f>
        <v>1.8391795681059746E-2</v>
      </c>
      <c r="G17">
        <f t="shared" si="1"/>
        <v>2.4454946811431219E-2</v>
      </c>
      <c r="H17">
        <f t="shared" si="1"/>
        <v>3.2542537636682731E-2</v>
      </c>
      <c r="I17">
        <f t="shared" si="1"/>
        <v>5.5481442466664359E-2</v>
      </c>
      <c r="J17">
        <f t="shared" si="1"/>
        <v>3.9372352518907312E-2</v>
      </c>
      <c r="K17">
        <f t="shared" si="1"/>
        <v>8.340569527454493E-2</v>
      </c>
      <c r="L17">
        <f t="shared" si="1"/>
        <v>3.5250263858413275E-2</v>
      </c>
      <c r="M17">
        <f t="shared" si="1"/>
        <v>5.5536349419714845E-2</v>
      </c>
      <c r="N17">
        <f t="shared" si="1"/>
        <v>5.8379309433217903E-2</v>
      </c>
      <c r="O17">
        <f t="shared" si="1"/>
        <v>9.573840700694064E-2</v>
      </c>
      <c r="P17">
        <f t="shared" si="1"/>
        <v>6.9191912002456585E-2</v>
      </c>
      <c r="Q17">
        <f t="shared" si="1"/>
        <v>5.8245092436872252E-2</v>
      </c>
      <c r="R17">
        <f t="shared" si="1"/>
        <v>7.0427318446092554E-2</v>
      </c>
      <c r="S17">
        <f t="shared" si="1"/>
        <v>0.15238916421449503</v>
      </c>
      <c r="T17">
        <f t="shared" si="1"/>
        <v>8.9762700283279196E-3</v>
      </c>
      <c r="U17">
        <f t="shared" si="1"/>
        <v>5.6971047767015561E-3</v>
      </c>
      <c r="V17">
        <f t="shared" si="1"/>
        <v>6.9776569372901595E-2</v>
      </c>
      <c r="W17">
        <f t="shared" si="1"/>
        <v>4.205872603667378E-2</v>
      </c>
      <c r="X17">
        <f t="shared" si="1"/>
        <v>1.0160836700620856E-2</v>
      </c>
    </row>
    <row r="18" spans="4:24" x14ac:dyDescent="0.3">
      <c r="D18" s="71" t="s">
        <v>39</v>
      </c>
      <c r="E18" s="72">
        <f>E13/$E$15</f>
        <v>1.4523905877280927E-2</v>
      </c>
      <c r="F18" s="72">
        <f t="shared" ref="F18:X18" si="2">F13/$E$15</f>
        <v>1.8391795681059746E-2</v>
      </c>
      <c r="G18" s="72">
        <f t="shared" si="2"/>
        <v>2.4454946811431219E-2</v>
      </c>
      <c r="H18" s="72">
        <f t="shared" si="2"/>
        <v>3.2542537636682731E-2</v>
      </c>
      <c r="I18" s="72">
        <f t="shared" si="2"/>
        <v>5.5481442466664359E-2</v>
      </c>
      <c r="J18" s="72">
        <f t="shared" si="2"/>
        <v>3.9372352518907312E-2</v>
      </c>
      <c r="K18" s="72">
        <f t="shared" si="2"/>
        <v>8.340569527454493E-2</v>
      </c>
      <c r="L18" s="72">
        <f t="shared" si="2"/>
        <v>3.5250263858413275E-2</v>
      </c>
      <c r="M18" s="72">
        <f t="shared" si="2"/>
        <v>5.5536349419714845E-2</v>
      </c>
      <c r="N18" s="72">
        <f t="shared" si="2"/>
        <v>5.8379309433217903E-2</v>
      </c>
      <c r="O18" s="72">
        <f t="shared" si="2"/>
        <v>9.573840700694064E-2</v>
      </c>
      <c r="P18" s="72">
        <f t="shared" si="2"/>
        <v>6.9191912002456585E-2</v>
      </c>
      <c r="Q18" s="72">
        <f t="shared" si="2"/>
        <v>5.8245092436872252E-2</v>
      </c>
      <c r="R18" s="72">
        <f t="shared" si="2"/>
        <v>7.0427318446092554E-2</v>
      </c>
      <c r="S18" s="72">
        <f t="shared" si="2"/>
        <v>0.15238916421449503</v>
      </c>
      <c r="T18" s="72">
        <f t="shared" si="2"/>
        <v>8.9762700283279196E-3</v>
      </c>
      <c r="U18" s="72">
        <f t="shared" si="2"/>
        <v>5.6971047767015561E-3</v>
      </c>
      <c r="V18" s="72">
        <f t="shared" si="2"/>
        <v>6.9776569372901595E-2</v>
      </c>
      <c r="W18" s="72">
        <f t="shared" si="2"/>
        <v>4.205872603667378E-2</v>
      </c>
      <c r="X18" s="72">
        <f t="shared" si="2"/>
        <v>1.0160836700620856E-2</v>
      </c>
    </row>
    <row r="20" spans="4:24" x14ac:dyDescent="0.3">
      <c r="D20" s="71" t="s">
        <v>38</v>
      </c>
      <c r="E20" s="5">
        <f>SUM(E17:X17)</f>
        <v>1</v>
      </c>
    </row>
    <row r="24" spans="4:24" ht="15" thickBot="1" x14ac:dyDescent="0.35"/>
    <row r="25" spans="4:24" ht="15" x14ac:dyDescent="0.3">
      <c r="E25" s="87">
        <v>40.880000000000003</v>
      </c>
      <c r="F25" s="60">
        <v>58.58</v>
      </c>
      <c r="G25" s="60">
        <v>67.36</v>
      </c>
      <c r="H25" s="60">
        <v>102.65</v>
      </c>
      <c r="I25" s="60">
        <v>158.91</v>
      </c>
      <c r="J25" s="60">
        <v>103.73</v>
      </c>
      <c r="K25" s="60">
        <v>204.65</v>
      </c>
      <c r="L25" s="60">
        <v>76.92</v>
      </c>
      <c r="M25" s="60">
        <v>145.33000000000001</v>
      </c>
      <c r="N25" s="60">
        <v>126.34</v>
      </c>
      <c r="O25" s="60">
        <v>377.51</v>
      </c>
      <c r="P25" s="60">
        <v>216.72</v>
      </c>
      <c r="Q25" s="60">
        <v>166.34</v>
      </c>
      <c r="R25" s="60">
        <v>179.08</v>
      </c>
      <c r="S25" s="60">
        <v>406.27</v>
      </c>
      <c r="T25" s="60">
        <v>20.59</v>
      </c>
      <c r="U25" s="60">
        <v>18.16</v>
      </c>
      <c r="V25" s="60">
        <v>179.2</v>
      </c>
      <c r="W25" s="60">
        <v>113.58</v>
      </c>
      <c r="X25" s="88">
        <v>29.29</v>
      </c>
    </row>
  </sheetData>
  <mergeCells count="1">
    <mergeCell ref="E5:X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D7B8-A4F9-4088-8E9C-7B22107D81B0}">
  <dimension ref="C3:W23"/>
  <sheetViews>
    <sheetView workbookViewId="0"/>
  </sheetViews>
  <sheetFormatPr defaultRowHeight="14.4" x14ac:dyDescent="0.3"/>
  <cols>
    <col min="3" max="3" width="48.33203125" customWidth="1"/>
    <col min="4" max="4" width="9.44140625" bestFit="1" customWidth="1"/>
  </cols>
  <sheetData>
    <row r="3" spans="3:23" ht="47.4" thickBot="1" x14ac:dyDescent="0.35">
      <c r="C3" s="147" t="s">
        <v>97</v>
      </c>
      <c r="D3" s="148" t="s">
        <v>0</v>
      </c>
      <c r="E3" s="148" t="s">
        <v>1</v>
      </c>
      <c r="F3" s="148" t="s">
        <v>2</v>
      </c>
      <c r="G3" s="148" t="s">
        <v>3</v>
      </c>
      <c r="H3" s="148" t="s">
        <v>4</v>
      </c>
      <c r="I3" s="148" t="s">
        <v>5</v>
      </c>
      <c r="J3" s="148" t="s">
        <v>6</v>
      </c>
      <c r="K3" s="148" t="s">
        <v>7</v>
      </c>
      <c r="L3" s="148" t="s">
        <v>8</v>
      </c>
      <c r="M3" s="148" t="s">
        <v>9</v>
      </c>
      <c r="N3" s="148" t="s">
        <v>10</v>
      </c>
      <c r="O3" s="148" t="s">
        <v>11</v>
      </c>
      <c r="P3" s="148" t="s">
        <v>12</v>
      </c>
      <c r="Q3" s="148" t="s">
        <v>13</v>
      </c>
      <c r="R3" s="148" t="s">
        <v>14</v>
      </c>
      <c r="S3" s="148" t="s">
        <v>15</v>
      </c>
      <c r="T3" s="148" t="s">
        <v>16</v>
      </c>
      <c r="U3" s="148" t="s">
        <v>17</v>
      </c>
      <c r="V3" s="148" t="s">
        <v>18</v>
      </c>
      <c r="W3" s="148" t="s">
        <v>19</v>
      </c>
    </row>
    <row r="4" spans="3:23" ht="15" x14ac:dyDescent="0.35">
      <c r="C4" s="149">
        <v>45454</v>
      </c>
      <c r="D4" s="150">
        <v>52.37</v>
      </c>
      <c r="E4" s="150">
        <v>68.599999999999994</v>
      </c>
      <c r="F4" s="150">
        <v>73.790000000000006</v>
      </c>
      <c r="G4" s="150">
        <v>87.48</v>
      </c>
      <c r="H4" s="150">
        <v>154.04</v>
      </c>
      <c r="I4" s="150">
        <v>111.32</v>
      </c>
      <c r="J4" s="150">
        <v>184.52</v>
      </c>
      <c r="K4" s="150">
        <v>121.61</v>
      </c>
      <c r="L4" s="150">
        <v>148.41</v>
      </c>
      <c r="M4" s="150">
        <v>162.68</v>
      </c>
      <c r="N4" s="150">
        <v>310.39999999999998</v>
      </c>
      <c r="O4" s="150">
        <v>207.78</v>
      </c>
      <c r="P4" s="150">
        <v>162.76</v>
      </c>
      <c r="Q4" s="150">
        <v>182.34</v>
      </c>
      <c r="R4" s="150">
        <v>400.84</v>
      </c>
      <c r="S4" s="150">
        <v>37.51</v>
      </c>
      <c r="T4" s="150">
        <v>15.57</v>
      </c>
      <c r="U4" s="150">
        <v>186.01</v>
      </c>
      <c r="V4" s="150">
        <v>105.32</v>
      </c>
      <c r="W4" s="151">
        <v>26.28</v>
      </c>
    </row>
    <row r="5" spans="3:23" ht="15" x14ac:dyDescent="0.35">
      <c r="C5" s="152">
        <v>45484</v>
      </c>
      <c r="D5" s="154">
        <v>46.37</v>
      </c>
      <c r="E5" s="154">
        <v>63.66</v>
      </c>
      <c r="F5" s="154">
        <v>72.989999999999995</v>
      </c>
      <c r="G5" s="154">
        <v>89.72</v>
      </c>
      <c r="H5" s="154">
        <v>155.69</v>
      </c>
      <c r="I5" s="154">
        <v>101.35</v>
      </c>
      <c r="J5" s="154">
        <v>183.03</v>
      </c>
      <c r="K5" s="154">
        <v>111.97</v>
      </c>
      <c r="L5" s="154">
        <v>147.77000000000001</v>
      </c>
      <c r="M5" s="154">
        <v>160.72999999999999</v>
      </c>
      <c r="N5" s="154">
        <v>362.01</v>
      </c>
      <c r="O5" s="154">
        <v>217.17</v>
      </c>
      <c r="P5" s="154">
        <v>152.08000000000001</v>
      </c>
      <c r="Q5" s="154">
        <v>177.59</v>
      </c>
      <c r="R5" s="154">
        <v>393.05</v>
      </c>
      <c r="S5" s="154">
        <v>22.05</v>
      </c>
      <c r="T5" s="154">
        <v>15.38</v>
      </c>
      <c r="U5" s="154">
        <v>173.27</v>
      </c>
      <c r="V5" s="154">
        <v>99.89</v>
      </c>
      <c r="W5" s="155">
        <v>27.11</v>
      </c>
    </row>
    <row r="6" spans="3:23" ht="15" x14ac:dyDescent="0.35">
      <c r="C6" s="152">
        <v>45515</v>
      </c>
      <c r="D6" s="154">
        <v>42.25</v>
      </c>
      <c r="E6" s="154">
        <v>58.79</v>
      </c>
      <c r="F6" s="154">
        <v>63.21</v>
      </c>
      <c r="G6" s="154">
        <v>93.28</v>
      </c>
      <c r="H6" s="154">
        <v>161.76</v>
      </c>
      <c r="I6" s="154">
        <v>101.96</v>
      </c>
      <c r="J6" s="154">
        <v>184.7</v>
      </c>
      <c r="K6" s="154">
        <v>90.6</v>
      </c>
      <c r="L6" s="154">
        <v>137.80000000000001</v>
      </c>
      <c r="M6" s="154">
        <v>146.44</v>
      </c>
      <c r="N6" s="154">
        <v>356.77</v>
      </c>
      <c r="O6" s="154">
        <v>205.3</v>
      </c>
      <c r="P6" s="154">
        <v>148.08000000000001</v>
      </c>
      <c r="Q6" s="154">
        <v>180.31</v>
      </c>
      <c r="R6" s="154">
        <v>359.89</v>
      </c>
      <c r="S6" s="154">
        <v>19.22</v>
      </c>
      <c r="T6" s="154">
        <v>16.46</v>
      </c>
      <c r="U6" s="154">
        <v>168.77</v>
      </c>
      <c r="V6" s="154">
        <v>102.36</v>
      </c>
      <c r="W6" s="155">
        <v>30.53</v>
      </c>
    </row>
    <row r="7" spans="3:23" ht="15" x14ac:dyDescent="0.35">
      <c r="C7" s="156">
        <v>45546</v>
      </c>
      <c r="D7" s="158">
        <v>36.74</v>
      </c>
      <c r="E7" s="158">
        <v>47.7</v>
      </c>
      <c r="F7" s="158">
        <v>55.97</v>
      </c>
      <c r="G7" s="158">
        <v>90.6</v>
      </c>
      <c r="H7" s="158">
        <v>155.12</v>
      </c>
      <c r="I7" s="158">
        <v>97.96</v>
      </c>
      <c r="J7" s="158">
        <v>178.88</v>
      </c>
      <c r="K7" s="158">
        <v>74.75</v>
      </c>
      <c r="L7" s="158">
        <v>127.34</v>
      </c>
      <c r="M7" s="158">
        <v>117.43</v>
      </c>
      <c r="N7" s="158">
        <v>353.5</v>
      </c>
      <c r="O7" s="158">
        <v>208.84</v>
      </c>
      <c r="P7" s="158">
        <v>137.94</v>
      </c>
      <c r="Q7" s="158">
        <v>174.53</v>
      </c>
      <c r="R7" s="158">
        <v>353.13</v>
      </c>
      <c r="S7" s="158">
        <v>15.4</v>
      </c>
      <c r="T7" s="158">
        <v>16.690000000000001</v>
      </c>
      <c r="U7" s="158">
        <v>169</v>
      </c>
      <c r="V7" s="158">
        <v>104.16</v>
      </c>
      <c r="W7" s="159">
        <v>30.69</v>
      </c>
    </row>
    <row r="8" spans="3:23" ht="15" x14ac:dyDescent="0.35">
      <c r="C8" s="160">
        <v>45576</v>
      </c>
      <c r="D8" s="162">
        <v>44.38</v>
      </c>
      <c r="E8" s="162">
        <v>61.02</v>
      </c>
      <c r="F8" s="162">
        <v>64.73</v>
      </c>
      <c r="G8" s="162">
        <v>95.79</v>
      </c>
      <c r="H8" s="162">
        <v>155.16999999999999</v>
      </c>
      <c r="I8" s="162">
        <v>98.41</v>
      </c>
      <c r="J8" s="162">
        <v>195.49</v>
      </c>
      <c r="K8" s="162">
        <v>92.17</v>
      </c>
      <c r="L8" s="162">
        <v>136.80000000000001</v>
      </c>
      <c r="M8" s="162">
        <v>135.53</v>
      </c>
      <c r="N8" s="162">
        <v>376.22</v>
      </c>
      <c r="O8" s="162">
        <v>217.6</v>
      </c>
      <c r="P8" s="162">
        <v>150.26</v>
      </c>
      <c r="Q8" s="162">
        <v>176.45</v>
      </c>
      <c r="R8" s="162">
        <v>379.68</v>
      </c>
      <c r="S8" s="162">
        <v>18.579999999999998</v>
      </c>
      <c r="T8" s="162">
        <v>16.940000000000001</v>
      </c>
      <c r="U8" s="162">
        <v>173.69</v>
      </c>
      <c r="V8" s="162">
        <v>104.69</v>
      </c>
      <c r="W8" s="163">
        <v>32.619999999999997</v>
      </c>
    </row>
    <row r="9" spans="3:23" ht="15.6" thickBot="1" x14ac:dyDescent="0.4">
      <c r="C9" s="164">
        <v>45607</v>
      </c>
      <c r="D9" s="165">
        <v>40.28</v>
      </c>
      <c r="E9" s="165">
        <v>63.29</v>
      </c>
      <c r="F9" s="165">
        <v>64.400000000000006</v>
      </c>
      <c r="G9" s="165">
        <v>97.73</v>
      </c>
      <c r="H9" s="165">
        <v>152.69</v>
      </c>
      <c r="I9" s="165">
        <v>100.05</v>
      </c>
      <c r="J9" s="165">
        <v>203</v>
      </c>
      <c r="K9" s="165">
        <v>80.34</v>
      </c>
      <c r="L9" s="165">
        <v>136.37</v>
      </c>
      <c r="M9" s="165">
        <v>117.67</v>
      </c>
      <c r="N9" s="165">
        <v>355.22</v>
      </c>
      <c r="O9" s="165">
        <v>221.58</v>
      </c>
      <c r="P9" s="165">
        <v>154.27000000000001</v>
      </c>
      <c r="Q9" s="165">
        <v>176.74</v>
      </c>
      <c r="R9" s="165">
        <v>385.56</v>
      </c>
      <c r="S9" s="165">
        <v>19.670000000000002</v>
      </c>
      <c r="T9" s="165">
        <v>17.399999999999999</v>
      </c>
      <c r="U9" s="165">
        <v>171.73</v>
      </c>
      <c r="V9" s="165">
        <v>106.81</v>
      </c>
      <c r="W9" s="166">
        <v>33.619999999999997</v>
      </c>
    </row>
    <row r="10" spans="3:23" ht="15" x14ac:dyDescent="0.35">
      <c r="C10" s="167" t="s">
        <v>97</v>
      </c>
      <c r="D10" s="167" t="s">
        <v>97</v>
      </c>
      <c r="E10" s="167" t="s">
        <v>97</v>
      </c>
      <c r="F10" s="167" t="s">
        <v>97</v>
      </c>
      <c r="G10" s="167" t="s">
        <v>97</v>
      </c>
      <c r="H10" s="167" t="s">
        <v>97</v>
      </c>
      <c r="I10" s="167" t="s">
        <v>97</v>
      </c>
      <c r="J10" s="167" t="s">
        <v>97</v>
      </c>
      <c r="K10" s="167" t="s">
        <v>97</v>
      </c>
      <c r="L10" s="167" t="s">
        <v>97</v>
      </c>
      <c r="M10" s="167" t="s">
        <v>97</v>
      </c>
      <c r="N10" s="167" t="s">
        <v>97</v>
      </c>
      <c r="O10" s="167" t="s">
        <v>97</v>
      </c>
      <c r="P10" s="167" t="s">
        <v>97</v>
      </c>
      <c r="Q10" s="167" t="s">
        <v>97</v>
      </c>
      <c r="R10" s="167" t="s">
        <v>97</v>
      </c>
      <c r="S10" s="167" t="s">
        <v>97</v>
      </c>
      <c r="T10" s="167" t="s">
        <v>97</v>
      </c>
      <c r="U10" s="167" t="s">
        <v>97</v>
      </c>
      <c r="V10" s="167" t="s">
        <v>97</v>
      </c>
      <c r="W10" s="167" t="s">
        <v>97</v>
      </c>
    </row>
    <row r="11" spans="3:23" ht="15" x14ac:dyDescent="0.35">
      <c r="C11" s="168" t="s">
        <v>98</v>
      </c>
      <c r="D11" s="169">
        <v>2799.63</v>
      </c>
      <c r="E11" s="161" t="s">
        <v>97</v>
      </c>
      <c r="F11" s="161" t="s">
        <v>97</v>
      </c>
      <c r="G11" s="161" t="s">
        <v>97</v>
      </c>
      <c r="H11" s="161" t="s">
        <v>97</v>
      </c>
      <c r="I11" s="161" t="s">
        <v>97</v>
      </c>
      <c r="J11" s="161" t="s">
        <v>97</v>
      </c>
      <c r="K11" s="161" t="s">
        <v>97</v>
      </c>
      <c r="L11" s="161" t="s">
        <v>97</v>
      </c>
      <c r="M11" s="161" t="s">
        <v>97</v>
      </c>
      <c r="N11" s="161" t="s">
        <v>97</v>
      </c>
      <c r="O11" s="161" t="s">
        <v>97</v>
      </c>
      <c r="P11" s="161" t="s">
        <v>97</v>
      </c>
      <c r="Q11" s="161" t="s">
        <v>97</v>
      </c>
      <c r="R11" s="161" t="s">
        <v>97</v>
      </c>
      <c r="S11" s="161" t="s">
        <v>97</v>
      </c>
      <c r="T11" s="161" t="s">
        <v>97</v>
      </c>
      <c r="U11" s="161" t="s">
        <v>97</v>
      </c>
      <c r="V11" s="161" t="s">
        <v>97</v>
      </c>
      <c r="W11" s="161" t="s">
        <v>97</v>
      </c>
    </row>
    <row r="12" spans="3:23" ht="15" x14ac:dyDescent="0.35">
      <c r="C12" s="168" t="s">
        <v>99</v>
      </c>
      <c r="D12" s="170">
        <v>2772.88</v>
      </c>
      <c r="E12" s="153" t="s">
        <v>97</v>
      </c>
      <c r="F12" s="153" t="s">
        <v>97</v>
      </c>
      <c r="G12" s="153" t="s">
        <v>97</v>
      </c>
      <c r="H12" s="153" t="s">
        <v>97</v>
      </c>
      <c r="I12" s="153" t="s">
        <v>97</v>
      </c>
      <c r="J12" s="153" t="s">
        <v>97</v>
      </c>
      <c r="K12" s="153" t="s">
        <v>97</v>
      </c>
      <c r="L12" s="153" t="s">
        <v>97</v>
      </c>
      <c r="M12" s="153" t="s">
        <v>97</v>
      </c>
      <c r="N12" s="153" t="s">
        <v>97</v>
      </c>
      <c r="O12" s="153" t="s">
        <v>97</v>
      </c>
      <c r="P12" s="153" t="s">
        <v>97</v>
      </c>
      <c r="Q12" s="153" t="s">
        <v>97</v>
      </c>
      <c r="R12" s="153" t="s">
        <v>97</v>
      </c>
      <c r="S12" s="153" t="s">
        <v>97</v>
      </c>
      <c r="T12" s="153" t="s">
        <v>97</v>
      </c>
      <c r="U12" s="153" t="s">
        <v>97</v>
      </c>
      <c r="V12" s="153" t="s">
        <v>97</v>
      </c>
      <c r="W12" s="153" t="s">
        <v>97</v>
      </c>
    </row>
    <row r="13" spans="3:23" ht="15" x14ac:dyDescent="0.35">
      <c r="C13" s="168" t="s">
        <v>100</v>
      </c>
      <c r="D13" s="170">
        <v>2668.48</v>
      </c>
      <c r="E13" s="153" t="s">
        <v>97</v>
      </c>
      <c r="F13" s="153" t="s">
        <v>97</v>
      </c>
      <c r="G13" s="153" t="s">
        <v>97</v>
      </c>
      <c r="H13" s="153" t="s">
        <v>97</v>
      </c>
      <c r="I13" s="153" t="s">
        <v>97</v>
      </c>
      <c r="J13" s="153" t="s">
        <v>97</v>
      </c>
      <c r="K13" s="153" t="s">
        <v>97</v>
      </c>
      <c r="L13" s="153" t="s">
        <v>97</v>
      </c>
      <c r="M13" s="153" t="s">
        <v>97</v>
      </c>
      <c r="N13" s="153" t="s">
        <v>97</v>
      </c>
      <c r="O13" s="153" t="s">
        <v>97</v>
      </c>
      <c r="P13" s="153" t="s">
        <v>97</v>
      </c>
      <c r="Q13" s="153" t="s">
        <v>97</v>
      </c>
      <c r="R13" s="153" t="s">
        <v>97</v>
      </c>
      <c r="S13" s="153" t="s">
        <v>97</v>
      </c>
      <c r="T13" s="153" t="s">
        <v>97</v>
      </c>
      <c r="U13" s="153" t="s">
        <v>97</v>
      </c>
      <c r="V13" s="153" t="s">
        <v>97</v>
      </c>
      <c r="W13" s="153" t="s">
        <v>97</v>
      </c>
    </row>
    <row r="14" spans="3:23" ht="15" x14ac:dyDescent="0.35">
      <c r="C14" s="168" t="s">
        <v>101</v>
      </c>
      <c r="D14" s="170">
        <v>2546.37</v>
      </c>
      <c r="E14" s="153" t="s">
        <v>97</v>
      </c>
      <c r="F14" s="153" t="s">
        <v>97</v>
      </c>
      <c r="G14" s="153" t="s">
        <v>97</v>
      </c>
      <c r="H14" s="153" t="s">
        <v>97</v>
      </c>
      <c r="I14" s="153" t="s">
        <v>97</v>
      </c>
      <c r="J14" s="153" t="s">
        <v>97</v>
      </c>
      <c r="K14" s="153" t="s">
        <v>97</v>
      </c>
      <c r="L14" s="153" t="s">
        <v>97</v>
      </c>
      <c r="M14" s="153" t="s">
        <v>97</v>
      </c>
      <c r="N14" s="153" t="s">
        <v>97</v>
      </c>
      <c r="O14" s="153" t="s">
        <v>97</v>
      </c>
      <c r="P14" s="153" t="s">
        <v>97</v>
      </c>
      <c r="Q14" s="153" t="s">
        <v>97</v>
      </c>
      <c r="R14" s="153" t="s">
        <v>97</v>
      </c>
      <c r="S14" s="153" t="s">
        <v>97</v>
      </c>
      <c r="T14" s="153" t="s">
        <v>97</v>
      </c>
      <c r="U14" s="153" t="s">
        <v>97</v>
      </c>
      <c r="V14" s="153" t="s">
        <v>97</v>
      </c>
      <c r="W14" s="153" t="s">
        <v>97</v>
      </c>
    </row>
    <row r="15" spans="3:23" ht="15" x14ac:dyDescent="0.35">
      <c r="C15" s="168" t="s">
        <v>102</v>
      </c>
      <c r="D15" s="172">
        <v>2726.22</v>
      </c>
      <c r="E15" s="157" t="s">
        <v>97</v>
      </c>
      <c r="F15" s="157" t="s">
        <v>97</v>
      </c>
      <c r="G15" s="157" t="s">
        <v>97</v>
      </c>
      <c r="H15" s="157" t="s">
        <v>97</v>
      </c>
      <c r="I15" s="157" t="s">
        <v>97</v>
      </c>
      <c r="J15" s="157" t="s">
        <v>97</v>
      </c>
      <c r="K15" s="157" t="s">
        <v>97</v>
      </c>
      <c r="L15" s="157" t="s">
        <v>97</v>
      </c>
      <c r="M15" s="157" t="s">
        <v>97</v>
      </c>
      <c r="N15" s="157" t="s">
        <v>97</v>
      </c>
      <c r="O15" s="157" t="s">
        <v>97</v>
      </c>
      <c r="P15" s="157" t="s">
        <v>97</v>
      </c>
      <c r="Q15" s="157" t="s">
        <v>97</v>
      </c>
      <c r="R15" s="157" t="s">
        <v>97</v>
      </c>
      <c r="S15" s="157" t="s">
        <v>97</v>
      </c>
      <c r="T15" s="157" t="s">
        <v>97</v>
      </c>
      <c r="U15" s="157" t="s">
        <v>97</v>
      </c>
      <c r="V15" s="157" t="s">
        <v>97</v>
      </c>
      <c r="W15" s="157" t="s">
        <v>97</v>
      </c>
    </row>
    <row r="16" spans="3:23" ht="15" x14ac:dyDescent="0.35">
      <c r="C16" s="168" t="s">
        <v>103</v>
      </c>
      <c r="D16" s="173">
        <v>2698.42</v>
      </c>
      <c r="E16" s="174" t="s">
        <v>97</v>
      </c>
      <c r="F16" s="174" t="s">
        <v>97</v>
      </c>
      <c r="G16" s="174" t="s">
        <v>97</v>
      </c>
      <c r="H16" s="174" t="s">
        <v>97</v>
      </c>
      <c r="I16" s="174" t="s">
        <v>97</v>
      </c>
      <c r="J16" s="174" t="s">
        <v>97</v>
      </c>
      <c r="K16" s="174" t="s">
        <v>97</v>
      </c>
      <c r="L16" s="174" t="s">
        <v>97</v>
      </c>
      <c r="M16" s="174" t="s">
        <v>97</v>
      </c>
      <c r="N16" s="174" t="s">
        <v>97</v>
      </c>
      <c r="O16" s="174" t="s">
        <v>97</v>
      </c>
      <c r="P16" s="174" t="s">
        <v>97</v>
      </c>
      <c r="Q16" s="174" t="s">
        <v>97</v>
      </c>
      <c r="R16" s="174" t="s">
        <v>97</v>
      </c>
      <c r="S16" s="174" t="s">
        <v>97</v>
      </c>
      <c r="T16" s="174" t="s">
        <v>97</v>
      </c>
      <c r="U16" s="174" t="s">
        <v>97</v>
      </c>
      <c r="V16" s="174" t="s">
        <v>97</v>
      </c>
      <c r="W16" s="174" t="s">
        <v>97</v>
      </c>
    </row>
    <row r="17" spans="3:23" ht="15" x14ac:dyDescent="0.35">
      <c r="C17" s="140"/>
      <c r="D17" s="171" t="s">
        <v>97</v>
      </c>
      <c r="E17" s="171" t="s">
        <v>97</v>
      </c>
      <c r="F17" s="171" t="s">
        <v>97</v>
      </c>
      <c r="G17" s="171" t="s">
        <v>97</v>
      </c>
      <c r="H17" s="171" t="s">
        <v>97</v>
      </c>
      <c r="I17" s="171" t="s">
        <v>97</v>
      </c>
      <c r="J17" s="171" t="s">
        <v>97</v>
      </c>
      <c r="K17" s="171" t="s">
        <v>97</v>
      </c>
      <c r="L17" s="171" t="s">
        <v>97</v>
      </c>
      <c r="M17" s="171" t="s">
        <v>97</v>
      </c>
      <c r="N17" s="171" t="s">
        <v>97</v>
      </c>
      <c r="O17" s="171" t="s">
        <v>97</v>
      </c>
      <c r="P17" s="171" t="s">
        <v>97</v>
      </c>
      <c r="Q17" s="171" t="s">
        <v>97</v>
      </c>
      <c r="R17" s="171" t="s">
        <v>97</v>
      </c>
      <c r="S17" s="171" t="s">
        <v>97</v>
      </c>
      <c r="T17" s="171" t="s">
        <v>97</v>
      </c>
      <c r="U17" s="171" t="s">
        <v>97</v>
      </c>
      <c r="V17" s="171" t="s">
        <v>97</v>
      </c>
      <c r="W17" s="171" t="s">
        <v>97</v>
      </c>
    </row>
    <row r="18" spans="3:23" ht="15" x14ac:dyDescent="0.35">
      <c r="C18" s="168" t="s">
        <v>104</v>
      </c>
      <c r="D18" s="175">
        <v>1.8700000000000001E-2</v>
      </c>
      <c r="E18" s="176">
        <v>2.4500000000000001E-2</v>
      </c>
      <c r="F18" s="176">
        <v>2.64E-2</v>
      </c>
      <c r="G18" s="176">
        <v>3.1199999999999999E-2</v>
      </c>
      <c r="H18" s="176">
        <v>5.5E-2</v>
      </c>
      <c r="I18" s="176">
        <v>3.9800000000000002E-2</v>
      </c>
      <c r="J18" s="176">
        <v>6.59E-2</v>
      </c>
      <c r="K18" s="176">
        <v>4.3400000000000001E-2</v>
      </c>
      <c r="L18" s="176">
        <v>5.2999999999999999E-2</v>
      </c>
      <c r="M18" s="176">
        <v>5.8099999999999999E-2</v>
      </c>
      <c r="N18" s="176">
        <v>0.1109</v>
      </c>
      <c r="O18" s="176">
        <v>7.4200000000000002E-2</v>
      </c>
      <c r="P18" s="176">
        <v>5.8099999999999999E-2</v>
      </c>
      <c r="Q18" s="176">
        <v>6.5100000000000005E-2</v>
      </c>
      <c r="R18" s="176">
        <v>0.14319999999999999</v>
      </c>
      <c r="S18" s="176">
        <v>1.34E-2</v>
      </c>
      <c r="T18" s="176">
        <v>5.5999999999999999E-3</v>
      </c>
      <c r="U18" s="176">
        <v>6.6400000000000001E-2</v>
      </c>
      <c r="V18" s="176">
        <v>3.7600000000000001E-2</v>
      </c>
      <c r="W18" s="176">
        <v>9.4000000000000004E-3</v>
      </c>
    </row>
    <row r="19" spans="3:23" ht="15" x14ac:dyDescent="0.35">
      <c r="C19" s="168" t="s">
        <v>105</v>
      </c>
      <c r="D19" s="170">
        <v>1.67E-2</v>
      </c>
      <c r="E19" s="154">
        <v>2.3E-2</v>
      </c>
      <c r="F19" s="154">
        <v>2.63E-2</v>
      </c>
      <c r="G19" s="154">
        <v>3.2399999999999998E-2</v>
      </c>
      <c r="H19" s="154">
        <v>5.6099999999999997E-2</v>
      </c>
      <c r="I19" s="154">
        <v>3.6600000000000001E-2</v>
      </c>
      <c r="J19" s="154">
        <v>6.6000000000000003E-2</v>
      </c>
      <c r="K19" s="154">
        <v>4.0399999999999998E-2</v>
      </c>
      <c r="L19" s="154">
        <v>5.33E-2</v>
      </c>
      <c r="M19" s="154">
        <v>5.8000000000000003E-2</v>
      </c>
      <c r="N19" s="154">
        <v>0.13059999999999999</v>
      </c>
      <c r="O19" s="154">
        <v>7.8299999999999995E-2</v>
      </c>
      <c r="P19" s="154">
        <v>5.4800000000000001E-2</v>
      </c>
      <c r="Q19" s="154">
        <v>6.4000000000000001E-2</v>
      </c>
      <c r="R19" s="154">
        <v>0.14169999999999999</v>
      </c>
      <c r="S19" s="154">
        <v>8.0000000000000002E-3</v>
      </c>
      <c r="T19" s="154">
        <v>5.4999999999999997E-3</v>
      </c>
      <c r="U19" s="154">
        <v>6.25E-2</v>
      </c>
      <c r="V19" s="154">
        <v>3.5999999999999997E-2</v>
      </c>
      <c r="W19" s="154">
        <v>9.7999999999999997E-3</v>
      </c>
    </row>
    <row r="20" spans="3:23" ht="15" x14ac:dyDescent="0.35">
      <c r="C20" s="168" t="s">
        <v>106</v>
      </c>
      <c r="D20" s="170">
        <v>1.5800000000000002E-2</v>
      </c>
      <c r="E20" s="154">
        <v>2.1999999999999999E-2</v>
      </c>
      <c r="F20" s="154">
        <v>2.3699999999999999E-2</v>
      </c>
      <c r="G20" s="154">
        <v>3.5000000000000003E-2</v>
      </c>
      <c r="H20" s="154">
        <v>6.0600000000000001E-2</v>
      </c>
      <c r="I20" s="154">
        <v>3.8199999999999998E-2</v>
      </c>
      <c r="J20" s="154">
        <v>6.9199999999999998E-2</v>
      </c>
      <c r="K20" s="154">
        <v>3.4000000000000002E-2</v>
      </c>
      <c r="L20" s="154">
        <v>5.16E-2</v>
      </c>
      <c r="M20" s="154">
        <v>5.4899999999999997E-2</v>
      </c>
      <c r="N20" s="154">
        <v>0.13370000000000001</v>
      </c>
      <c r="O20" s="154">
        <v>7.6899999999999996E-2</v>
      </c>
      <c r="P20" s="154">
        <v>5.5500000000000001E-2</v>
      </c>
      <c r="Q20" s="154">
        <v>6.7599999999999993E-2</v>
      </c>
      <c r="R20" s="154">
        <v>0.13489999999999999</v>
      </c>
      <c r="S20" s="154">
        <v>7.1999999999999998E-3</v>
      </c>
      <c r="T20" s="154">
        <v>6.1999999999999998E-3</v>
      </c>
      <c r="U20" s="154">
        <v>6.3200000000000006E-2</v>
      </c>
      <c r="V20" s="154">
        <v>3.8399999999999997E-2</v>
      </c>
      <c r="W20" s="154">
        <v>1.14E-2</v>
      </c>
    </row>
    <row r="21" spans="3:23" ht="15" x14ac:dyDescent="0.35">
      <c r="C21" s="168" t="s">
        <v>107</v>
      </c>
      <c r="D21" s="170">
        <v>1.44E-2</v>
      </c>
      <c r="E21" s="154">
        <v>1.8700000000000001E-2</v>
      </c>
      <c r="F21" s="154">
        <v>2.1999999999999999E-2</v>
      </c>
      <c r="G21" s="154">
        <v>3.56E-2</v>
      </c>
      <c r="H21" s="154">
        <v>6.0900000000000003E-2</v>
      </c>
      <c r="I21" s="154">
        <v>3.85E-2</v>
      </c>
      <c r="J21" s="154">
        <v>7.0199999999999999E-2</v>
      </c>
      <c r="K21" s="154">
        <v>2.9399999999999999E-2</v>
      </c>
      <c r="L21" s="154">
        <v>0.05</v>
      </c>
      <c r="M21" s="154">
        <v>4.6100000000000002E-2</v>
      </c>
      <c r="N21" s="154">
        <v>0.13880000000000001</v>
      </c>
      <c r="O21" s="154">
        <v>8.2000000000000003E-2</v>
      </c>
      <c r="P21" s="154">
        <v>5.4199999999999998E-2</v>
      </c>
      <c r="Q21" s="154">
        <v>6.8500000000000005E-2</v>
      </c>
      <c r="R21" s="154">
        <v>0.13869999999999999</v>
      </c>
      <c r="S21" s="154">
        <v>6.0000000000000001E-3</v>
      </c>
      <c r="T21" s="154">
        <v>6.6E-3</v>
      </c>
      <c r="U21" s="154">
        <v>6.6400000000000001E-2</v>
      </c>
      <c r="V21" s="154">
        <v>4.0899999999999999E-2</v>
      </c>
      <c r="W21" s="154">
        <v>1.21E-2</v>
      </c>
    </row>
    <row r="22" spans="3:23" ht="15" x14ac:dyDescent="0.35">
      <c r="C22" s="168" t="s">
        <v>108</v>
      </c>
      <c r="D22" s="170">
        <v>1.6299999999999999E-2</v>
      </c>
      <c r="E22" s="154">
        <v>2.24E-2</v>
      </c>
      <c r="F22" s="154">
        <v>2.3699999999999999E-2</v>
      </c>
      <c r="G22" s="154">
        <v>3.5099999999999999E-2</v>
      </c>
      <c r="H22" s="154">
        <v>5.6899999999999999E-2</v>
      </c>
      <c r="I22" s="154">
        <v>3.61E-2</v>
      </c>
      <c r="J22" s="154">
        <v>7.17E-2</v>
      </c>
      <c r="K22" s="154">
        <v>3.3799999999999997E-2</v>
      </c>
      <c r="L22" s="154">
        <v>5.0200000000000002E-2</v>
      </c>
      <c r="M22" s="154">
        <v>4.9700000000000001E-2</v>
      </c>
      <c r="N22" s="154">
        <v>0.13800000000000001</v>
      </c>
      <c r="O22" s="154">
        <v>7.9799999999999996E-2</v>
      </c>
      <c r="P22" s="154">
        <v>5.5100000000000003E-2</v>
      </c>
      <c r="Q22" s="154">
        <v>6.4699999999999994E-2</v>
      </c>
      <c r="R22" s="154">
        <v>0.13930000000000001</v>
      </c>
      <c r="S22" s="154">
        <v>6.7999999999999996E-3</v>
      </c>
      <c r="T22" s="154">
        <v>6.1999999999999998E-3</v>
      </c>
      <c r="U22" s="154">
        <v>6.3700000000000007E-2</v>
      </c>
      <c r="V22" s="154">
        <v>3.8399999999999997E-2</v>
      </c>
      <c r="W22" s="154">
        <v>1.2E-2</v>
      </c>
    </row>
    <row r="23" spans="3:23" ht="15" x14ac:dyDescent="0.35">
      <c r="C23" s="168" t="s">
        <v>109</v>
      </c>
      <c r="D23" s="170">
        <v>1.49E-2</v>
      </c>
      <c r="E23" s="154">
        <v>2.35E-2</v>
      </c>
      <c r="F23" s="154">
        <v>2.3900000000000001E-2</v>
      </c>
      <c r="G23" s="154">
        <v>3.6200000000000003E-2</v>
      </c>
      <c r="H23" s="154">
        <v>5.6599999999999998E-2</v>
      </c>
      <c r="I23" s="154">
        <v>3.7100000000000001E-2</v>
      </c>
      <c r="J23" s="154">
        <v>7.5200000000000003E-2</v>
      </c>
      <c r="K23" s="154">
        <v>2.98E-2</v>
      </c>
      <c r="L23" s="154">
        <v>5.0500000000000003E-2</v>
      </c>
      <c r="M23" s="154">
        <v>4.36E-2</v>
      </c>
      <c r="N23" s="154">
        <v>0.13159999999999999</v>
      </c>
      <c r="O23" s="154">
        <v>8.2100000000000006E-2</v>
      </c>
      <c r="P23" s="154">
        <v>5.7200000000000001E-2</v>
      </c>
      <c r="Q23" s="154">
        <v>6.5500000000000003E-2</v>
      </c>
      <c r="R23" s="154">
        <v>0.1429</v>
      </c>
      <c r="S23" s="154">
        <v>7.3000000000000001E-3</v>
      </c>
      <c r="T23" s="154">
        <v>6.4000000000000003E-3</v>
      </c>
      <c r="U23" s="154">
        <v>6.3600000000000004E-2</v>
      </c>
      <c r="V23" s="154">
        <v>3.9600000000000003E-2</v>
      </c>
      <c r="W23" s="154">
        <v>1.2500000000000001E-2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11B1-9D06-49E8-B631-FB89253A2863}">
  <dimension ref="A1:U157"/>
  <sheetViews>
    <sheetView workbookViewId="0">
      <selection activeCell="Y18" sqref="Y18"/>
    </sheetView>
  </sheetViews>
  <sheetFormatPr defaultRowHeight="14.4" x14ac:dyDescent="0.3"/>
  <cols>
    <col min="3" max="3" width="9.21875" bestFit="1" customWidth="1"/>
    <col min="5" max="5" width="9.21875" bestFit="1" customWidth="1"/>
    <col min="6" max="6" width="10.21875" bestFit="1" customWidth="1"/>
    <col min="7" max="7" width="9.21875" bestFit="1" customWidth="1"/>
    <col min="9" max="9" width="9.21875" bestFit="1" customWidth="1"/>
    <col min="13" max="13" width="10.21875" bestFit="1" customWidth="1"/>
    <col min="15" max="15" width="9.21875" bestFit="1" customWidth="1"/>
    <col min="18" max="18" width="9.21875" bestFit="1" customWidth="1"/>
    <col min="21" max="21" width="9.21875" bestFit="1" customWidth="1"/>
  </cols>
  <sheetData>
    <row r="1" spans="1:21" x14ac:dyDescent="0.3">
      <c r="A1" s="74" t="s">
        <v>60</v>
      </c>
      <c r="B1" s="73" t="s">
        <v>40</v>
      </c>
      <c r="C1" s="73" t="s">
        <v>41</v>
      </c>
      <c r="D1" s="73" t="s">
        <v>42</v>
      </c>
      <c r="E1" s="73" t="s">
        <v>43</v>
      </c>
      <c r="F1" s="73" t="s">
        <v>44</v>
      </c>
      <c r="G1" s="73" t="s">
        <v>45</v>
      </c>
      <c r="H1" s="73" t="s">
        <v>46</v>
      </c>
      <c r="I1" s="73" t="s">
        <v>47</v>
      </c>
      <c r="J1" s="73" t="s">
        <v>48</v>
      </c>
      <c r="K1" s="73" t="s">
        <v>49</v>
      </c>
      <c r="L1" s="73" t="s">
        <v>50</v>
      </c>
      <c r="M1" s="73" t="s">
        <v>51</v>
      </c>
      <c r="N1" s="73" t="s">
        <v>52</v>
      </c>
      <c r="O1" s="73" t="s">
        <v>53</v>
      </c>
      <c r="P1" s="73" t="s">
        <v>54</v>
      </c>
      <c r="Q1" s="73" t="s">
        <v>55</v>
      </c>
      <c r="R1" s="73" t="s">
        <v>56</v>
      </c>
      <c r="S1" s="73" t="s">
        <v>57</v>
      </c>
      <c r="T1" s="73" t="s">
        <v>58</v>
      </c>
      <c r="U1" s="73" t="s">
        <v>59</v>
      </c>
    </row>
    <row r="2" spans="1:21" x14ac:dyDescent="0.3">
      <c r="A2" s="73" t="s">
        <v>40</v>
      </c>
      <c r="B2" s="75">
        <v>6.7728398733180595E-2</v>
      </c>
      <c r="C2" s="7">
        <v>2.0316373578179201E-2</v>
      </c>
      <c r="D2" s="7">
        <v>1.11256090610087E-2</v>
      </c>
      <c r="E2" s="7">
        <v>1.5862191554511301E-3</v>
      </c>
      <c r="F2" s="7">
        <v>4.7145646524024004E-3</v>
      </c>
      <c r="G2" s="7">
        <v>3.7385540380351001E-3</v>
      </c>
      <c r="H2" s="7">
        <v>3.9077779793564296E-3</v>
      </c>
      <c r="I2" s="7">
        <v>2.22768935735768E-2</v>
      </c>
      <c r="J2" s="7">
        <v>1.89909618402124E-2</v>
      </c>
      <c r="K2" s="7">
        <v>1.54646803709498E-2</v>
      </c>
      <c r="L2" s="7">
        <v>1.0224654400173E-2</v>
      </c>
      <c r="M2" s="7">
        <v>6.1702665201274001E-3</v>
      </c>
      <c r="N2" s="7">
        <v>2.0944621128012701E-3</v>
      </c>
      <c r="O2" s="7">
        <v>3.1573270210601299E-3</v>
      </c>
      <c r="P2" s="7">
        <v>3.0910658096360401E-3</v>
      </c>
      <c r="Q2" s="7">
        <v>8.3796171749858303E-3</v>
      </c>
      <c r="R2" s="7">
        <v>4.4923809002573001E-4</v>
      </c>
      <c r="S2" s="7">
        <v>4.8973008260731398E-3</v>
      </c>
      <c r="T2" s="7">
        <v>5.5559517232828901E-3</v>
      </c>
      <c r="U2" s="7">
        <v>9.5316804451722899E-4</v>
      </c>
    </row>
    <row r="3" spans="1:21" x14ac:dyDescent="0.3">
      <c r="A3" s="73" t="s">
        <v>41</v>
      </c>
      <c r="B3" s="74">
        <v>2.0316373578179201E-2</v>
      </c>
      <c r="C3" s="75">
        <v>1.7100722654710201E-2</v>
      </c>
      <c r="D3" s="7">
        <v>7.3832882866493102E-3</v>
      </c>
      <c r="E3" s="7">
        <v>2.11492318503252E-3</v>
      </c>
      <c r="F3" s="7">
        <v>4.1934484521334E-3</v>
      </c>
      <c r="G3" s="7">
        <v>3.7123393462139098E-3</v>
      </c>
      <c r="H3" s="7">
        <v>2.71892860833493E-3</v>
      </c>
      <c r="I3" s="7">
        <v>1.50258355375422E-2</v>
      </c>
      <c r="J3" s="7">
        <v>9.2386792047666599E-3</v>
      </c>
      <c r="K3" s="7">
        <v>7.1185648903216098E-3</v>
      </c>
      <c r="L3" s="7">
        <v>7.2539721015931601E-3</v>
      </c>
      <c r="M3" s="7">
        <v>4.0466521475098598E-3</v>
      </c>
      <c r="N3" s="7">
        <v>4.0172371506462202E-3</v>
      </c>
      <c r="O3" s="7">
        <v>3.3757189648870099E-3</v>
      </c>
      <c r="P3" s="7">
        <v>3.2221784803830298E-3</v>
      </c>
      <c r="Q3" s="7">
        <v>7.1825477482364399E-3</v>
      </c>
      <c r="R3" s="7">
        <v>7.0320693300570801E-4</v>
      </c>
      <c r="S3" s="7">
        <v>5.0015285767941097E-3</v>
      </c>
      <c r="T3" s="7">
        <v>4.7954152809904903E-3</v>
      </c>
      <c r="U3" s="7">
        <v>4.5133262221124801E-3</v>
      </c>
    </row>
    <row r="4" spans="1:21" x14ac:dyDescent="0.3">
      <c r="A4" s="73" t="s">
        <v>42</v>
      </c>
      <c r="B4" s="74">
        <v>1.11256090610087E-2</v>
      </c>
      <c r="C4" s="74">
        <v>7.3832882866493102E-3</v>
      </c>
      <c r="D4" s="75">
        <v>6.6300266416152503E-3</v>
      </c>
      <c r="E4" s="7">
        <v>1.86947790165853E-3</v>
      </c>
      <c r="F4" s="7">
        <v>2.1554375409843E-3</v>
      </c>
      <c r="G4" s="7">
        <v>1.9182657416114001E-3</v>
      </c>
      <c r="H4" s="7">
        <v>7.1550629599821897E-4</v>
      </c>
      <c r="I4" s="7">
        <v>1.09588021153491E-2</v>
      </c>
      <c r="J4" s="7">
        <v>6.8162307553570403E-3</v>
      </c>
      <c r="K4" s="7">
        <v>4.83686537159932E-3</v>
      </c>
      <c r="L4" s="7">
        <v>5.210253879342E-3</v>
      </c>
      <c r="M4" s="7">
        <v>2.7759470795023899E-3</v>
      </c>
      <c r="N4" s="7">
        <v>2.71375597424353E-3</v>
      </c>
      <c r="O4" s="7">
        <v>2.3775328520835798E-3</v>
      </c>
      <c r="P4" s="7">
        <v>2.0128936579492801E-3</v>
      </c>
      <c r="Q4" s="7">
        <v>5.4685897240523097E-3</v>
      </c>
      <c r="R4" s="7">
        <v>1.30314949297164E-3</v>
      </c>
      <c r="S4" s="7">
        <v>1.97595949698662E-3</v>
      </c>
      <c r="T4" s="7">
        <v>1.9766491952599302E-3</v>
      </c>
      <c r="U4" s="7">
        <v>1.0558113254407E-3</v>
      </c>
    </row>
    <row r="5" spans="1:21" x14ac:dyDescent="0.3">
      <c r="A5" s="73" t="s">
        <v>43</v>
      </c>
      <c r="B5" s="74">
        <v>1.5862191554511301E-3</v>
      </c>
      <c r="C5" s="74">
        <v>2.11492318503252E-3</v>
      </c>
      <c r="D5" s="74">
        <v>1.86947790165853E-3</v>
      </c>
      <c r="E5" s="75">
        <v>2.0853988573284101E-3</v>
      </c>
      <c r="F5" s="7">
        <v>1.4618491515285799E-3</v>
      </c>
      <c r="G5" s="7">
        <v>1.3408634239568101E-3</v>
      </c>
      <c r="H5" s="7">
        <v>7.38683813358262E-4</v>
      </c>
      <c r="I5" s="7">
        <v>4.8327346396755504E-3</v>
      </c>
      <c r="J5" s="7">
        <v>2.5436945249305001E-3</v>
      </c>
      <c r="K5" s="7">
        <v>1.21941655221831E-3</v>
      </c>
      <c r="L5" s="7">
        <v>1.5530567767595301E-3</v>
      </c>
      <c r="M5" s="7">
        <v>4.5718802529182303E-4</v>
      </c>
      <c r="N5" s="7">
        <v>1.6428826309738899E-3</v>
      </c>
      <c r="O5" s="7">
        <v>1.3958212601722199E-3</v>
      </c>
      <c r="P5" s="7">
        <v>1.1655194669245199E-3</v>
      </c>
      <c r="Q5" s="7">
        <v>1.2577726084315899E-3</v>
      </c>
      <c r="R5" s="7">
        <v>8.2828396906085996E-4</v>
      </c>
      <c r="S5" s="7">
        <v>1.05434182210184E-3</v>
      </c>
      <c r="T5" s="7">
        <v>1.01277907097776E-3</v>
      </c>
      <c r="U5" s="7">
        <v>1.6353499304569399E-3</v>
      </c>
    </row>
    <row r="6" spans="1:21" x14ac:dyDescent="0.3">
      <c r="A6" s="73" t="s">
        <v>44</v>
      </c>
      <c r="B6" s="74">
        <v>4.7145646524024004E-3</v>
      </c>
      <c r="C6" s="74">
        <v>4.1934484521334E-3</v>
      </c>
      <c r="D6" s="74">
        <v>2.1554375409843E-3</v>
      </c>
      <c r="E6" s="74">
        <v>1.4618491515285799E-3</v>
      </c>
      <c r="F6" s="75">
        <v>3.1514928337714201E-3</v>
      </c>
      <c r="G6" s="7">
        <v>2.1627190255875299E-3</v>
      </c>
      <c r="H6" s="7">
        <v>9.5873148040150297E-4</v>
      </c>
      <c r="I6" s="7">
        <v>5.0612870163264604E-3</v>
      </c>
      <c r="J6" s="7">
        <v>2.9520932959663099E-3</v>
      </c>
      <c r="K6" s="7">
        <v>2.1171645641505201E-3</v>
      </c>
      <c r="L6" s="7">
        <v>1.71852724540055E-3</v>
      </c>
      <c r="M6" s="7">
        <v>1.1660685777464101E-3</v>
      </c>
      <c r="N6" s="7">
        <v>1.7925451753766199E-3</v>
      </c>
      <c r="O6" s="7">
        <v>1.4817832498470499E-3</v>
      </c>
      <c r="P6" s="7">
        <v>1.2467177592821799E-3</v>
      </c>
      <c r="Q6" s="7">
        <v>2.03516252428553E-3</v>
      </c>
      <c r="R6" s="7">
        <v>7.7813708298980799E-4</v>
      </c>
      <c r="S6" s="7">
        <v>1.80744161310768E-3</v>
      </c>
      <c r="T6" s="7">
        <v>1.72985515282613E-3</v>
      </c>
      <c r="U6" s="7">
        <v>2.61855500476427E-3</v>
      </c>
    </row>
    <row r="7" spans="1:21" x14ac:dyDescent="0.3">
      <c r="A7" s="73" t="s">
        <v>45</v>
      </c>
      <c r="B7" s="74">
        <v>3.7385540380351001E-3</v>
      </c>
      <c r="C7" s="74">
        <v>3.7123393462139098E-3</v>
      </c>
      <c r="D7" s="74">
        <v>1.9182657416114001E-3</v>
      </c>
      <c r="E7" s="74">
        <v>1.3408634239568101E-3</v>
      </c>
      <c r="F7" s="74">
        <v>2.1627190255875299E-3</v>
      </c>
      <c r="G7" s="75">
        <v>2.7527934496796502E-3</v>
      </c>
      <c r="H7" s="7">
        <v>1.0611644010099001E-3</v>
      </c>
      <c r="I7" s="7">
        <v>5.1756885722901002E-3</v>
      </c>
      <c r="J7" s="7">
        <v>2.5269493864235899E-3</v>
      </c>
      <c r="K7" s="7">
        <v>2.1103126253034302E-3</v>
      </c>
      <c r="L7" s="7">
        <v>1.6925224920621301E-3</v>
      </c>
      <c r="M7" s="7">
        <v>1.4101659951977099E-3</v>
      </c>
      <c r="N7" s="7">
        <v>1.46749581028353E-3</v>
      </c>
      <c r="O7" s="7">
        <v>1.6796246746494799E-3</v>
      </c>
      <c r="P7" s="7">
        <v>8.12904590103601E-4</v>
      </c>
      <c r="Q7" s="7">
        <v>2.2706371004538699E-3</v>
      </c>
      <c r="R7" s="7">
        <v>9.5391661302246002E-4</v>
      </c>
      <c r="S7" s="7">
        <v>1.18663618636819E-3</v>
      </c>
      <c r="T7" s="7">
        <v>1.3319747413905699E-3</v>
      </c>
      <c r="U7" s="7">
        <v>1.2262140455207499E-3</v>
      </c>
    </row>
    <row r="8" spans="1:21" x14ac:dyDescent="0.3">
      <c r="A8" s="73" t="s">
        <v>46</v>
      </c>
      <c r="B8" s="74">
        <v>3.9077779793564296E-3</v>
      </c>
      <c r="C8" s="74">
        <v>2.71892860833493E-3</v>
      </c>
      <c r="D8" s="74">
        <v>7.1550629599821897E-4</v>
      </c>
      <c r="E8" s="74">
        <v>7.38683813358262E-4</v>
      </c>
      <c r="F8" s="74">
        <v>9.5873148040150297E-4</v>
      </c>
      <c r="G8" s="74">
        <v>1.0611644010099001E-3</v>
      </c>
      <c r="H8" s="75">
        <v>2.3943799371478201E-3</v>
      </c>
      <c r="I8" s="7">
        <v>4.4356507243559096E-3</v>
      </c>
      <c r="J8" s="7">
        <v>2.4912947753587401E-3</v>
      </c>
      <c r="K8" s="7">
        <v>2.5638904338500502E-3</v>
      </c>
      <c r="L8" s="7">
        <v>6.2119939598670199E-4</v>
      </c>
      <c r="M8" s="7">
        <v>7.8984316668055698E-4</v>
      </c>
      <c r="N8" s="7">
        <v>1.38634821807844E-3</v>
      </c>
      <c r="O8" s="7">
        <v>9.09209763384444E-4</v>
      </c>
      <c r="P8" s="7">
        <v>6.8624463137944701E-4</v>
      </c>
      <c r="Q8" s="7">
        <v>2.30596378900777E-4</v>
      </c>
      <c r="R8" s="7">
        <v>2.1319376072866301E-4</v>
      </c>
      <c r="S8" s="7">
        <v>1.0938493814640099E-3</v>
      </c>
      <c r="T8" s="7">
        <v>1.14719629361835E-3</v>
      </c>
      <c r="U8" s="7">
        <v>9.0228362580202699E-4</v>
      </c>
    </row>
    <row r="9" spans="1:21" x14ac:dyDescent="0.3">
      <c r="A9" s="73" t="s">
        <v>47</v>
      </c>
      <c r="B9" s="74">
        <v>2.22768935735768E-2</v>
      </c>
      <c r="C9" s="74">
        <v>1.50258355375422E-2</v>
      </c>
      <c r="D9" s="74">
        <v>1.09588021153491E-2</v>
      </c>
      <c r="E9" s="74">
        <v>4.8327346396755504E-3</v>
      </c>
      <c r="F9" s="74">
        <v>5.0612870163264604E-3</v>
      </c>
      <c r="G9" s="74">
        <v>5.1756885722901002E-3</v>
      </c>
      <c r="H9" s="74">
        <v>4.4356507243559096E-3</v>
      </c>
      <c r="I9" s="75">
        <v>5.0380403962124697E-2</v>
      </c>
      <c r="J9" s="7">
        <v>2.4587767728831301E-2</v>
      </c>
      <c r="K9" s="7">
        <v>1.84169946571347E-2</v>
      </c>
      <c r="L9" s="7">
        <v>8.5188537276129697E-3</v>
      </c>
      <c r="M9" s="7">
        <v>4.29124373309541E-3</v>
      </c>
      <c r="N9" s="7">
        <v>8.7673066270120004E-3</v>
      </c>
      <c r="O9" s="7">
        <v>5.4709461792735899E-3</v>
      </c>
      <c r="P9" s="7">
        <v>3.1648073757034999E-3</v>
      </c>
      <c r="Q9" s="7">
        <v>8.4777922037110199E-3</v>
      </c>
      <c r="R9" s="7">
        <v>4.09657129184836E-3</v>
      </c>
      <c r="S9" s="7">
        <v>3.5337147536563798E-3</v>
      </c>
      <c r="T9" s="7">
        <v>3.15395556438125E-3</v>
      </c>
      <c r="U9" s="7">
        <v>6.7443776559118101E-4</v>
      </c>
    </row>
    <row r="10" spans="1:21" x14ac:dyDescent="0.3">
      <c r="A10" s="73" t="s">
        <v>48</v>
      </c>
      <c r="B10" s="74">
        <v>1.89909618402124E-2</v>
      </c>
      <c r="C10" s="74">
        <v>9.2386792047666599E-3</v>
      </c>
      <c r="D10" s="74">
        <v>6.8162307553570403E-3</v>
      </c>
      <c r="E10" s="74">
        <v>2.5436945249305001E-3</v>
      </c>
      <c r="F10" s="74">
        <v>2.9520932959663099E-3</v>
      </c>
      <c r="G10" s="74">
        <v>2.5269493864235899E-3</v>
      </c>
      <c r="H10" s="74">
        <v>2.4912947753587401E-3</v>
      </c>
      <c r="I10" s="74">
        <v>2.4587767728831301E-2</v>
      </c>
      <c r="J10" s="75">
        <v>2.0999014278699098E-2</v>
      </c>
      <c r="K10" s="7">
        <v>1.34339119696253E-2</v>
      </c>
      <c r="L10" s="7">
        <v>1.9847161685884402E-3</v>
      </c>
      <c r="M10" s="7">
        <v>1.8158560133850999E-3</v>
      </c>
      <c r="N10" s="7">
        <v>5.6794584387934704E-3</v>
      </c>
      <c r="O10" s="7">
        <v>2.8280896656889599E-3</v>
      </c>
      <c r="P10" s="7">
        <v>1.30280609367849E-3</v>
      </c>
      <c r="Q10" s="7">
        <v>3.6352736956816898E-3</v>
      </c>
      <c r="R10" s="7">
        <v>8.0897163026033797E-4</v>
      </c>
      <c r="S10" s="7">
        <v>1.41650559537933E-3</v>
      </c>
      <c r="T10" s="7">
        <v>1.5004042837437599E-3</v>
      </c>
      <c r="U10" s="7">
        <v>-1.3981875273810201E-3</v>
      </c>
    </row>
    <row r="11" spans="1:21" x14ac:dyDescent="0.3">
      <c r="A11" s="73" t="s">
        <v>49</v>
      </c>
      <c r="B11" s="74">
        <v>1.54646803709498E-2</v>
      </c>
      <c r="C11" s="74">
        <v>7.1185648903216098E-3</v>
      </c>
      <c r="D11" s="74">
        <v>4.83686537159932E-3</v>
      </c>
      <c r="E11" s="74">
        <v>1.21941655221831E-3</v>
      </c>
      <c r="F11" s="74">
        <v>2.1171645641505201E-3</v>
      </c>
      <c r="G11" s="74">
        <v>2.1103126253034302E-3</v>
      </c>
      <c r="H11" s="74">
        <v>2.5638904338500502E-3</v>
      </c>
      <c r="I11" s="74">
        <v>1.84169946571347E-2</v>
      </c>
      <c r="J11" s="74">
        <v>1.34339119696253E-2</v>
      </c>
      <c r="K11" s="75">
        <v>1.22199891688101E-2</v>
      </c>
      <c r="L11" s="7">
        <v>2.85715877966464E-3</v>
      </c>
      <c r="M11" s="7">
        <v>2.9642228399444702E-3</v>
      </c>
      <c r="N11" s="7">
        <v>3.70194646668445E-3</v>
      </c>
      <c r="O11" s="7">
        <v>2.2477059310819E-3</v>
      </c>
      <c r="P11" s="7">
        <v>6.6986542781060396E-4</v>
      </c>
      <c r="Q11" s="7">
        <v>2.5020742851594299E-3</v>
      </c>
      <c r="R11" s="7">
        <v>1.1891383446816701E-3</v>
      </c>
      <c r="S11" s="7">
        <v>1.49094219531816E-3</v>
      </c>
      <c r="T11" s="7">
        <v>1.5209369604886999E-3</v>
      </c>
      <c r="U11" s="7">
        <v>-1.6388910299411899E-3</v>
      </c>
    </row>
    <row r="12" spans="1:21" x14ac:dyDescent="0.3">
      <c r="A12" s="73" t="s">
        <v>50</v>
      </c>
      <c r="B12" s="74">
        <v>1.0224654400173E-2</v>
      </c>
      <c r="C12" s="74">
        <v>7.2539721015931601E-3</v>
      </c>
      <c r="D12" s="74">
        <v>5.210253879342E-3</v>
      </c>
      <c r="E12" s="74">
        <v>1.5530567767595301E-3</v>
      </c>
      <c r="F12" s="74">
        <v>1.71852724540055E-3</v>
      </c>
      <c r="G12" s="74">
        <v>1.6925224920621301E-3</v>
      </c>
      <c r="H12" s="74">
        <v>6.2119939598670199E-4</v>
      </c>
      <c r="I12" s="74">
        <v>8.5188537276129697E-3</v>
      </c>
      <c r="J12" s="74">
        <v>1.9847161685884402E-3</v>
      </c>
      <c r="K12" s="74">
        <v>2.85715877966464E-3</v>
      </c>
      <c r="L12" s="75">
        <v>1.2698697798264101E-2</v>
      </c>
      <c r="M12" s="7">
        <v>3.3039091726533901E-3</v>
      </c>
      <c r="N12" s="7">
        <v>9.0602557155839499E-4</v>
      </c>
      <c r="O12" s="7">
        <v>2.4226891999828402E-3</v>
      </c>
      <c r="P12" s="7">
        <v>1.9960462894107701E-3</v>
      </c>
      <c r="Q12" s="7">
        <v>5.5454322216808502E-3</v>
      </c>
      <c r="R12" s="7">
        <v>1.93395101736149E-3</v>
      </c>
      <c r="S12" s="7">
        <v>3.83662680907716E-3</v>
      </c>
      <c r="T12" s="7">
        <v>3.2120220892691998E-3</v>
      </c>
      <c r="U12" s="7">
        <v>-3.2230271269945198E-4</v>
      </c>
    </row>
    <row r="13" spans="1:21" x14ac:dyDescent="0.3">
      <c r="A13" s="73" t="s">
        <v>51</v>
      </c>
      <c r="B13" s="74">
        <v>6.1702665201274001E-3</v>
      </c>
      <c r="C13" s="74">
        <v>4.0466521475098598E-3</v>
      </c>
      <c r="D13" s="74">
        <v>2.7759470795023899E-3</v>
      </c>
      <c r="E13" s="74">
        <v>4.5718802529182303E-4</v>
      </c>
      <c r="F13" s="74">
        <v>1.1660685777464101E-3</v>
      </c>
      <c r="G13" s="74">
        <v>1.4101659951977099E-3</v>
      </c>
      <c r="H13" s="74">
        <v>7.8984316668055698E-4</v>
      </c>
      <c r="I13" s="74">
        <v>4.29124373309541E-3</v>
      </c>
      <c r="J13" s="74">
        <v>1.8158560133850999E-3</v>
      </c>
      <c r="K13" s="74">
        <v>2.9642228399444702E-3</v>
      </c>
      <c r="L13" s="74">
        <v>3.3039091726533901E-3</v>
      </c>
      <c r="M13" s="75">
        <v>3.6482425079159202E-3</v>
      </c>
      <c r="N13" s="7">
        <v>9.892459027289731E-4</v>
      </c>
      <c r="O13" s="7">
        <v>1.52346166638654E-3</v>
      </c>
      <c r="P13" s="7">
        <v>6.31945221450596E-4</v>
      </c>
      <c r="Q13" s="7">
        <v>3.99306996747843E-3</v>
      </c>
      <c r="R13" s="7">
        <v>6.4378053833488204E-4</v>
      </c>
      <c r="S13" s="7">
        <v>6.6832354916915196E-4</v>
      </c>
      <c r="T13" s="7">
        <v>9.00898150010237E-4</v>
      </c>
      <c r="U13" s="7">
        <v>9.9906682842611401E-4</v>
      </c>
    </row>
    <row r="14" spans="1:21" x14ac:dyDescent="0.3">
      <c r="A14" s="73" t="s">
        <v>52</v>
      </c>
      <c r="B14" s="74">
        <v>2.0944621128012701E-3</v>
      </c>
      <c r="C14" s="74">
        <v>4.0172371506462202E-3</v>
      </c>
      <c r="D14" s="74">
        <v>2.71375597424353E-3</v>
      </c>
      <c r="E14" s="74">
        <v>1.6428826309738899E-3</v>
      </c>
      <c r="F14" s="74">
        <v>1.7925451753766199E-3</v>
      </c>
      <c r="G14" s="74">
        <v>1.46749581028353E-3</v>
      </c>
      <c r="H14" s="74">
        <v>1.38634821807844E-3</v>
      </c>
      <c r="I14" s="74">
        <v>8.7673066270120004E-3</v>
      </c>
      <c r="J14" s="74">
        <v>5.6794584387934704E-3</v>
      </c>
      <c r="K14" s="74">
        <v>3.70194646668445E-3</v>
      </c>
      <c r="L14" s="74">
        <v>9.0602557155839499E-4</v>
      </c>
      <c r="M14" s="74">
        <v>9.892459027289731E-4</v>
      </c>
      <c r="N14" s="75">
        <v>4.3798258739321302E-3</v>
      </c>
      <c r="O14" s="7">
        <v>1.80638191721743E-3</v>
      </c>
      <c r="P14" s="7">
        <v>1.1397460087795601E-3</v>
      </c>
      <c r="Q14" s="7">
        <v>2.2878411734942599E-3</v>
      </c>
      <c r="R14" s="7">
        <v>9.7086628276593201E-4</v>
      </c>
      <c r="S14" s="7">
        <v>1.6351362652673E-3</v>
      </c>
      <c r="T14" s="7">
        <v>1.6022022147789701E-3</v>
      </c>
      <c r="U14" s="7">
        <v>1.33182134034551E-3</v>
      </c>
    </row>
    <row r="15" spans="1:21" x14ac:dyDescent="0.3">
      <c r="A15" s="73" t="s">
        <v>53</v>
      </c>
      <c r="B15" s="74">
        <v>3.1573270210601299E-3</v>
      </c>
      <c r="C15" s="74">
        <v>3.3757189648870099E-3</v>
      </c>
      <c r="D15" s="74">
        <v>2.3775328520835798E-3</v>
      </c>
      <c r="E15" s="74">
        <v>1.3958212601722199E-3</v>
      </c>
      <c r="F15" s="74">
        <v>1.4817832498470499E-3</v>
      </c>
      <c r="G15" s="74">
        <v>1.6796246746494799E-3</v>
      </c>
      <c r="H15" s="74">
        <v>9.09209763384444E-4</v>
      </c>
      <c r="I15" s="74">
        <v>5.4709461792735899E-3</v>
      </c>
      <c r="J15" s="74">
        <v>2.8280896656889599E-3</v>
      </c>
      <c r="K15" s="74">
        <v>2.2477059310819E-3</v>
      </c>
      <c r="L15" s="74">
        <v>2.4226891999828402E-3</v>
      </c>
      <c r="M15" s="74">
        <v>1.52346166638654E-3</v>
      </c>
      <c r="N15" s="74">
        <v>1.80638191721743E-3</v>
      </c>
      <c r="O15" s="75">
        <v>2.3861767645538198E-3</v>
      </c>
      <c r="P15" s="7">
        <v>9.6283770349750799E-4</v>
      </c>
      <c r="Q15" s="7">
        <v>1.89457803521896E-3</v>
      </c>
      <c r="R15" s="7">
        <v>1.1072985255911401E-3</v>
      </c>
      <c r="S15" s="7">
        <v>1.2492702830118501E-3</v>
      </c>
      <c r="T15" s="7">
        <v>1.2752207703913699E-3</v>
      </c>
      <c r="U15" s="7">
        <v>1.3618820910808601E-3</v>
      </c>
    </row>
    <row r="16" spans="1:21" x14ac:dyDescent="0.3">
      <c r="A16" s="73" t="s">
        <v>54</v>
      </c>
      <c r="B16" s="74">
        <v>3.0910658096360401E-3</v>
      </c>
      <c r="C16" s="74">
        <v>3.2221784803830298E-3</v>
      </c>
      <c r="D16" s="74">
        <v>2.0128936579492801E-3</v>
      </c>
      <c r="E16" s="74">
        <v>1.1655194669245199E-3</v>
      </c>
      <c r="F16" s="74">
        <v>1.2467177592821799E-3</v>
      </c>
      <c r="G16" s="74">
        <v>8.12904590103601E-4</v>
      </c>
      <c r="H16" s="74">
        <v>6.8624463137944701E-4</v>
      </c>
      <c r="I16" s="74">
        <v>3.1648073757034999E-3</v>
      </c>
      <c r="J16" s="74">
        <v>1.30280609367849E-3</v>
      </c>
      <c r="K16" s="74">
        <v>6.6986542781060396E-4</v>
      </c>
      <c r="L16" s="74">
        <v>1.9960462894107701E-3</v>
      </c>
      <c r="M16" s="74">
        <v>6.31945221450596E-4</v>
      </c>
      <c r="N16" s="74">
        <v>1.1397460087795601E-3</v>
      </c>
      <c r="O16" s="74">
        <v>9.6283770349750799E-4</v>
      </c>
      <c r="P16" s="75">
        <v>2.8909077533845E-3</v>
      </c>
      <c r="Q16" s="7">
        <v>2.5615432537340302E-3</v>
      </c>
      <c r="R16" s="7">
        <v>6.7282143061713601E-4</v>
      </c>
      <c r="S16" s="7">
        <v>1.04428066200334E-3</v>
      </c>
      <c r="T16" s="7">
        <v>1.63670655634969E-3</v>
      </c>
      <c r="U16" s="7">
        <v>1.44832721626274E-3</v>
      </c>
    </row>
    <row r="17" spans="1:21" x14ac:dyDescent="0.3">
      <c r="A17" s="73" t="s">
        <v>55</v>
      </c>
      <c r="B17" s="74">
        <v>8.3796171749858303E-3</v>
      </c>
      <c r="C17" s="74">
        <v>7.1825477482364399E-3</v>
      </c>
      <c r="D17" s="74">
        <v>5.4685897240523097E-3</v>
      </c>
      <c r="E17" s="74">
        <v>1.2577726084315899E-3</v>
      </c>
      <c r="F17" s="74">
        <v>2.03516252428553E-3</v>
      </c>
      <c r="G17" s="74">
        <v>2.2706371004538699E-3</v>
      </c>
      <c r="H17" s="74">
        <v>2.30596378900777E-4</v>
      </c>
      <c r="I17" s="74">
        <v>8.4777922037110199E-3</v>
      </c>
      <c r="J17" s="74">
        <v>3.6352736956816898E-3</v>
      </c>
      <c r="K17" s="74">
        <v>2.5020742851594299E-3</v>
      </c>
      <c r="L17" s="74">
        <v>5.5454322216808502E-3</v>
      </c>
      <c r="M17" s="74">
        <v>3.99306996747843E-3</v>
      </c>
      <c r="N17" s="74">
        <v>2.2878411734942599E-3</v>
      </c>
      <c r="O17" s="74">
        <v>1.89457803521896E-3</v>
      </c>
      <c r="P17" s="74">
        <v>2.5615432537340302E-3</v>
      </c>
      <c r="Q17" s="75">
        <v>9.6713756152144205E-3</v>
      </c>
      <c r="R17" s="7">
        <v>1.10954652543459E-3</v>
      </c>
      <c r="S17" s="7">
        <v>1.23541652043817E-3</v>
      </c>
      <c r="T17" s="7">
        <v>2.2853781660807301E-3</v>
      </c>
      <c r="U17" s="7">
        <v>2.3234797264074501E-3</v>
      </c>
    </row>
    <row r="18" spans="1:21" x14ac:dyDescent="0.3">
      <c r="A18" s="73" t="s">
        <v>56</v>
      </c>
      <c r="B18" s="74">
        <v>4.4923809002573001E-4</v>
      </c>
      <c r="C18" s="74">
        <v>7.0320693300570801E-4</v>
      </c>
      <c r="D18" s="74">
        <v>1.30314949297164E-3</v>
      </c>
      <c r="E18" s="74">
        <v>8.2828396906085996E-4</v>
      </c>
      <c r="F18" s="74">
        <v>7.7813708298980799E-4</v>
      </c>
      <c r="G18" s="74">
        <v>9.5391661302246002E-4</v>
      </c>
      <c r="H18" s="74">
        <v>2.1319376072866301E-4</v>
      </c>
      <c r="I18" s="74">
        <v>4.09657129184836E-3</v>
      </c>
      <c r="J18" s="74">
        <v>8.0897163026033797E-4</v>
      </c>
      <c r="K18" s="74">
        <v>1.1891383446816701E-3</v>
      </c>
      <c r="L18" s="74">
        <v>1.93395101736149E-3</v>
      </c>
      <c r="M18" s="74">
        <v>6.4378053833488204E-4</v>
      </c>
      <c r="N18" s="74">
        <v>9.7086628276593201E-4</v>
      </c>
      <c r="O18" s="74">
        <v>1.1072985255911401E-3</v>
      </c>
      <c r="P18" s="74">
        <v>6.7282143061713601E-4</v>
      </c>
      <c r="Q18" s="74">
        <v>1.10954652543459E-3</v>
      </c>
      <c r="R18" s="75">
        <v>2.0127064932712298E-3</v>
      </c>
      <c r="S18" s="7">
        <v>1.0378855934519899E-3</v>
      </c>
      <c r="T18" s="7">
        <v>1.1848452278738E-3</v>
      </c>
      <c r="U18" s="7">
        <v>-9.6237001650107605E-4</v>
      </c>
    </row>
    <row r="19" spans="1:21" x14ac:dyDescent="0.3">
      <c r="A19" s="73" t="s">
        <v>57</v>
      </c>
      <c r="B19" s="74">
        <v>4.8973008260731398E-3</v>
      </c>
      <c r="C19" s="74">
        <v>5.0015285767941097E-3</v>
      </c>
      <c r="D19" s="74">
        <v>1.97595949698662E-3</v>
      </c>
      <c r="E19" s="74">
        <v>1.05434182210184E-3</v>
      </c>
      <c r="F19" s="74">
        <v>1.80744161310768E-3</v>
      </c>
      <c r="G19" s="74">
        <v>1.18663618636819E-3</v>
      </c>
      <c r="H19" s="74">
        <v>1.0938493814640099E-3</v>
      </c>
      <c r="I19" s="74">
        <v>3.5337147536563798E-3</v>
      </c>
      <c r="J19" s="74">
        <v>1.41650559537933E-3</v>
      </c>
      <c r="K19" s="74">
        <v>1.49094219531816E-3</v>
      </c>
      <c r="L19" s="74">
        <v>3.83662680907716E-3</v>
      </c>
      <c r="M19" s="74">
        <v>6.6832354916915196E-4</v>
      </c>
      <c r="N19" s="74">
        <v>1.6351362652673E-3</v>
      </c>
      <c r="O19" s="74">
        <v>1.2492702830118501E-3</v>
      </c>
      <c r="P19" s="74">
        <v>1.04428066200334E-3</v>
      </c>
      <c r="Q19" s="74">
        <v>1.23541652043817E-3</v>
      </c>
      <c r="R19" s="74">
        <v>1.0378855934519899E-3</v>
      </c>
      <c r="S19" s="75">
        <v>3.6546615259438401E-3</v>
      </c>
      <c r="T19" s="7">
        <v>2.8658369955125102E-3</v>
      </c>
      <c r="U19" s="7">
        <v>9.9476689080116093E-4</v>
      </c>
    </row>
    <row r="20" spans="1:21" x14ac:dyDescent="0.3">
      <c r="A20" s="73" t="s">
        <v>58</v>
      </c>
      <c r="B20" s="74">
        <v>5.5559517232828901E-3</v>
      </c>
      <c r="C20" s="74">
        <v>4.7954152809904903E-3</v>
      </c>
      <c r="D20" s="74">
        <v>1.9766491952599302E-3</v>
      </c>
      <c r="E20" s="74">
        <v>1.01277907097776E-3</v>
      </c>
      <c r="F20" s="74">
        <v>1.72985515282613E-3</v>
      </c>
      <c r="G20" s="74">
        <v>1.3319747413905699E-3</v>
      </c>
      <c r="H20" s="74">
        <v>1.14719629361835E-3</v>
      </c>
      <c r="I20" s="74">
        <v>3.15395556438125E-3</v>
      </c>
      <c r="J20" s="74">
        <v>1.5004042837437599E-3</v>
      </c>
      <c r="K20" s="74">
        <v>1.5209369604886999E-3</v>
      </c>
      <c r="L20" s="74">
        <v>3.2120220892691998E-3</v>
      </c>
      <c r="M20" s="74">
        <v>9.00898150010237E-4</v>
      </c>
      <c r="N20" s="74">
        <v>1.6022022147789701E-3</v>
      </c>
      <c r="O20" s="74">
        <v>1.2752207703913699E-3</v>
      </c>
      <c r="P20" s="74">
        <v>1.63670655634969E-3</v>
      </c>
      <c r="Q20" s="74">
        <v>2.2853781660807301E-3</v>
      </c>
      <c r="R20" s="74">
        <v>1.1848452278738E-3</v>
      </c>
      <c r="S20" s="74">
        <v>2.8658369955125102E-3</v>
      </c>
      <c r="T20" s="75">
        <v>3.5412143948588201E-3</v>
      </c>
      <c r="U20" s="7">
        <v>1.15329389139938E-3</v>
      </c>
    </row>
    <row r="21" spans="1:21" x14ac:dyDescent="0.3">
      <c r="A21" s="73" t="s">
        <v>59</v>
      </c>
      <c r="B21" s="74">
        <v>9.5316804451722899E-4</v>
      </c>
      <c r="C21" s="74">
        <v>4.5133262221124801E-3</v>
      </c>
      <c r="D21" s="74">
        <v>1.0558113254407E-3</v>
      </c>
      <c r="E21" s="74">
        <v>1.6353499304569399E-3</v>
      </c>
      <c r="F21" s="74">
        <v>2.61855500476427E-3</v>
      </c>
      <c r="G21" s="74">
        <v>1.2262140455207499E-3</v>
      </c>
      <c r="H21" s="74">
        <v>9.0228362580202699E-4</v>
      </c>
      <c r="I21" s="74">
        <v>6.7443776559118101E-4</v>
      </c>
      <c r="J21" s="74">
        <v>-1.3981875273810201E-3</v>
      </c>
      <c r="K21" s="74">
        <v>-1.6388910299411899E-3</v>
      </c>
      <c r="L21" s="74">
        <v>-3.2230271269945198E-4</v>
      </c>
      <c r="M21" s="74">
        <v>9.9906682842611401E-4</v>
      </c>
      <c r="N21" s="74">
        <v>1.33182134034551E-3</v>
      </c>
      <c r="O21" s="74">
        <v>1.3618820910808601E-3</v>
      </c>
      <c r="P21" s="74">
        <v>1.44832721626274E-3</v>
      </c>
      <c r="Q21" s="74">
        <v>2.3234797264074501E-3</v>
      </c>
      <c r="R21" s="74">
        <v>-9.6237001650107605E-4</v>
      </c>
      <c r="S21" s="74">
        <v>9.9476689080116093E-4</v>
      </c>
      <c r="T21" s="74">
        <v>1.15329389139938E-3</v>
      </c>
      <c r="U21" s="75">
        <v>1.36695509805679E-2</v>
      </c>
    </row>
    <row r="22" spans="1:21" ht="15" thickBot="1" x14ac:dyDescent="0.35"/>
    <row r="23" spans="1:21" x14ac:dyDescent="0.3">
      <c r="A23" s="78" t="s">
        <v>60</v>
      </c>
      <c r="B23" s="79" t="s">
        <v>40</v>
      </c>
      <c r="C23" s="79" t="s">
        <v>41</v>
      </c>
      <c r="D23" s="79" t="s">
        <v>42</v>
      </c>
      <c r="E23" s="79" t="s">
        <v>43</v>
      </c>
      <c r="F23" s="79" t="s">
        <v>44</v>
      </c>
      <c r="G23" s="79" t="s">
        <v>45</v>
      </c>
      <c r="H23" s="79" t="s">
        <v>46</v>
      </c>
      <c r="I23" s="79" t="s">
        <v>47</v>
      </c>
      <c r="J23" s="79" t="s">
        <v>48</v>
      </c>
      <c r="K23" s="79" t="s">
        <v>49</v>
      </c>
      <c r="L23" s="79" t="s">
        <v>50</v>
      </c>
      <c r="M23" s="79" t="s">
        <v>51</v>
      </c>
      <c r="N23" s="79" t="s">
        <v>52</v>
      </c>
      <c r="O23" s="79" t="s">
        <v>53</v>
      </c>
      <c r="P23" s="79" t="s">
        <v>54</v>
      </c>
      <c r="Q23" s="79" t="s">
        <v>55</v>
      </c>
      <c r="R23" s="79" t="s">
        <v>56</v>
      </c>
      <c r="S23" s="79" t="s">
        <v>57</v>
      </c>
      <c r="T23" s="79" t="s">
        <v>58</v>
      </c>
      <c r="U23" s="80" t="s">
        <v>59</v>
      </c>
    </row>
    <row r="24" spans="1:21" x14ac:dyDescent="0.3">
      <c r="A24" s="81" t="s">
        <v>40</v>
      </c>
      <c r="B24" s="75">
        <v>1.55828724374203E-3</v>
      </c>
      <c r="C24" s="7">
        <v>5.5756043450461699E-4</v>
      </c>
      <c r="D24" s="7">
        <v>-1.19631628931454E-4</v>
      </c>
      <c r="E24" s="8">
        <v>-2.02924420767802E-4</v>
      </c>
      <c r="F24" s="8">
        <v>1.68815637639466E-4</v>
      </c>
      <c r="G24" s="7">
        <v>1.0505054888111001E-3</v>
      </c>
      <c r="H24" s="7">
        <v>1.52782880130593E-3</v>
      </c>
      <c r="I24" s="7">
        <v>5.0694765005527805E-4</v>
      </c>
      <c r="J24" s="7">
        <v>-9.7146034843814699E-4</v>
      </c>
      <c r="K24" s="7">
        <v>2.56837767769851E-4</v>
      </c>
      <c r="L24" s="7">
        <v>1.22358550670384E-4</v>
      </c>
      <c r="M24" s="7">
        <v>4.7145629041338099E-4</v>
      </c>
      <c r="N24" s="7">
        <v>5.7824870828685501E-4</v>
      </c>
      <c r="O24" s="7">
        <v>1.1436756111538899E-3</v>
      </c>
      <c r="P24" s="7">
        <v>4.7313017396644302E-4</v>
      </c>
      <c r="Q24" s="7">
        <v>1.8880480778657701E-4</v>
      </c>
      <c r="R24" s="7">
        <v>2.6152131842794701E-4</v>
      </c>
      <c r="S24" s="7">
        <v>6.0717802629916098E-4</v>
      </c>
      <c r="T24" s="7">
        <v>-1.81280810983049E-4</v>
      </c>
      <c r="U24" s="13">
        <v>1.3679268836024399E-3</v>
      </c>
    </row>
    <row r="25" spans="1:21" x14ac:dyDescent="0.3">
      <c r="A25" s="81" t="s">
        <v>41</v>
      </c>
      <c r="B25" s="74">
        <v>5.5756043450461699E-4</v>
      </c>
      <c r="C25" s="75">
        <v>3.3559056581868099E-3</v>
      </c>
      <c r="D25" s="7">
        <v>1.71716359940093E-3</v>
      </c>
      <c r="E25" s="8">
        <v>-6.6542342981844305E-4</v>
      </c>
      <c r="F25" s="8">
        <v>9.0786264566993695E-4</v>
      </c>
      <c r="G25" s="7">
        <v>-2.2592279076622801E-4</v>
      </c>
      <c r="H25" s="7">
        <v>-3.7572034661660999E-4</v>
      </c>
      <c r="I25" s="7">
        <v>1.37099105998844E-3</v>
      </c>
      <c r="J25" s="8">
        <v>-4.4811374706991301E-5</v>
      </c>
      <c r="K25" s="7">
        <v>1.39356442222444E-3</v>
      </c>
      <c r="L25" s="7">
        <v>4.2502953576992999E-4</v>
      </c>
      <c r="M25" s="7">
        <v>3.5666494279064397E-4</v>
      </c>
      <c r="N25" s="7">
        <v>7.6565915210797305E-4</v>
      </c>
      <c r="O25" s="7">
        <v>-3.6133853157478202E-4</v>
      </c>
      <c r="P25" s="7">
        <v>1.53708918881623E-3</v>
      </c>
      <c r="Q25" s="7">
        <v>1.6120999122713701E-3</v>
      </c>
      <c r="R25" s="7">
        <v>-2.32078203663509E-4</v>
      </c>
      <c r="S25" s="7">
        <v>1.05700354916479E-3</v>
      </c>
      <c r="T25" s="7">
        <v>1.2391705980811601E-3</v>
      </c>
      <c r="U25" s="13">
        <v>1.0556253923010199E-3</v>
      </c>
    </row>
    <row r="26" spans="1:21" x14ac:dyDescent="0.3">
      <c r="A26" s="81" t="s">
        <v>42</v>
      </c>
      <c r="B26" s="74">
        <v>-1.19631628931454E-4</v>
      </c>
      <c r="C26" s="74">
        <v>1.71716359940093E-3</v>
      </c>
      <c r="D26" s="75">
        <v>4.1822225812574504E-3</v>
      </c>
      <c r="E26" s="8">
        <v>3.2902716455762398E-5</v>
      </c>
      <c r="F26" s="8">
        <v>1.29838074744747E-4</v>
      </c>
      <c r="G26" s="7">
        <v>-6.6552604818593804E-4</v>
      </c>
      <c r="H26" s="7">
        <v>-1.43644831269287E-3</v>
      </c>
      <c r="I26" s="8">
        <v>7.4179343788266297E-5</v>
      </c>
      <c r="J26" s="7">
        <v>3.1234028669077299E-4</v>
      </c>
      <c r="K26" s="7">
        <v>2.08048337276996E-3</v>
      </c>
      <c r="L26" s="7">
        <v>1.55062662941258E-3</v>
      </c>
      <c r="M26" s="7">
        <v>-1.3471152461232201E-4</v>
      </c>
      <c r="N26" s="7">
        <v>1.70155235582421E-3</v>
      </c>
      <c r="O26" s="7">
        <v>8.8715381438829596E-4</v>
      </c>
      <c r="P26" s="7">
        <v>2.3077533623375099E-3</v>
      </c>
      <c r="Q26" s="7">
        <v>2.2645431090163302E-3</v>
      </c>
      <c r="R26" s="8">
        <v>2.56889461596764E-6</v>
      </c>
      <c r="S26" s="7">
        <v>4.2492490094302702E-4</v>
      </c>
      <c r="T26" s="7">
        <v>8.0239606612201404E-4</v>
      </c>
      <c r="U26" s="13">
        <v>8.9162096258294996E-4</v>
      </c>
    </row>
    <row r="27" spans="1:21" x14ac:dyDescent="0.3">
      <c r="A27" s="81" t="s">
        <v>43</v>
      </c>
      <c r="B27" s="74">
        <v>-2.02924420767802E-4</v>
      </c>
      <c r="C27" s="74">
        <v>-6.6542342981844305E-4</v>
      </c>
      <c r="D27" s="76">
        <v>3.2902716455762398E-5</v>
      </c>
      <c r="E27" s="75">
        <v>2.0262475772945301E-4</v>
      </c>
      <c r="F27" s="7">
        <v>-2.4272274214751999E-4</v>
      </c>
      <c r="G27" s="8">
        <v>-3.5848705383468798E-5</v>
      </c>
      <c r="H27" s="7">
        <v>-1.17583471860294E-4</v>
      </c>
      <c r="I27" s="7">
        <v>-1.3048860952826299E-4</v>
      </c>
      <c r="J27" s="8">
        <v>1.01158675591233E-5</v>
      </c>
      <c r="K27" s="7">
        <v>-1.2412551222520401E-4</v>
      </c>
      <c r="L27" s="8">
        <v>5.88442257246637E-5</v>
      </c>
      <c r="M27" s="8">
        <v>-5.6365000265671599E-5</v>
      </c>
      <c r="N27" s="7">
        <v>-1.3034666062611099E-4</v>
      </c>
      <c r="O27" s="7">
        <v>2.9692199265421199E-4</v>
      </c>
      <c r="P27" s="8">
        <v>-5.0589193610990697E-5</v>
      </c>
      <c r="Q27" s="7">
        <v>-2.8252605503977402E-4</v>
      </c>
      <c r="R27" s="8">
        <v>4.0779438537057502E-5</v>
      </c>
      <c r="S27" s="7">
        <v>-3.2781636210454902E-4</v>
      </c>
      <c r="T27" s="7">
        <v>-2.5992245715093098E-4</v>
      </c>
      <c r="U27" s="13">
        <v>-1.2654817374829601E-4</v>
      </c>
    </row>
    <row r="28" spans="1:21" x14ac:dyDescent="0.3">
      <c r="A28" s="81" t="s">
        <v>44</v>
      </c>
      <c r="B28" s="74">
        <v>1.68815637639466E-4</v>
      </c>
      <c r="C28" s="74">
        <v>9.0786264566993695E-4</v>
      </c>
      <c r="D28" s="74">
        <v>1.29838074744747E-4</v>
      </c>
      <c r="E28" s="76">
        <v>-2.4272274214751999E-4</v>
      </c>
      <c r="F28" s="77">
        <v>3.0427735054801698E-4</v>
      </c>
      <c r="G28" s="8">
        <v>-3.6378675213846101E-5</v>
      </c>
      <c r="H28" s="8">
        <v>4.9535054231992204E-6</v>
      </c>
      <c r="I28" s="7">
        <v>2.2287223718580099E-4</v>
      </c>
      <c r="J28" s="8">
        <v>3.2709908816186398E-5</v>
      </c>
      <c r="K28" s="7">
        <v>2.31519676355622E-4</v>
      </c>
      <c r="L28" s="8">
        <v>-2.31316601651117E-5</v>
      </c>
      <c r="M28" s="8">
        <v>6.3091097947673094E-5</v>
      </c>
      <c r="N28" s="7">
        <v>1.6574750884369401E-4</v>
      </c>
      <c r="O28" s="7">
        <v>-3.6894596301425398E-4</v>
      </c>
      <c r="P28" s="7">
        <v>1.6420882796331301E-4</v>
      </c>
      <c r="Q28" s="7">
        <v>4.0511084449472602E-4</v>
      </c>
      <c r="R28" s="8">
        <v>-7.20323053289607E-5</v>
      </c>
      <c r="S28" s="7">
        <v>3.7785215339101601E-4</v>
      </c>
      <c r="T28" s="7">
        <v>3.6724131380631598E-4</v>
      </c>
      <c r="U28" s="13">
        <v>1.5021831623581E-4</v>
      </c>
    </row>
    <row r="29" spans="1:21" x14ac:dyDescent="0.3">
      <c r="A29" s="81" t="s">
        <v>45</v>
      </c>
      <c r="B29" s="74">
        <v>1.0505054888111001E-3</v>
      </c>
      <c r="C29" s="74">
        <v>-2.2592279076622801E-4</v>
      </c>
      <c r="D29" s="74">
        <v>-6.6552604818593804E-4</v>
      </c>
      <c r="E29" s="76">
        <v>-3.5848705383468798E-5</v>
      </c>
      <c r="F29" s="76">
        <v>-3.6378675213846101E-5</v>
      </c>
      <c r="G29" s="75">
        <v>8.50864584950045E-4</v>
      </c>
      <c r="H29" s="7">
        <v>1.2663845443829701E-3</v>
      </c>
      <c r="I29" s="7">
        <v>2.8060317282593101E-4</v>
      </c>
      <c r="J29" s="7">
        <v>-7.5558012086088104E-4</v>
      </c>
      <c r="K29" s="7">
        <v>-1.8015624056208799E-4</v>
      </c>
      <c r="L29" s="8">
        <v>-9.5726610813327094E-5</v>
      </c>
      <c r="M29" s="7">
        <v>3.3289291178657002E-4</v>
      </c>
      <c r="N29" s="7">
        <v>1.11593492350881E-4</v>
      </c>
      <c r="O29" s="7">
        <v>8.9114929698170999E-4</v>
      </c>
      <c r="P29" s="8">
        <v>-1.18144740733786E-5</v>
      </c>
      <c r="Q29" s="7">
        <v>-3.4653598092203802E-4</v>
      </c>
      <c r="R29" s="7">
        <v>2.1762641826687099E-4</v>
      </c>
      <c r="S29" s="7">
        <v>1.97745775113414E-4</v>
      </c>
      <c r="T29" s="7">
        <v>-4.0101486230700498E-4</v>
      </c>
      <c r="U29" s="13">
        <v>8.0794253264604703E-4</v>
      </c>
    </row>
    <row r="30" spans="1:21" x14ac:dyDescent="0.3">
      <c r="A30" s="81" t="s">
        <v>46</v>
      </c>
      <c r="B30" s="74">
        <v>1.52782880130593E-3</v>
      </c>
      <c r="C30" s="74">
        <v>-3.7572034661660999E-4</v>
      </c>
      <c r="D30" s="74">
        <v>-1.43644831269287E-3</v>
      </c>
      <c r="E30" s="76">
        <v>-1.17583471860294E-4</v>
      </c>
      <c r="F30" s="76">
        <v>4.9535054231992204E-6</v>
      </c>
      <c r="G30" s="74">
        <v>1.2663845443829701E-3</v>
      </c>
      <c r="H30" s="75">
        <v>1.9711025245700798E-3</v>
      </c>
      <c r="I30" s="7">
        <v>2.5451939311020301E-4</v>
      </c>
      <c r="J30" s="7">
        <v>-1.04803639345583E-3</v>
      </c>
      <c r="K30" s="7">
        <v>-4.7575880746855698E-4</v>
      </c>
      <c r="L30" s="7">
        <v>-3.31152577752816E-4</v>
      </c>
      <c r="M30" s="7">
        <v>4.4898217824161798E-4</v>
      </c>
      <c r="N30" s="8">
        <v>5.8306777154602201E-5</v>
      </c>
      <c r="O30" s="7">
        <v>9.6955493562002901E-4</v>
      </c>
      <c r="P30" s="7">
        <v>-3.4928552302982899E-4</v>
      </c>
      <c r="Q30" s="7">
        <v>-6.0496924916728296E-4</v>
      </c>
      <c r="R30" s="7">
        <v>3.0139305100664802E-4</v>
      </c>
      <c r="S30" s="7">
        <v>3.6311985209729302E-4</v>
      </c>
      <c r="T30" s="7">
        <v>-5.6732456511818295E-4</v>
      </c>
      <c r="U30" s="13">
        <v>9.9116538896156111E-4</v>
      </c>
    </row>
    <row r="31" spans="1:21" x14ac:dyDescent="0.3">
      <c r="A31" s="81" t="s">
        <v>47</v>
      </c>
      <c r="B31" s="74">
        <v>5.0694765005527805E-4</v>
      </c>
      <c r="C31" s="74">
        <v>1.37099105998844E-3</v>
      </c>
      <c r="D31" s="76">
        <v>7.4179343788266297E-5</v>
      </c>
      <c r="E31" s="76">
        <v>-1.3048860952826299E-4</v>
      </c>
      <c r="F31" s="76">
        <v>2.2287223718580099E-4</v>
      </c>
      <c r="G31" s="74">
        <v>2.8060317282593101E-4</v>
      </c>
      <c r="H31" s="74">
        <v>2.5451939311020301E-4</v>
      </c>
      <c r="I31" s="75">
        <v>2.4867332069448199E-3</v>
      </c>
      <c r="J31" s="7">
        <v>-7.5845640009257595E-4</v>
      </c>
      <c r="K31" s="7">
        <v>3.6963592427578199E-4</v>
      </c>
      <c r="L31" s="8">
        <v>-5.2673073202496902E-5</v>
      </c>
      <c r="M31" s="7">
        <v>7.6701714429518902E-4</v>
      </c>
      <c r="N31" s="7">
        <v>-7.1333572545313696E-4</v>
      </c>
      <c r="O31" s="7">
        <v>1.0423160858899199E-3</v>
      </c>
      <c r="P31" s="7">
        <v>1.1731433645726301E-3</v>
      </c>
      <c r="Q31" s="7">
        <v>-5.9518792090098205E-4</v>
      </c>
      <c r="R31" s="7">
        <v>-1.4261000177441001E-4</v>
      </c>
      <c r="S31" s="7">
        <v>-2.29060322910482E-4</v>
      </c>
      <c r="T31" s="8">
        <v>5.3852152546634997E-5</v>
      </c>
      <c r="U31" s="13">
        <v>1.2210811790275399E-3</v>
      </c>
    </row>
    <row r="32" spans="1:21" x14ac:dyDescent="0.3">
      <c r="A32" s="81" t="s">
        <v>48</v>
      </c>
      <c r="B32" s="74">
        <v>-9.7146034843814699E-4</v>
      </c>
      <c r="C32" s="76">
        <v>-4.4811374706991301E-5</v>
      </c>
      <c r="D32" s="74">
        <v>3.1234028669077299E-4</v>
      </c>
      <c r="E32" s="76">
        <v>1.01158675591233E-5</v>
      </c>
      <c r="F32" s="76">
        <v>3.2709908816186398E-5</v>
      </c>
      <c r="G32" s="74">
        <v>-7.5558012086088104E-4</v>
      </c>
      <c r="H32" s="74">
        <v>-1.04803639345583E-3</v>
      </c>
      <c r="I32" s="74">
        <v>-7.5845640009257595E-4</v>
      </c>
      <c r="J32" s="75">
        <v>8.02938232650482E-4</v>
      </c>
      <c r="K32" s="8">
        <v>-1.55002832198328E-5</v>
      </c>
      <c r="L32" s="8">
        <v>-9.41697695736139E-6</v>
      </c>
      <c r="M32" s="7">
        <v>-4.3575406062686898E-4</v>
      </c>
      <c r="N32" s="8">
        <v>-1.10999956633482E-5</v>
      </c>
      <c r="O32" s="7">
        <v>-1.1248831065180901E-3</v>
      </c>
      <c r="P32" s="7">
        <v>-3.6732250561676E-4</v>
      </c>
      <c r="Q32" s="7">
        <v>3.6555740165394401E-4</v>
      </c>
      <c r="R32" s="7">
        <v>-1.68505039897541E-4</v>
      </c>
      <c r="S32" s="8">
        <v>-7.0527860102125302E-5</v>
      </c>
      <c r="T32" s="7">
        <v>3.5213740569396598E-4</v>
      </c>
      <c r="U32" s="13">
        <v>-9.9201794988692995E-4</v>
      </c>
    </row>
    <row r="33" spans="1:21" x14ac:dyDescent="0.3">
      <c r="A33" s="81" t="s">
        <v>49</v>
      </c>
      <c r="B33" s="74">
        <v>2.56837767769851E-4</v>
      </c>
      <c r="C33" s="74">
        <v>1.39356442222444E-3</v>
      </c>
      <c r="D33" s="74">
        <v>2.08048337276996E-3</v>
      </c>
      <c r="E33" s="76">
        <v>-1.2412551222520401E-4</v>
      </c>
      <c r="F33" s="76">
        <v>2.31519676355622E-4</v>
      </c>
      <c r="G33" s="74">
        <v>-1.8015624056208799E-4</v>
      </c>
      <c r="H33" s="74">
        <v>-4.7575880746855698E-4</v>
      </c>
      <c r="I33" s="74">
        <v>3.6963592427578199E-4</v>
      </c>
      <c r="J33" s="76">
        <v>-1.55002832198328E-5</v>
      </c>
      <c r="K33" s="75">
        <v>1.17156391324408E-3</v>
      </c>
      <c r="L33" s="7">
        <v>7.5755351982680302E-4</v>
      </c>
      <c r="M33" s="8">
        <v>7.6925363703931297E-5</v>
      </c>
      <c r="N33" s="7">
        <v>9.2764070944815103E-4</v>
      </c>
      <c r="O33" s="7">
        <v>4.9751649247175298E-4</v>
      </c>
      <c r="P33" s="7">
        <v>1.3371888497896399E-3</v>
      </c>
      <c r="Q33" s="7">
        <v>1.26048278241742E-3</v>
      </c>
      <c r="R33" s="8">
        <v>-4.5195356123399699E-6</v>
      </c>
      <c r="S33" s="7">
        <v>4.34263943948797E-4</v>
      </c>
      <c r="T33" s="7">
        <v>5.2760489838892801E-4</v>
      </c>
      <c r="U33" s="13">
        <v>7.6457641642810597E-4</v>
      </c>
    </row>
    <row r="34" spans="1:21" x14ac:dyDescent="0.3">
      <c r="A34" s="81" t="s">
        <v>50</v>
      </c>
      <c r="B34" s="74">
        <v>1.22358550670384E-4</v>
      </c>
      <c r="C34" s="74">
        <v>4.2502953576992999E-4</v>
      </c>
      <c r="D34" s="74">
        <v>1.55062662941258E-3</v>
      </c>
      <c r="E34" s="76">
        <v>5.88442257246637E-5</v>
      </c>
      <c r="F34" s="76">
        <v>-2.31316601651117E-5</v>
      </c>
      <c r="G34" s="76">
        <v>-9.5726610813327094E-5</v>
      </c>
      <c r="H34" s="74">
        <v>-3.31152577752816E-4</v>
      </c>
      <c r="I34" s="76">
        <v>-5.2673073202496902E-5</v>
      </c>
      <c r="J34" s="76">
        <v>-9.41697695736139E-6</v>
      </c>
      <c r="K34" s="74">
        <v>7.5755351982680302E-4</v>
      </c>
      <c r="L34" s="75">
        <v>6.2451447644715501E-4</v>
      </c>
      <c r="M34" s="8">
        <v>-2.72248326458125E-5</v>
      </c>
      <c r="N34" s="7">
        <v>7.2033954362877705E-4</v>
      </c>
      <c r="O34" s="7">
        <v>5.8708438723860802E-4</v>
      </c>
      <c r="P34" s="7">
        <v>8.6828892715299104E-4</v>
      </c>
      <c r="Q34" s="7">
        <v>8.0211767056875295E-4</v>
      </c>
      <c r="R34" s="8">
        <v>6.7570779255645693E-5</v>
      </c>
      <c r="S34" s="7">
        <v>1.52123607015789E-4</v>
      </c>
      <c r="T34" s="7">
        <v>1.6998628612535199E-4</v>
      </c>
      <c r="U34" s="13">
        <v>4.6178661597596202E-4</v>
      </c>
    </row>
    <row r="35" spans="1:21" x14ac:dyDescent="0.3">
      <c r="A35" s="81" t="s">
        <v>51</v>
      </c>
      <c r="B35" s="74">
        <v>4.7145629041338099E-4</v>
      </c>
      <c r="C35" s="74">
        <v>3.5666494279064397E-4</v>
      </c>
      <c r="D35" s="74">
        <v>-1.3471152461232201E-4</v>
      </c>
      <c r="E35" s="76">
        <v>-5.6365000265671599E-5</v>
      </c>
      <c r="F35" s="76">
        <v>6.3091097947673094E-5</v>
      </c>
      <c r="G35" s="74">
        <v>3.3289291178657002E-4</v>
      </c>
      <c r="H35" s="74">
        <v>4.4898217824161798E-4</v>
      </c>
      <c r="I35" s="74">
        <v>7.6701714429518902E-4</v>
      </c>
      <c r="J35" s="74">
        <v>-4.3575406062686898E-4</v>
      </c>
      <c r="K35" s="76">
        <v>7.6925363703931297E-5</v>
      </c>
      <c r="L35" s="76">
        <v>-2.72248326458125E-5</v>
      </c>
      <c r="M35" s="75">
        <v>3.1173244390089001E-4</v>
      </c>
      <c r="N35" s="7">
        <v>-1.3002233244116001E-4</v>
      </c>
      <c r="O35" s="7">
        <v>5.5400920403042098E-4</v>
      </c>
      <c r="P35" s="7">
        <v>3.45477997739996E-4</v>
      </c>
      <c r="Q35" s="7">
        <v>-2.25065091068122E-4</v>
      </c>
      <c r="R35" s="8">
        <v>2.6806899903218899E-5</v>
      </c>
      <c r="S35" s="8">
        <v>2.1535020843184098E-5</v>
      </c>
      <c r="T35" s="8">
        <v>-8.6167254465417898E-5</v>
      </c>
      <c r="U35" s="13">
        <v>5.98339852306054E-4</v>
      </c>
    </row>
    <row r="36" spans="1:21" x14ac:dyDescent="0.3">
      <c r="A36" s="81" t="s">
        <v>52</v>
      </c>
      <c r="B36" s="74">
        <v>5.7824870828685501E-4</v>
      </c>
      <c r="C36" s="74">
        <v>7.6565915210797305E-4</v>
      </c>
      <c r="D36" s="74">
        <v>1.70155235582421E-3</v>
      </c>
      <c r="E36" s="76">
        <v>-1.3034666062611099E-4</v>
      </c>
      <c r="F36" s="76">
        <v>1.6574750884369401E-4</v>
      </c>
      <c r="G36" s="74">
        <v>1.11593492350881E-4</v>
      </c>
      <c r="H36" s="76">
        <v>5.8306777154602201E-5</v>
      </c>
      <c r="I36" s="74">
        <v>-7.1333572545313696E-4</v>
      </c>
      <c r="J36" s="76">
        <v>-1.10999956633482E-5</v>
      </c>
      <c r="K36" s="74">
        <v>9.2764070944815103E-4</v>
      </c>
      <c r="L36" s="74">
        <v>7.2033954362877705E-4</v>
      </c>
      <c r="M36" s="74">
        <v>-1.3002233244116001E-4</v>
      </c>
      <c r="N36" s="75">
        <v>1.37857707087136E-3</v>
      </c>
      <c r="O36" s="7">
        <v>3.3442926639283999E-4</v>
      </c>
      <c r="P36" s="7">
        <v>7.5094960626153999E-4</v>
      </c>
      <c r="Q36" s="7">
        <v>1.46410771108028E-3</v>
      </c>
      <c r="R36" s="7">
        <v>1.65090981947213E-4</v>
      </c>
      <c r="S36" s="7">
        <v>7.3646477546084597E-4</v>
      </c>
      <c r="T36" s="7">
        <v>3.7010987579745997E-4</v>
      </c>
      <c r="U36" s="13">
        <v>5.8321118752476897E-4</v>
      </c>
    </row>
    <row r="37" spans="1:21" x14ac:dyDescent="0.3">
      <c r="A37" s="81" t="s">
        <v>53</v>
      </c>
      <c r="B37" s="74">
        <v>1.1436756111538899E-3</v>
      </c>
      <c r="C37" s="74">
        <v>-3.6133853157478202E-4</v>
      </c>
      <c r="D37" s="74">
        <v>8.8715381438829596E-4</v>
      </c>
      <c r="E37" s="76">
        <v>2.9692199265421199E-4</v>
      </c>
      <c r="F37" s="76">
        <v>-3.6894596301425398E-4</v>
      </c>
      <c r="G37" s="74">
        <v>8.9114929698170999E-4</v>
      </c>
      <c r="H37" s="74">
        <v>9.6955493562002901E-4</v>
      </c>
      <c r="I37" s="74">
        <v>1.0423160858899199E-3</v>
      </c>
      <c r="J37" s="74">
        <v>-1.1248831065180901E-3</v>
      </c>
      <c r="K37" s="74">
        <v>4.9751649247175298E-4</v>
      </c>
      <c r="L37" s="74">
        <v>5.8708438723860802E-4</v>
      </c>
      <c r="M37" s="74">
        <v>5.5400920403042098E-4</v>
      </c>
      <c r="N37" s="74">
        <v>3.3442926639283999E-4</v>
      </c>
      <c r="O37" s="75">
        <v>2.4590162036405398E-3</v>
      </c>
      <c r="P37" s="7">
        <v>1.23427614202265E-3</v>
      </c>
      <c r="Q37" s="7">
        <v>-2.8694068058880001E-4</v>
      </c>
      <c r="R37" s="7">
        <v>3.1414367668934E-4</v>
      </c>
      <c r="S37" s="7">
        <v>-2.6004570952900498E-4</v>
      </c>
      <c r="T37" s="7">
        <v>-6.7328869148900296E-4</v>
      </c>
      <c r="U37" s="13">
        <v>1.62531350436039E-3</v>
      </c>
    </row>
    <row r="38" spans="1:21" x14ac:dyDescent="0.3">
      <c r="A38" s="81" t="s">
        <v>54</v>
      </c>
      <c r="B38" s="74">
        <v>4.7313017396644302E-4</v>
      </c>
      <c r="C38" s="74">
        <v>1.53708918881623E-3</v>
      </c>
      <c r="D38" s="74">
        <v>2.3077533623375099E-3</v>
      </c>
      <c r="E38" s="76">
        <v>-5.0589193610990697E-5</v>
      </c>
      <c r="F38" s="76">
        <v>1.6420882796331301E-4</v>
      </c>
      <c r="G38" s="76">
        <v>-1.18144740733786E-5</v>
      </c>
      <c r="H38" s="74">
        <v>-3.4928552302982899E-4</v>
      </c>
      <c r="I38" s="74">
        <v>1.1731433645726301E-3</v>
      </c>
      <c r="J38" s="74">
        <v>-3.6732250561676E-4</v>
      </c>
      <c r="K38" s="74">
        <v>1.3371888497896399E-3</v>
      </c>
      <c r="L38" s="74">
        <v>8.6828892715299104E-4</v>
      </c>
      <c r="M38" s="74">
        <v>3.45477997739996E-4</v>
      </c>
      <c r="N38" s="74">
        <v>7.5094960626153999E-4</v>
      </c>
      <c r="O38" s="74">
        <v>1.23427614202265E-3</v>
      </c>
      <c r="P38" s="75">
        <v>1.8587802740782299E-3</v>
      </c>
      <c r="Q38" s="7">
        <v>9.9513663137057191E-4</v>
      </c>
      <c r="R38" s="8">
        <v>9.0290485324040997E-6</v>
      </c>
      <c r="S38" s="7">
        <v>2.2579784401731E-4</v>
      </c>
      <c r="T38" s="7">
        <v>3.7980394396127298E-4</v>
      </c>
      <c r="U38" s="13">
        <v>1.2949071723828999E-3</v>
      </c>
    </row>
    <row r="39" spans="1:21" x14ac:dyDescent="0.3">
      <c r="A39" s="81" t="s">
        <v>55</v>
      </c>
      <c r="B39" s="74">
        <v>1.8880480778657701E-4</v>
      </c>
      <c r="C39" s="74">
        <v>1.6120999122713701E-3</v>
      </c>
      <c r="D39" s="74">
        <v>2.2645431090163302E-3</v>
      </c>
      <c r="E39" s="76">
        <v>-2.8252605503977402E-4</v>
      </c>
      <c r="F39" s="76">
        <v>4.0511084449472602E-4</v>
      </c>
      <c r="G39" s="74">
        <v>-3.4653598092203802E-4</v>
      </c>
      <c r="H39" s="74">
        <v>-6.0496924916728296E-4</v>
      </c>
      <c r="I39" s="74">
        <v>-5.9518792090098205E-4</v>
      </c>
      <c r="J39" s="74">
        <v>3.6555740165394401E-4</v>
      </c>
      <c r="K39" s="74">
        <v>1.26048278241742E-3</v>
      </c>
      <c r="L39" s="74">
        <v>8.0211767056875295E-4</v>
      </c>
      <c r="M39" s="74">
        <v>-2.25065091068122E-4</v>
      </c>
      <c r="N39" s="74">
        <v>1.46410771108028E-3</v>
      </c>
      <c r="O39" s="74">
        <v>-2.8694068058880001E-4</v>
      </c>
      <c r="P39" s="74">
        <v>9.9513663137057191E-4</v>
      </c>
      <c r="Q39" s="75">
        <v>1.9643608325919599E-3</v>
      </c>
      <c r="R39" s="8">
        <v>2.0471945960688298E-6</v>
      </c>
      <c r="S39" s="7">
        <v>9.0104678240513099E-4</v>
      </c>
      <c r="T39" s="7">
        <v>8.4916921719907197E-4</v>
      </c>
      <c r="U39" s="13">
        <v>3.6510052129736501E-4</v>
      </c>
    </row>
    <row r="40" spans="1:21" x14ac:dyDescent="0.3">
      <c r="A40" s="81" t="s">
        <v>56</v>
      </c>
      <c r="B40" s="74">
        <v>2.6152131842794701E-4</v>
      </c>
      <c r="C40" s="74">
        <v>-2.32078203663509E-4</v>
      </c>
      <c r="D40" s="76">
        <v>2.56889461596764E-6</v>
      </c>
      <c r="E40" s="76">
        <v>4.0779438537057502E-5</v>
      </c>
      <c r="F40" s="76">
        <v>-7.20323053289607E-5</v>
      </c>
      <c r="G40" s="74">
        <v>2.1762641826687099E-4</v>
      </c>
      <c r="H40" s="74">
        <v>3.0139305100664802E-4</v>
      </c>
      <c r="I40" s="74">
        <v>-1.4261000177441001E-4</v>
      </c>
      <c r="J40" s="74">
        <v>-1.68505039897541E-4</v>
      </c>
      <c r="K40" s="76">
        <v>-4.5195356123399699E-6</v>
      </c>
      <c r="L40" s="76">
        <v>6.7570779255645693E-5</v>
      </c>
      <c r="M40" s="76">
        <v>2.6806899903218899E-5</v>
      </c>
      <c r="N40" s="74">
        <v>1.65090981947213E-4</v>
      </c>
      <c r="O40" s="74">
        <v>3.1414367668934E-4</v>
      </c>
      <c r="P40" s="76">
        <v>9.0290485324040997E-6</v>
      </c>
      <c r="Q40" s="76">
        <v>2.0471945960688298E-6</v>
      </c>
      <c r="R40" s="77">
        <v>9.3290925338424194E-5</v>
      </c>
      <c r="S40" s="8">
        <v>4.4591443820176201E-5</v>
      </c>
      <c r="T40" s="7">
        <v>-1.4660200314831799E-4</v>
      </c>
      <c r="U40" s="13">
        <v>1.8806230070203401E-4</v>
      </c>
    </row>
    <row r="41" spans="1:21" x14ac:dyDescent="0.3">
      <c r="A41" s="81" t="s">
        <v>57</v>
      </c>
      <c r="B41" s="74">
        <v>6.0717802629916098E-4</v>
      </c>
      <c r="C41" s="74">
        <v>1.05700354916479E-3</v>
      </c>
      <c r="D41" s="74">
        <v>4.2492490094302702E-4</v>
      </c>
      <c r="E41" s="76">
        <v>-3.2781636210454902E-4</v>
      </c>
      <c r="F41" s="76">
        <v>3.7785215339101601E-4</v>
      </c>
      <c r="G41" s="74">
        <v>1.97745775113414E-4</v>
      </c>
      <c r="H41" s="74">
        <v>3.6311985209729302E-4</v>
      </c>
      <c r="I41" s="74">
        <v>-2.29060322910482E-4</v>
      </c>
      <c r="J41" s="76">
        <v>-7.0527860102125302E-5</v>
      </c>
      <c r="K41" s="74">
        <v>4.34263943948797E-4</v>
      </c>
      <c r="L41" s="74">
        <v>1.52123607015789E-4</v>
      </c>
      <c r="M41" s="76">
        <v>2.1535020843184098E-5</v>
      </c>
      <c r="N41" s="74">
        <v>7.3646477546084597E-4</v>
      </c>
      <c r="O41" s="74">
        <v>-2.6004570952900498E-4</v>
      </c>
      <c r="P41" s="74">
        <v>2.2579784401731E-4</v>
      </c>
      <c r="Q41" s="74">
        <v>9.0104678240513099E-4</v>
      </c>
      <c r="R41" s="76">
        <v>4.4591443820176201E-5</v>
      </c>
      <c r="S41" s="75">
        <v>7.6997277183821797E-4</v>
      </c>
      <c r="T41" s="7">
        <v>4.30016703971083E-4</v>
      </c>
      <c r="U41" s="13">
        <v>4.0043669133706501E-4</v>
      </c>
    </row>
    <row r="42" spans="1:21" x14ac:dyDescent="0.3">
      <c r="A42" s="81" t="s">
        <v>58</v>
      </c>
      <c r="B42" s="74">
        <v>-1.81280810983049E-4</v>
      </c>
      <c r="C42" s="74">
        <v>1.2391705980811601E-3</v>
      </c>
      <c r="D42" s="74">
        <v>8.0239606612201404E-4</v>
      </c>
      <c r="E42" s="76">
        <v>-2.5992245715093098E-4</v>
      </c>
      <c r="F42" s="76">
        <v>3.6724131380631598E-4</v>
      </c>
      <c r="G42" s="74">
        <v>-4.0101486230700498E-4</v>
      </c>
      <c r="H42" s="74">
        <v>-5.6732456511818295E-4</v>
      </c>
      <c r="I42" s="76">
        <v>5.3852152546634997E-5</v>
      </c>
      <c r="J42" s="74">
        <v>3.5213740569396598E-4</v>
      </c>
      <c r="K42" s="74">
        <v>5.2760489838892801E-4</v>
      </c>
      <c r="L42" s="74">
        <v>1.6998628612535199E-4</v>
      </c>
      <c r="M42" s="76">
        <v>-8.6167254465417898E-5</v>
      </c>
      <c r="N42" s="74">
        <v>3.7010987579745997E-4</v>
      </c>
      <c r="O42" s="74">
        <v>-6.7328869148900296E-4</v>
      </c>
      <c r="P42" s="74">
        <v>3.7980394396127298E-4</v>
      </c>
      <c r="Q42" s="74">
        <v>8.4916921719907197E-4</v>
      </c>
      <c r="R42" s="74">
        <v>-1.4660200314831799E-4</v>
      </c>
      <c r="S42" s="74">
        <v>4.30016703971083E-4</v>
      </c>
      <c r="T42" s="75">
        <v>6.37181945048033E-4</v>
      </c>
      <c r="U42" s="82">
        <v>-5.2864961434505902E-5</v>
      </c>
    </row>
    <row r="43" spans="1:21" ht="15" thickBot="1" x14ac:dyDescent="0.35">
      <c r="A43" s="83" t="s">
        <v>59</v>
      </c>
      <c r="B43" s="84">
        <v>1.3679268836024399E-3</v>
      </c>
      <c r="C43" s="84">
        <v>1.0556253923010199E-3</v>
      </c>
      <c r="D43" s="84">
        <v>8.9162096258294996E-4</v>
      </c>
      <c r="E43" s="85">
        <v>-1.2654817374829601E-4</v>
      </c>
      <c r="F43" s="85">
        <v>1.5021831623581E-4</v>
      </c>
      <c r="G43" s="84">
        <v>8.0794253264604703E-4</v>
      </c>
      <c r="H43" s="84">
        <v>9.9116538896156111E-4</v>
      </c>
      <c r="I43" s="84">
        <v>1.2210811790275399E-3</v>
      </c>
      <c r="J43" s="84">
        <v>-9.9201794988692995E-4</v>
      </c>
      <c r="K43" s="84">
        <v>7.6457641642810597E-4</v>
      </c>
      <c r="L43" s="84">
        <v>4.6178661597596202E-4</v>
      </c>
      <c r="M43" s="84">
        <v>5.98339852306054E-4</v>
      </c>
      <c r="N43" s="84">
        <v>5.8321118752476897E-4</v>
      </c>
      <c r="O43" s="84">
        <v>1.62531350436039E-3</v>
      </c>
      <c r="P43" s="84">
        <v>1.2949071723828999E-3</v>
      </c>
      <c r="Q43" s="84">
        <v>3.6510052129736501E-4</v>
      </c>
      <c r="R43" s="84">
        <v>1.8806230070203401E-4</v>
      </c>
      <c r="S43" s="84">
        <v>4.0043669133706501E-4</v>
      </c>
      <c r="T43" s="85">
        <v>-5.2864961434505902E-5</v>
      </c>
      <c r="U43" s="86">
        <v>1.7076837908735799E-3</v>
      </c>
    </row>
    <row r="45" spans="1:21" ht="15" thickBot="1" x14ac:dyDescent="0.35"/>
    <row r="46" spans="1:21" x14ac:dyDescent="0.3">
      <c r="A46" s="78" t="s">
        <v>60</v>
      </c>
      <c r="B46" s="79" t="s">
        <v>40</v>
      </c>
      <c r="C46" s="79" t="s">
        <v>41</v>
      </c>
      <c r="D46" s="79" t="s">
        <v>42</v>
      </c>
      <c r="E46" s="79" t="s">
        <v>43</v>
      </c>
      <c r="F46" s="79" t="s">
        <v>44</v>
      </c>
      <c r="G46" s="79" t="s">
        <v>45</v>
      </c>
      <c r="H46" s="79" t="s">
        <v>46</v>
      </c>
      <c r="I46" s="79" t="s">
        <v>47</v>
      </c>
      <c r="J46" s="79" t="s">
        <v>48</v>
      </c>
      <c r="K46" s="79" t="s">
        <v>49</v>
      </c>
      <c r="L46" s="79" t="s">
        <v>50</v>
      </c>
      <c r="M46" s="79" t="s">
        <v>51</v>
      </c>
      <c r="N46" s="79" t="s">
        <v>52</v>
      </c>
      <c r="O46" s="79" t="s">
        <v>53</v>
      </c>
      <c r="P46" s="79" t="s">
        <v>54</v>
      </c>
      <c r="Q46" s="79" t="s">
        <v>55</v>
      </c>
      <c r="R46" s="79" t="s">
        <v>56</v>
      </c>
      <c r="S46" s="79" t="s">
        <v>57</v>
      </c>
      <c r="T46" s="79" t="s">
        <v>58</v>
      </c>
      <c r="U46" s="80" t="s">
        <v>59</v>
      </c>
    </row>
    <row r="47" spans="1:21" x14ac:dyDescent="0.3">
      <c r="A47" s="81" t="s">
        <v>40</v>
      </c>
      <c r="B47" s="75">
        <v>2.3421852968267798E-3</v>
      </c>
      <c r="C47" s="7">
        <v>1.54144688796587E-3</v>
      </c>
      <c r="D47" s="8">
        <v>6.4359875908169399E-5</v>
      </c>
      <c r="E47" s="7">
        <v>-1.08195274615385E-4</v>
      </c>
      <c r="F47" s="7">
        <v>2.1444125830878601E-4</v>
      </c>
      <c r="G47" s="7">
        <v>2.2301653662355099E-3</v>
      </c>
      <c r="H47" s="7">
        <v>1.2864706893026699E-3</v>
      </c>
      <c r="I47" s="7">
        <v>1.0426119603023801E-3</v>
      </c>
      <c r="J47" s="7">
        <v>-1.07749945693125E-3</v>
      </c>
      <c r="K47" s="8">
        <v>8.2558445021498403E-5</v>
      </c>
      <c r="L47" s="7">
        <v>-1.8861654956626799E-3</v>
      </c>
      <c r="M47" s="89">
        <v>-1.68916361339656E-4</v>
      </c>
      <c r="N47" s="7">
        <v>1.6280926569136401E-3</v>
      </c>
      <c r="O47" s="7">
        <v>1.5842951129630899E-3</v>
      </c>
      <c r="P47" s="7">
        <v>6.8770446455666302E-4</v>
      </c>
      <c r="Q47" s="7">
        <v>7.1525530603115E-4</v>
      </c>
      <c r="R47" s="7">
        <v>5.7644687502573903E-4</v>
      </c>
      <c r="S47" s="7">
        <v>1.4979226774706901E-3</v>
      </c>
      <c r="T47" s="7">
        <v>4.6894586735625698E-4</v>
      </c>
      <c r="U47" s="13">
        <v>7.5192457689128502E-4</v>
      </c>
    </row>
    <row r="48" spans="1:21" x14ac:dyDescent="0.3">
      <c r="A48" s="81" t="s">
        <v>41</v>
      </c>
      <c r="B48" s="74">
        <v>1.54144688796587E-3</v>
      </c>
      <c r="C48" s="75">
        <v>3.9076580553383897E-3</v>
      </c>
      <c r="D48" s="7">
        <v>1.60024160489201E-3</v>
      </c>
      <c r="E48" s="7">
        <v>-4.9167342742824696E-4</v>
      </c>
      <c r="F48" s="7">
        <v>8.3266035221823801E-4</v>
      </c>
      <c r="G48" s="7">
        <v>1.2095738046489001E-3</v>
      </c>
      <c r="H48" s="7">
        <v>-2.9939778804745901E-4</v>
      </c>
      <c r="I48" s="7">
        <v>1.78237723484428E-3</v>
      </c>
      <c r="J48" s="7">
        <v>-3.1381628452839002E-4</v>
      </c>
      <c r="K48" s="7">
        <v>1.02564808655107E-3</v>
      </c>
      <c r="L48" s="7">
        <v>-1.6971883732149499E-3</v>
      </c>
      <c r="M48" s="89">
        <v>-2.8244833453223598E-4</v>
      </c>
      <c r="N48" s="7">
        <v>1.8207328496063701E-3</v>
      </c>
      <c r="O48" s="7">
        <v>3.5019813917385801E-4</v>
      </c>
      <c r="P48" s="7">
        <v>1.58367188644221E-3</v>
      </c>
      <c r="Q48" s="7">
        <v>1.91908368496273E-3</v>
      </c>
      <c r="R48" s="7">
        <v>1.7651934830692899E-4</v>
      </c>
      <c r="S48" s="7">
        <v>1.9043340424356799E-3</v>
      </c>
      <c r="T48" s="7">
        <v>1.67237994509765E-3</v>
      </c>
      <c r="U48" s="13">
        <v>4.7932937279343899E-4</v>
      </c>
    </row>
    <row r="49" spans="1:21" x14ac:dyDescent="0.3">
      <c r="A49" s="81" t="s">
        <v>42</v>
      </c>
      <c r="B49" s="76">
        <v>6.4359875908169399E-5</v>
      </c>
      <c r="C49" s="74">
        <v>1.60024160489201E-3</v>
      </c>
      <c r="D49" s="75">
        <v>3.5109741287176902E-3</v>
      </c>
      <c r="E49" s="8">
        <v>3.6993557258444497E-5</v>
      </c>
      <c r="F49" s="7">
        <v>1.1979350087907201E-4</v>
      </c>
      <c r="G49" s="7">
        <v>-3.41643157632754E-4</v>
      </c>
      <c r="H49" s="8">
        <v>-1.19495267936159E-3</v>
      </c>
      <c r="I49" s="7">
        <v>1.5930279527843799E-4</v>
      </c>
      <c r="J49" s="7">
        <v>2.18162733439185E-4</v>
      </c>
      <c r="K49" s="7">
        <v>1.71306896185467E-3</v>
      </c>
      <c r="L49" s="7">
        <v>9.7966038638230292E-4</v>
      </c>
      <c r="M49" s="89">
        <v>-2.0057241508738001E-4</v>
      </c>
      <c r="N49" s="7">
        <v>1.5981425867616799E-3</v>
      </c>
      <c r="O49" s="7">
        <v>8.3852271763495999E-4</v>
      </c>
      <c r="P49" s="7">
        <v>1.9692540475665498E-3</v>
      </c>
      <c r="Q49" s="7">
        <v>1.9748223581472798E-3</v>
      </c>
      <c r="R49" s="8">
        <v>5.8497871061199298E-5</v>
      </c>
      <c r="S49" s="7">
        <v>5.1003435638168602E-4</v>
      </c>
      <c r="T49" s="7">
        <v>7.66127682884023E-4</v>
      </c>
      <c r="U49" s="13">
        <v>6.8202270584597597E-4</v>
      </c>
    </row>
    <row r="50" spans="1:21" x14ac:dyDescent="0.3">
      <c r="A50" s="81" t="s">
        <v>43</v>
      </c>
      <c r="B50" s="74">
        <v>-1.08195274615385E-4</v>
      </c>
      <c r="C50" s="74">
        <v>-4.9167342742824696E-4</v>
      </c>
      <c r="D50" s="76">
        <v>3.6993557258444497E-5</v>
      </c>
      <c r="E50" s="75">
        <v>1.7240876504512399E-4</v>
      </c>
      <c r="F50" s="7">
        <v>-1.97964002486345E-4</v>
      </c>
      <c r="G50" s="8">
        <v>4.9193071974724603E-5</v>
      </c>
      <c r="H50" s="8">
        <v>-9.7211164047563296E-5</v>
      </c>
      <c r="I50" s="8">
        <v>-7.2546339261126699E-5</v>
      </c>
      <c r="J50" s="8">
        <v>-7.2084397845360099E-6</v>
      </c>
      <c r="K50" s="7">
        <v>-1.1111109318494599E-4</v>
      </c>
      <c r="L50" s="8">
        <v>-6.6996522717347902E-5</v>
      </c>
      <c r="M50" s="89">
        <v>-7.9758994313797901E-5</v>
      </c>
      <c r="N50" s="8">
        <v>-4.1725401028103301E-5</v>
      </c>
      <c r="O50" s="7">
        <v>2.8427562190636501E-4</v>
      </c>
      <c r="P50" s="8">
        <v>-2.5032232593756999E-5</v>
      </c>
      <c r="Q50" s="7">
        <v>-2.0287658751697301E-4</v>
      </c>
      <c r="R50" s="8">
        <v>5.4906743493766003E-5</v>
      </c>
      <c r="S50" s="7">
        <v>-2.1528760462250399E-4</v>
      </c>
      <c r="T50" s="7">
        <v>-1.8041618840946899E-4</v>
      </c>
      <c r="U50" s="13">
        <v>-1.2810251897837999E-4</v>
      </c>
    </row>
    <row r="51" spans="1:21" x14ac:dyDescent="0.3">
      <c r="A51" s="81" t="s">
        <v>44</v>
      </c>
      <c r="B51" s="74">
        <v>2.1444125830878601E-4</v>
      </c>
      <c r="C51" s="74">
        <v>8.3266035221823801E-4</v>
      </c>
      <c r="D51" s="74">
        <v>1.1979350087907201E-4</v>
      </c>
      <c r="E51" s="74">
        <v>-1.97964002486345E-4</v>
      </c>
      <c r="F51" s="75">
        <v>2.5877785675697599E-4</v>
      </c>
      <c r="G51" s="8">
        <v>6.5436482743932002E-5</v>
      </c>
      <c r="H51" s="8">
        <v>5.0665406658366197E-6</v>
      </c>
      <c r="I51" s="7">
        <v>2.29558880012085E-4</v>
      </c>
      <c r="J51" s="8">
        <v>8.3198613177812896E-6</v>
      </c>
      <c r="K51" s="7">
        <v>1.8364067319017201E-4</v>
      </c>
      <c r="L51" s="7">
        <v>-1.5979561649365E-4</v>
      </c>
      <c r="M51" s="89">
        <v>1.28686574255091E-5</v>
      </c>
      <c r="N51" s="7">
        <v>2.19136590121336E-4</v>
      </c>
      <c r="O51" s="7">
        <v>-2.6284007554512199E-4</v>
      </c>
      <c r="P51" s="7">
        <v>1.5757999933934099E-4</v>
      </c>
      <c r="Q51" s="7">
        <v>3.7702548950419203E-4</v>
      </c>
      <c r="R51" s="8">
        <v>-3.4687597556171403E-5</v>
      </c>
      <c r="S51" s="7">
        <v>3.84986254155131E-4</v>
      </c>
      <c r="T51" s="7">
        <v>3.4985638090164302E-4</v>
      </c>
      <c r="U51" s="82">
        <v>9.7757429410041399E-5</v>
      </c>
    </row>
    <row r="52" spans="1:21" x14ac:dyDescent="0.3">
      <c r="A52" s="81" t="s">
        <v>45</v>
      </c>
      <c r="B52" s="74">
        <v>2.2301653662355099E-3</v>
      </c>
      <c r="C52" s="74">
        <v>1.2095738046489001E-3</v>
      </c>
      <c r="D52" s="74">
        <v>-3.41643157632754E-4</v>
      </c>
      <c r="E52" s="76">
        <v>4.9193071974724603E-5</v>
      </c>
      <c r="F52" s="76">
        <v>6.5436482743932002E-5</v>
      </c>
      <c r="G52" s="75">
        <v>2.4676869158720199E-3</v>
      </c>
      <c r="H52" s="7">
        <v>1.0725596392349001E-3</v>
      </c>
      <c r="I52" s="7">
        <v>1.03887813679605E-3</v>
      </c>
      <c r="J52" s="7">
        <v>-9.7748277497073407E-4</v>
      </c>
      <c r="K52" s="7">
        <v>-3.2079919544694398E-4</v>
      </c>
      <c r="L52" s="7">
        <v>-2.6606232958767402E-3</v>
      </c>
      <c r="M52" s="89">
        <v>-4.5187389306264802E-4</v>
      </c>
      <c r="N52" s="7">
        <v>1.5809347426507499E-3</v>
      </c>
      <c r="O52" s="7">
        <v>1.5620453271075799E-3</v>
      </c>
      <c r="P52" s="7">
        <v>3.7106381336613902E-4</v>
      </c>
      <c r="Q52" s="7">
        <v>4.3546969611726102E-4</v>
      </c>
      <c r="R52" s="7">
        <v>6.4675086891036898E-4</v>
      </c>
      <c r="S52" s="7">
        <v>1.4524558453206399E-3</v>
      </c>
      <c r="T52" s="7">
        <v>4.7067828581642297E-4</v>
      </c>
      <c r="U52" s="13">
        <v>1.6959244716850501E-4</v>
      </c>
    </row>
    <row r="53" spans="1:21" x14ac:dyDescent="0.3">
      <c r="A53" s="81" t="s">
        <v>46</v>
      </c>
      <c r="B53" s="74">
        <v>1.2864706893026699E-3</v>
      </c>
      <c r="C53" s="74">
        <v>-2.9939778804745901E-4</v>
      </c>
      <c r="D53" s="74">
        <v>-1.19495267936159E-3</v>
      </c>
      <c r="E53" s="76">
        <v>-9.7211164047563296E-5</v>
      </c>
      <c r="F53" s="76">
        <v>5.0665406658366197E-6</v>
      </c>
      <c r="G53" s="74">
        <v>1.0725596392349001E-3</v>
      </c>
      <c r="H53" s="75">
        <v>1.64275442606863E-3</v>
      </c>
      <c r="I53" s="7">
        <v>2.1999100456108101E-4</v>
      </c>
      <c r="J53" s="7">
        <v>-8.7677332752724899E-4</v>
      </c>
      <c r="K53" s="7">
        <v>-3.9813867363509402E-4</v>
      </c>
      <c r="L53" s="7">
        <v>-3.0125954557256299E-4</v>
      </c>
      <c r="M53" s="89">
        <v>3.6700292581181898E-4</v>
      </c>
      <c r="N53" s="8">
        <v>6.3174670679744301E-5</v>
      </c>
      <c r="O53" s="7">
        <v>8.1599490589379597E-4</v>
      </c>
      <c r="P53" s="7">
        <v>-2.8733736667797398E-4</v>
      </c>
      <c r="Q53" s="7">
        <v>-4.9704150743146798E-4</v>
      </c>
      <c r="R53" s="7">
        <v>2.5572296429670298E-4</v>
      </c>
      <c r="S53" s="7">
        <v>3.1522237458451498E-4</v>
      </c>
      <c r="T53" s="7">
        <v>-4.6488077236338498E-4</v>
      </c>
      <c r="U53" s="13">
        <v>8.2103365397674698E-4</v>
      </c>
    </row>
    <row r="54" spans="1:21" x14ac:dyDescent="0.3">
      <c r="A54" s="81" t="s">
        <v>47</v>
      </c>
      <c r="B54" s="74">
        <v>1.0426119603023801E-3</v>
      </c>
      <c r="C54" s="74">
        <v>1.78237723484428E-3</v>
      </c>
      <c r="D54" s="74">
        <v>1.5930279527843799E-4</v>
      </c>
      <c r="E54" s="76">
        <v>-7.2546339261126699E-5</v>
      </c>
      <c r="F54" s="74">
        <v>2.29558880012085E-4</v>
      </c>
      <c r="G54" s="74">
        <v>1.03887813679605E-3</v>
      </c>
      <c r="H54" s="74">
        <v>2.1999100456108101E-4</v>
      </c>
      <c r="I54" s="75">
        <v>2.4407984743714901E-3</v>
      </c>
      <c r="J54" s="7">
        <v>-7.9127291706257202E-4</v>
      </c>
      <c r="K54" s="7">
        <v>2.29903500716293E-4</v>
      </c>
      <c r="L54" s="7">
        <v>-1.2253197136403401E-3</v>
      </c>
      <c r="M54" s="89">
        <v>3.0533935043422999E-4</v>
      </c>
      <c r="N54" s="8">
        <v>8.6681744833455904E-5</v>
      </c>
      <c r="O54" s="7">
        <v>1.243699642368E-3</v>
      </c>
      <c r="P54" s="7">
        <v>1.1519866949773699E-3</v>
      </c>
      <c r="Q54" s="7">
        <v>-1.6445316944059801E-4</v>
      </c>
      <c r="R54" s="8">
        <v>9.4200504067055903E-5</v>
      </c>
      <c r="S54" s="7">
        <v>3.9856668613203101E-4</v>
      </c>
      <c r="T54" s="7">
        <v>4.1331299064422701E-4</v>
      </c>
      <c r="U54" s="13">
        <v>7.8699420047216801E-4</v>
      </c>
    </row>
    <row r="55" spans="1:21" x14ac:dyDescent="0.3">
      <c r="A55" s="81" t="s">
        <v>48</v>
      </c>
      <c r="B55" s="74">
        <v>-1.07749945693125E-3</v>
      </c>
      <c r="C55" s="74">
        <v>-3.1381628452839002E-4</v>
      </c>
      <c r="D55" s="74">
        <v>2.18162733439185E-4</v>
      </c>
      <c r="E55" s="76">
        <v>-7.2084397845360099E-6</v>
      </c>
      <c r="F55" s="76">
        <v>8.3198613177812896E-6</v>
      </c>
      <c r="G55" s="74">
        <v>-9.7748277497073407E-4</v>
      </c>
      <c r="H55" s="74">
        <v>-8.7677332752724899E-4</v>
      </c>
      <c r="I55" s="74">
        <v>-7.9127291706257202E-4</v>
      </c>
      <c r="J55" s="75">
        <v>7.3791156170032303E-4</v>
      </c>
      <c r="K55" s="8">
        <v>2.08390030265199E-5</v>
      </c>
      <c r="L55" s="7">
        <v>5.0260825297622903E-4</v>
      </c>
      <c r="M55" s="89">
        <v>-2.1888622679951E-4</v>
      </c>
      <c r="N55" s="7">
        <v>-3.0354344986957999E-4</v>
      </c>
      <c r="O55" s="7">
        <v>-1.0994724191862001E-3</v>
      </c>
      <c r="P55" s="7">
        <v>-3.81440524999843E-4</v>
      </c>
      <c r="Q55" s="7">
        <v>1.6138485714451101E-4</v>
      </c>
      <c r="R55" s="7">
        <v>-2.3246949735215199E-4</v>
      </c>
      <c r="S55" s="7">
        <v>-3.1345561792026397E-4</v>
      </c>
      <c r="T55" s="7">
        <v>1.3425847620327199E-4</v>
      </c>
      <c r="U55" s="13">
        <v>-7.2705829668793099E-4</v>
      </c>
    </row>
    <row r="56" spans="1:21" x14ac:dyDescent="0.3">
      <c r="A56" s="81" t="s">
        <v>49</v>
      </c>
      <c r="B56" s="76">
        <v>8.2558445021498403E-5</v>
      </c>
      <c r="C56" s="74">
        <v>1.02564808655107E-3</v>
      </c>
      <c r="D56" s="74">
        <v>1.71306896185467E-3</v>
      </c>
      <c r="E56" s="74">
        <v>-1.1111109318494599E-4</v>
      </c>
      <c r="F56" s="74">
        <v>1.8364067319017201E-4</v>
      </c>
      <c r="G56" s="74">
        <v>-3.2079919544694398E-4</v>
      </c>
      <c r="H56" s="74">
        <v>-3.9813867363509402E-4</v>
      </c>
      <c r="I56" s="74">
        <v>2.29903500716293E-4</v>
      </c>
      <c r="J56" s="76">
        <v>2.08390030265199E-5</v>
      </c>
      <c r="K56" s="75">
        <v>9.9286607105575808E-4</v>
      </c>
      <c r="L56" s="7">
        <v>8.8175688679078103E-4</v>
      </c>
      <c r="M56" s="89">
        <v>1.34878913330681E-4</v>
      </c>
      <c r="N56" s="7">
        <v>6.2863470142917796E-4</v>
      </c>
      <c r="O56" s="7">
        <v>3.3507523474382502E-4</v>
      </c>
      <c r="P56" s="7">
        <v>1.0773581775131401E-3</v>
      </c>
      <c r="Q56" s="7">
        <v>9.8011650102980408E-4</v>
      </c>
      <c r="R56" s="8">
        <v>-4.8931235317008002E-5</v>
      </c>
      <c r="S56" s="7">
        <v>2.3692311691825201E-4</v>
      </c>
      <c r="T56" s="7">
        <v>3.6156224875642399E-4</v>
      </c>
      <c r="U56" s="13">
        <v>6.8602860119435297E-4</v>
      </c>
    </row>
    <row r="57" spans="1:21" x14ac:dyDescent="0.3">
      <c r="A57" s="81" t="s">
        <v>50</v>
      </c>
      <c r="B57" s="74">
        <v>-1.8861654956626799E-3</v>
      </c>
      <c r="C57" s="74">
        <v>-1.6971883732149499E-3</v>
      </c>
      <c r="D57" s="74">
        <v>9.7966038638230292E-4</v>
      </c>
      <c r="E57" s="76">
        <v>-6.6996522717347902E-5</v>
      </c>
      <c r="F57" s="74">
        <v>-1.5979561649365E-4</v>
      </c>
      <c r="G57" s="74">
        <v>-2.6606232958767402E-3</v>
      </c>
      <c r="H57" s="74">
        <v>-3.0125954557256299E-4</v>
      </c>
      <c r="I57" s="74">
        <v>-1.2253197136403401E-3</v>
      </c>
      <c r="J57" s="74">
        <v>5.0260825297622903E-4</v>
      </c>
      <c r="K57" s="74">
        <v>8.8175688679078103E-4</v>
      </c>
      <c r="L57" s="75">
        <v>4.30791147664044E-3</v>
      </c>
      <c r="M57" s="89">
        <v>1.04756152685448E-3</v>
      </c>
      <c r="N57" s="7">
        <v>-1.58331751153969E-3</v>
      </c>
      <c r="O57" s="7">
        <v>-7.1328978386160701E-4</v>
      </c>
      <c r="P57" s="7">
        <v>1.64577485225236E-4</v>
      </c>
      <c r="Q57" s="7">
        <v>-3.9442850952151E-4</v>
      </c>
      <c r="R57" s="7">
        <v>-6.2667404166135896E-4</v>
      </c>
      <c r="S57" s="7">
        <v>-1.7629244505637999E-3</v>
      </c>
      <c r="T57" s="7">
        <v>-1.0394990156899001E-3</v>
      </c>
      <c r="U57" s="13">
        <v>1.1240079933337501E-3</v>
      </c>
    </row>
    <row r="58" spans="1:21" x14ac:dyDescent="0.3">
      <c r="A58" s="81" t="s">
        <v>51</v>
      </c>
      <c r="B58" s="74">
        <v>-1.68916361339656E-4</v>
      </c>
      <c r="C58" s="74">
        <v>-2.8244833453223598E-4</v>
      </c>
      <c r="D58" s="74">
        <v>-2.0057241508738001E-4</v>
      </c>
      <c r="E58" s="76">
        <v>-7.9758994313797901E-5</v>
      </c>
      <c r="F58" s="92">
        <v>1.28686574255091E-5</v>
      </c>
      <c r="G58" s="74">
        <v>-4.5187389306264802E-4</v>
      </c>
      <c r="H58" s="74">
        <v>3.6700292581181898E-4</v>
      </c>
      <c r="I58" s="74">
        <v>3.0533935043422999E-4</v>
      </c>
      <c r="J58" s="74">
        <v>-2.1888622679951E-4</v>
      </c>
      <c r="K58" s="74">
        <v>1.34878913330681E-4</v>
      </c>
      <c r="L58" s="74">
        <v>1.04756152685448E-3</v>
      </c>
      <c r="M58" s="90">
        <v>5.62202884488977E-4</v>
      </c>
      <c r="N58" s="7">
        <v>-7.2538339289033801E-4</v>
      </c>
      <c r="O58" s="7">
        <v>1.21870032005899E-4</v>
      </c>
      <c r="P58" s="7">
        <v>1.29939721080602E-4</v>
      </c>
      <c r="Q58" s="7">
        <v>-4.8789214596480201E-4</v>
      </c>
      <c r="R58" s="7">
        <v>-1.7065501623597299E-4</v>
      </c>
      <c r="S58" s="7">
        <v>-5.1603494029328905E-4</v>
      </c>
      <c r="T58" s="7">
        <v>-4.0557100512659497E-4</v>
      </c>
      <c r="U58" s="13">
        <v>7.0749216027544905E-4</v>
      </c>
    </row>
    <row r="59" spans="1:21" x14ac:dyDescent="0.3">
      <c r="A59" s="81" t="s">
        <v>52</v>
      </c>
      <c r="B59" s="76">
        <v>1.6280926569136401E-3</v>
      </c>
      <c r="C59" s="74">
        <v>1.8207328496063701E-3</v>
      </c>
      <c r="D59" s="74">
        <v>1.5981425867616799E-3</v>
      </c>
      <c r="E59" s="76">
        <v>-4.1725401028103301E-5</v>
      </c>
      <c r="F59" s="74">
        <v>2.19136590121336E-4</v>
      </c>
      <c r="G59" s="74">
        <v>1.5809347426507499E-3</v>
      </c>
      <c r="H59" s="76">
        <v>6.3174670679744301E-5</v>
      </c>
      <c r="I59" s="76">
        <v>8.6681744833455904E-5</v>
      </c>
      <c r="J59" s="74">
        <v>-3.0354344986957999E-4</v>
      </c>
      <c r="K59" s="74">
        <v>6.2863470142917796E-4</v>
      </c>
      <c r="L59" s="74">
        <v>-1.58331751153969E-3</v>
      </c>
      <c r="M59" s="91">
        <v>-7.2538339289033801E-4</v>
      </c>
      <c r="N59" s="75">
        <v>2.4077271524031402E-3</v>
      </c>
      <c r="O59" s="7">
        <v>9.7198478009917597E-4</v>
      </c>
      <c r="P59" s="7">
        <v>9.48070108515466E-4</v>
      </c>
      <c r="Q59" s="7">
        <v>1.83286123055513E-3</v>
      </c>
      <c r="R59" s="7">
        <v>5.3133656895748202E-4</v>
      </c>
      <c r="S59" s="7">
        <v>1.7031875141787301E-3</v>
      </c>
      <c r="T59" s="7">
        <v>9.8939670569651297E-4</v>
      </c>
      <c r="U59" s="82">
        <v>5.9845933274681502E-5</v>
      </c>
    </row>
    <row r="60" spans="1:21" x14ac:dyDescent="0.3">
      <c r="A60" s="81" t="s">
        <v>53</v>
      </c>
      <c r="B60" s="74">
        <v>1.5842951129630899E-3</v>
      </c>
      <c r="C60" s="74">
        <v>3.5019813917385801E-4</v>
      </c>
      <c r="D60" s="74">
        <v>8.3852271763495999E-4</v>
      </c>
      <c r="E60" s="74">
        <v>2.8427562190636501E-4</v>
      </c>
      <c r="F60" s="74">
        <v>-2.6284007554512199E-4</v>
      </c>
      <c r="G60" s="74">
        <v>1.5620453271075799E-3</v>
      </c>
      <c r="H60" s="74">
        <v>8.1599490589379597E-4</v>
      </c>
      <c r="I60" s="74">
        <v>1.243699642368E-3</v>
      </c>
      <c r="J60" s="74">
        <v>-1.0994724191862001E-3</v>
      </c>
      <c r="K60" s="74">
        <v>3.3507523474382502E-4</v>
      </c>
      <c r="L60" s="74">
        <v>-7.1328978386160701E-4</v>
      </c>
      <c r="M60" s="91">
        <v>1.21870032005899E-4</v>
      </c>
      <c r="N60" s="74">
        <v>9.7198478009917597E-4</v>
      </c>
      <c r="O60" s="75">
        <v>2.4309827381089701E-3</v>
      </c>
      <c r="P60" s="7">
        <v>1.20604502654959E-3</v>
      </c>
      <c r="Q60" s="8">
        <v>9.8341065939269994E-5</v>
      </c>
      <c r="R60" s="7">
        <v>4.78633688038455E-4</v>
      </c>
      <c r="S60" s="7">
        <v>3.8327362570967797E-4</v>
      </c>
      <c r="T60" s="7">
        <v>-1.86057121629911E-4</v>
      </c>
      <c r="U60" s="13">
        <v>1.1197362291438401E-3</v>
      </c>
    </row>
    <row r="61" spans="1:21" x14ac:dyDescent="0.3">
      <c r="A61" s="81" t="s">
        <v>54</v>
      </c>
      <c r="B61" s="74">
        <v>6.8770446455666302E-4</v>
      </c>
      <c r="C61" s="74">
        <v>1.58367188644221E-3</v>
      </c>
      <c r="D61" s="74">
        <v>1.9692540475665498E-3</v>
      </c>
      <c r="E61" s="76">
        <v>-2.5032232593756999E-5</v>
      </c>
      <c r="F61" s="74">
        <v>1.5757999933934099E-4</v>
      </c>
      <c r="G61" s="74">
        <v>3.7106381336613902E-4</v>
      </c>
      <c r="H61" s="74">
        <v>-2.8733736667797398E-4</v>
      </c>
      <c r="I61" s="74">
        <v>1.1519866949773699E-3</v>
      </c>
      <c r="J61" s="74">
        <v>-3.81440524999843E-4</v>
      </c>
      <c r="K61" s="74">
        <v>1.0773581775131401E-3</v>
      </c>
      <c r="L61" s="74">
        <v>1.64577485225236E-4</v>
      </c>
      <c r="M61" s="91">
        <v>1.29939721080602E-4</v>
      </c>
      <c r="N61" s="74">
        <v>9.48070108515466E-4</v>
      </c>
      <c r="O61" s="74">
        <v>1.20604502654959E-3</v>
      </c>
      <c r="P61" s="75">
        <v>1.63148617439768E-3</v>
      </c>
      <c r="Q61" s="7">
        <v>9.8614859212342305E-4</v>
      </c>
      <c r="R61" s="7">
        <v>1.08326039942783E-4</v>
      </c>
      <c r="S61" s="7">
        <v>4.6706584456403499E-4</v>
      </c>
      <c r="T61" s="7">
        <v>4.9083047988048099E-4</v>
      </c>
      <c r="U61" s="13">
        <v>9.6999247755657396E-4</v>
      </c>
    </row>
    <row r="62" spans="1:21" x14ac:dyDescent="0.3">
      <c r="A62" s="81" t="s">
        <v>55</v>
      </c>
      <c r="B62" s="74">
        <v>7.1525530603115E-4</v>
      </c>
      <c r="C62" s="74">
        <v>1.91908368496273E-3</v>
      </c>
      <c r="D62" s="74">
        <v>1.9748223581472798E-3</v>
      </c>
      <c r="E62" s="74">
        <v>-2.0287658751697301E-4</v>
      </c>
      <c r="F62" s="74">
        <v>3.7702548950419203E-4</v>
      </c>
      <c r="G62" s="74">
        <v>4.3546969611726102E-4</v>
      </c>
      <c r="H62" s="74">
        <v>-4.9704150743146798E-4</v>
      </c>
      <c r="I62" s="74">
        <v>-1.6445316944059801E-4</v>
      </c>
      <c r="J62" s="74">
        <v>1.6138485714451101E-4</v>
      </c>
      <c r="K62" s="74">
        <v>9.8011650102980408E-4</v>
      </c>
      <c r="L62" s="74">
        <v>-3.9442850952151E-4</v>
      </c>
      <c r="M62" s="91">
        <v>-4.8789214596480201E-4</v>
      </c>
      <c r="N62" s="74">
        <v>1.83286123055513E-3</v>
      </c>
      <c r="O62" s="76">
        <v>9.8341065939269994E-5</v>
      </c>
      <c r="P62" s="74">
        <v>9.8614859212342305E-4</v>
      </c>
      <c r="Q62" s="75">
        <v>1.93523173454871E-3</v>
      </c>
      <c r="R62" s="7">
        <v>1.9336766599246401E-4</v>
      </c>
      <c r="S62" s="7">
        <v>1.2811665125664199E-3</v>
      </c>
      <c r="T62" s="7">
        <v>1.0391016647149399E-3</v>
      </c>
      <c r="U62" s="82">
        <v>9.6816892528258294E-5</v>
      </c>
    </row>
    <row r="63" spans="1:21" x14ac:dyDescent="0.3">
      <c r="A63" s="81" t="s">
        <v>56</v>
      </c>
      <c r="B63" s="74">
        <v>5.7644687502573903E-4</v>
      </c>
      <c r="C63" s="74">
        <v>1.7651934830692899E-4</v>
      </c>
      <c r="D63" s="76">
        <v>5.8497871061199298E-5</v>
      </c>
      <c r="E63" s="76">
        <v>5.4906743493766003E-5</v>
      </c>
      <c r="F63" s="76">
        <v>-3.4687597556171403E-5</v>
      </c>
      <c r="G63" s="74">
        <v>6.4675086891036898E-4</v>
      </c>
      <c r="H63" s="74">
        <v>2.5572296429670298E-4</v>
      </c>
      <c r="I63" s="76">
        <v>9.4200504067055903E-5</v>
      </c>
      <c r="J63" s="74">
        <v>-2.3246949735215199E-4</v>
      </c>
      <c r="K63" s="76">
        <v>-4.8931235317008002E-5</v>
      </c>
      <c r="L63" s="74">
        <v>-6.2667404166135896E-4</v>
      </c>
      <c r="M63" s="91">
        <v>-1.7065501623597299E-4</v>
      </c>
      <c r="N63" s="74">
        <v>5.3133656895748202E-4</v>
      </c>
      <c r="O63" s="74">
        <v>4.78633688038455E-4</v>
      </c>
      <c r="P63" s="74">
        <v>1.08326039942783E-4</v>
      </c>
      <c r="Q63" s="74">
        <v>1.9336766599246401E-4</v>
      </c>
      <c r="R63" s="75">
        <v>2.00902289016525E-4</v>
      </c>
      <c r="S63" s="7">
        <v>3.7792122278282097E-4</v>
      </c>
      <c r="T63" s="8">
        <v>9.0824926000960694E-5</v>
      </c>
      <c r="U63" s="82">
        <v>2.3423887625290098E-5</v>
      </c>
    </row>
    <row r="64" spans="1:21" x14ac:dyDescent="0.3">
      <c r="A64" s="81" t="s">
        <v>57</v>
      </c>
      <c r="B64" s="74">
        <v>1.4979226774706901E-3</v>
      </c>
      <c r="C64" s="74">
        <v>1.9043340424356799E-3</v>
      </c>
      <c r="D64" s="74">
        <v>5.1003435638168602E-4</v>
      </c>
      <c r="E64" s="74">
        <v>-2.1528760462250399E-4</v>
      </c>
      <c r="F64" s="74">
        <v>3.84986254155131E-4</v>
      </c>
      <c r="G64" s="74">
        <v>1.4524558453206399E-3</v>
      </c>
      <c r="H64" s="74">
        <v>3.1522237458451498E-4</v>
      </c>
      <c r="I64" s="74">
        <v>3.9856668613203101E-4</v>
      </c>
      <c r="J64" s="74">
        <v>-3.1345561792026397E-4</v>
      </c>
      <c r="K64" s="74">
        <v>2.3692311691825201E-4</v>
      </c>
      <c r="L64" s="74">
        <v>-1.7629244505637999E-3</v>
      </c>
      <c r="M64" s="91">
        <v>-5.1603494029328905E-4</v>
      </c>
      <c r="N64" s="74">
        <v>1.7031875141787301E-3</v>
      </c>
      <c r="O64" s="74">
        <v>3.8327362570967797E-4</v>
      </c>
      <c r="P64" s="74">
        <v>4.6706584456403499E-4</v>
      </c>
      <c r="Q64" s="74">
        <v>1.2811665125664199E-3</v>
      </c>
      <c r="R64" s="74">
        <v>3.7792122278282097E-4</v>
      </c>
      <c r="S64" s="75">
        <v>1.58447173787556E-3</v>
      </c>
      <c r="T64" s="7">
        <v>9.4766221577920098E-4</v>
      </c>
      <c r="U64" s="82">
        <v>-3.5105780475906597E-5</v>
      </c>
    </row>
    <row r="65" spans="1:21" x14ac:dyDescent="0.3">
      <c r="A65" s="81" t="s">
        <v>58</v>
      </c>
      <c r="B65" s="74">
        <v>4.6894586735625698E-4</v>
      </c>
      <c r="C65" s="74">
        <v>1.67237994509765E-3</v>
      </c>
      <c r="D65" s="74">
        <v>7.66127682884023E-4</v>
      </c>
      <c r="E65" s="74">
        <v>-1.8041618840946899E-4</v>
      </c>
      <c r="F65" s="74">
        <v>3.4985638090164302E-4</v>
      </c>
      <c r="G65" s="74">
        <v>4.7067828581642297E-4</v>
      </c>
      <c r="H65" s="74">
        <v>-4.6488077236338498E-4</v>
      </c>
      <c r="I65" s="74">
        <v>4.1331299064422701E-4</v>
      </c>
      <c r="J65" s="74">
        <v>1.3425847620327199E-4</v>
      </c>
      <c r="K65" s="74">
        <v>3.6156224875642399E-4</v>
      </c>
      <c r="L65" s="74">
        <v>-1.0394990156899001E-3</v>
      </c>
      <c r="M65" s="91">
        <v>-4.0557100512659497E-4</v>
      </c>
      <c r="N65" s="74">
        <v>9.8939670569651297E-4</v>
      </c>
      <c r="O65" s="74">
        <v>-1.86057121629911E-4</v>
      </c>
      <c r="P65" s="74">
        <v>4.9083047988048099E-4</v>
      </c>
      <c r="Q65" s="74">
        <v>1.0391016647149399E-3</v>
      </c>
      <c r="R65" s="76">
        <v>9.0824926000960694E-5</v>
      </c>
      <c r="S65" s="74">
        <v>9.4766221577920098E-4</v>
      </c>
      <c r="T65" s="75">
        <v>8.9933656542359199E-4</v>
      </c>
      <c r="U65" s="13">
        <v>-2.7457464815855599E-4</v>
      </c>
    </row>
    <row r="66" spans="1:21" ht="15" thickBot="1" x14ac:dyDescent="0.35">
      <c r="A66" s="83" t="s">
        <v>59</v>
      </c>
      <c r="B66" s="84">
        <v>7.5192457689128502E-4</v>
      </c>
      <c r="C66" s="84">
        <v>4.7932937279343899E-4</v>
      </c>
      <c r="D66" s="84">
        <v>6.8202270584597597E-4</v>
      </c>
      <c r="E66" s="84">
        <v>-1.2810251897837999E-4</v>
      </c>
      <c r="F66" s="85">
        <v>9.7757429410041399E-5</v>
      </c>
      <c r="G66" s="84">
        <v>1.6959244716850501E-4</v>
      </c>
      <c r="H66" s="84">
        <v>8.2103365397674698E-4</v>
      </c>
      <c r="I66" s="84">
        <v>7.8699420047216801E-4</v>
      </c>
      <c r="J66" s="84">
        <v>-7.2705829668793099E-4</v>
      </c>
      <c r="K66" s="84">
        <v>6.8602860119435297E-4</v>
      </c>
      <c r="L66" s="84">
        <v>1.1240079933337501E-3</v>
      </c>
      <c r="M66" s="84">
        <v>7.0749216027544905E-4</v>
      </c>
      <c r="N66" s="85">
        <v>5.9845933274681502E-5</v>
      </c>
      <c r="O66" s="84">
        <v>1.1197362291438401E-3</v>
      </c>
      <c r="P66" s="84">
        <v>9.6999247755657396E-4</v>
      </c>
      <c r="Q66" s="85">
        <v>9.6816892528258294E-5</v>
      </c>
      <c r="R66" s="85">
        <v>2.3423887625290098E-5</v>
      </c>
      <c r="S66" s="85">
        <v>-3.5105780475906597E-5</v>
      </c>
      <c r="T66" s="84">
        <v>-2.7457464815855599E-4</v>
      </c>
      <c r="U66" s="86">
        <v>1.5673333651994E-3</v>
      </c>
    </row>
    <row r="68" spans="1:21" ht="15" thickBot="1" x14ac:dyDescent="0.35"/>
    <row r="69" spans="1:21" ht="15" thickBot="1" x14ac:dyDescent="0.35">
      <c r="A69" s="78" t="s">
        <v>60</v>
      </c>
      <c r="B69" s="95" t="s">
        <v>40</v>
      </c>
      <c r="C69" s="95" t="s">
        <v>41</v>
      </c>
      <c r="D69" s="95" t="s">
        <v>42</v>
      </c>
      <c r="E69" s="95" t="s">
        <v>43</v>
      </c>
      <c r="F69" s="95" t="s">
        <v>44</v>
      </c>
      <c r="G69" s="95" t="s">
        <v>45</v>
      </c>
      <c r="H69" s="95" t="s">
        <v>46</v>
      </c>
      <c r="I69" s="95" t="s">
        <v>47</v>
      </c>
      <c r="J69" s="95" t="s">
        <v>48</v>
      </c>
      <c r="K69" s="95" t="s">
        <v>49</v>
      </c>
      <c r="L69" s="95" t="s">
        <v>50</v>
      </c>
      <c r="M69" s="95" t="s">
        <v>51</v>
      </c>
      <c r="N69" s="95" t="s">
        <v>52</v>
      </c>
      <c r="O69" s="95" t="s">
        <v>53</v>
      </c>
      <c r="P69" s="95" t="s">
        <v>54</v>
      </c>
      <c r="Q69" s="95" t="s">
        <v>55</v>
      </c>
      <c r="R69" s="95" t="s">
        <v>56</v>
      </c>
      <c r="S69" s="95" t="s">
        <v>57</v>
      </c>
      <c r="T69" s="95" t="s">
        <v>58</v>
      </c>
      <c r="U69" s="96" t="s">
        <v>59</v>
      </c>
    </row>
    <row r="70" spans="1:21" x14ac:dyDescent="0.3">
      <c r="A70" s="93" t="s">
        <v>40</v>
      </c>
      <c r="B70" s="97">
        <v>2.2772947216729801E-3</v>
      </c>
      <c r="C70" s="10">
        <v>1.81122428915055E-3</v>
      </c>
      <c r="D70" s="10">
        <v>7.3713630713270902E-4</v>
      </c>
      <c r="E70" s="10">
        <v>-2.2309107908543099E-4</v>
      </c>
      <c r="F70" s="98">
        <v>6.8462467212177403E-5</v>
      </c>
      <c r="G70" s="10">
        <v>1.84754142579639E-3</v>
      </c>
      <c r="H70" s="10">
        <v>9.6718320344118798E-4</v>
      </c>
      <c r="I70" s="10">
        <v>1.77899719464192E-3</v>
      </c>
      <c r="J70" s="10">
        <v>-7.0008145828222897E-4</v>
      </c>
      <c r="K70" s="10">
        <v>3.9515525235728698E-4</v>
      </c>
      <c r="L70" s="10">
        <v>-1.38603115206405E-3</v>
      </c>
      <c r="M70" s="10">
        <v>2.67248234971271E-4</v>
      </c>
      <c r="N70" s="10">
        <v>1.4922775108517201E-3</v>
      </c>
      <c r="O70" s="10">
        <v>1.3180170229135299E-3</v>
      </c>
      <c r="P70" s="10">
        <v>9.7427575911142295E-4</v>
      </c>
      <c r="Q70" s="10">
        <v>1.4752861380693701E-3</v>
      </c>
      <c r="R70" s="10">
        <v>1.0386808718575899E-4</v>
      </c>
      <c r="S70" s="10">
        <v>1.53646192622703E-3</v>
      </c>
      <c r="T70" s="10">
        <v>2.7702815513746398E-4</v>
      </c>
      <c r="U70" s="99">
        <v>-5.9623765967196003E-5</v>
      </c>
    </row>
    <row r="71" spans="1:21" x14ac:dyDescent="0.3">
      <c r="A71" s="93" t="s">
        <v>41</v>
      </c>
      <c r="B71" s="100">
        <v>1.81122428915055E-3</v>
      </c>
      <c r="C71" s="75">
        <v>4.2395876634085203E-3</v>
      </c>
      <c r="D71" s="7">
        <v>2.6105890329849299E-3</v>
      </c>
      <c r="E71" s="7">
        <v>-6.5824862747908101E-4</v>
      </c>
      <c r="F71" s="7">
        <v>5.0415992746233405E-4</v>
      </c>
      <c r="G71" s="7">
        <v>9.2045465069602399E-4</v>
      </c>
      <c r="H71" s="7">
        <v>-5.0280376892870903E-4</v>
      </c>
      <c r="I71" s="7">
        <v>3.13615289544669E-3</v>
      </c>
      <c r="J71" s="7">
        <v>1.3703363405273599E-4</v>
      </c>
      <c r="K71" s="7">
        <v>1.46845600912002E-3</v>
      </c>
      <c r="L71" s="7">
        <v>-1.0356468470299599E-3</v>
      </c>
      <c r="M71" s="7">
        <v>5.0645342106928504E-4</v>
      </c>
      <c r="N71" s="7">
        <v>1.7364317833227199E-3</v>
      </c>
      <c r="O71" s="7">
        <v>2.27591267047632E-4</v>
      </c>
      <c r="P71" s="7">
        <v>2.0565357803638299E-3</v>
      </c>
      <c r="Q71" s="7">
        <v>3.2113278220175698E-3</v>
      </c>
      <c r="R71" s="7">
        <v>-5.5763699468989797E-4</v>
      </c>
      <c r="S71" s="7">
        <v>2.0910606778034501E-3</v>
      </c>
      <c r="T71" s="7">
        <v>1.20651331642797E-3</v>
      </c>
      <c r="U71" s="13">
        <v>-8.6835797646300696E-4</v>
      </c>
    </row>
    <row r="72" spans="1:21" x14ac:dyDescent="0.3">
      <c r="A72" s="93" t="s">
        <v>42</v>
      </c>
      <c r="B72" s="100">
        <v>7.3713630713270902E-4</v>
      </c>
      <c r="C72" s="74">
        <v>2.6105890329849299E-3</v>
      </c>
      <c r="D72" s="75">
        <v>4.7338090819174696E-3</v>
      </c>
      <c r="E72" s="8">
        <v>-2.97894559294378E-4</v>
      </c>
      <c r="F72" s="7">
        <v>-1.88974710675898E-4</v>
      </c>
      <c r="G72" s="7">
        <v>-4.5473777006850601E-4</v>
      </c>
      <c r="H72" s="7">
        <v>-1.3668798733947401E-3</v>
      </c>
      <c r="I72" s="8">
        <v>2.3751532855767802E-3</v>
      </c>
      <c r="J72" s="7">
        <v>7.52102875587836E-4</v>
      </c>
      <c r="K72" s="7">
        <v>2.2885860602029498E-3</v>
      </c>
      <c r="L72" s="7">
        <v>1.42300212166036E-3</v>
      </c>
      <c r="M72" s="8">
        <v>8.6993199607153504E-4</v>
      </c>
      <c r="N72" s="7">
        <v>1.61452387591796E-3</v>
      </c>
      <c r="O72" s="7">
        <v>6.1771730495283398E-4</v>
      </c>
      <c r="P72" s="7">
        <v>2.660958678617E-3</v>
      </c>
      <c r="Q72" s="7">
        <v>3.8728535562772299E-3</v>
      </c>
      <c r="R72" s="7">
        <v>-9.3657634489064995E-4</v>
      </c>
      <c r="S72" s="7">
        <v>1.07570459353611E-3</v>
      </c>
      <c r="T72" s="7">
        <v>3.40799596491211E-4</v>
      </c>
      <c r="U72" s="13">
        <v>-1.1958442605322301E-3</v>
      </c>
    </row>
    <row r="73" spans="1:21" x14ac:dyDescent="0.3">
      <c r="A73" s="93" t="s">
        <v>43</v>
      </c>
      <c r="B73" s="100">
        <v>-2.2309107908543099E-4</v>
      </c>
      <c r="C73" s="74">
        <v>-6.5824862747908101E-4</v>
      </c>
      <c r="D73" s="74">
        <v>-2.97894559294378E-4</v>
      </c>
      <c r="E73" s="77">
        <v>2.10779510416519E-4</v>
      </c>
      <c r="F73" s="8">
        <v>-1.13936353856845E-4</v>
      </c>
      <c r="G73" s="8">
        <v>7.3111298192195096E-5</v>
      </c>
      <c r="H73" s="8">
        <v>-1.7832457220270699E-5</v>
      </c>
      <c r="I73" s="8">
        <v>-4.9007140530851203E-4</v>
      </c>
      <c r="J73" s="7">
        <v>-1.1419339621919401E-4</v>
      </c>
      <c r="K73" s="7">
        <v>-2.5201946214602899E-4</v>
      </c>
      <c r="L73" s="7">
        <v>-1.68916592774539E-4</v>
      </c>
      <c r="M73" s="8">
        <v>-2.6750489247925798E-4</v>
      </c>
      <c r="N73" s="8">
        <v>-8.2534314867398098E-5</v>
      </c>
      <c r="O73" s="7">
        <v>2.6297316179406101E-4</v>
      </c>
      <c r="P73" s="7">
        <v>-2.07441071401296E-4</v>
      </c>
      <c r="Q73" s="7">
        <v>-5.9060909195598902E-4</v>
      </c>
      <c r="R73" s="7">
        <v>2.3566465084163499E-4</v>
      </c>
      <c r="S73" s="7">
        <v>-3.0658166187834803E-4</v>
      </c>
      <c r="T73" s="8">
        <v>-9.4264718438024706E-5</v>
      </c>
      <c r="U73" s="13">
        <v>2.30511241243368E-4</v>
      </c>
    </row>
    <row r="74" spans="1:21" x14ac:dyDescent="0.3">
      <c r="A74" s="93" t="s">
        <v>44</v>
      </c>
      <c r="B74" s="101">
        <v>6.8462467212177403E-5</v>
      </c>
      <c r="C74" s="74">
        <v>5.0415992746233405E-4</v>
      </c>
      <c r="D74" s="74">
        <v>-1.88974710675898E-4</v>
      </c>
      <c r="E74" s="76">
        <v>-1.13936353856845E-4</v>
      </c>
      <c r="F74" s="77">
        <v>2.71138298034755E-4</v>
      </c>
      <c r="G74" s="8">
        <v>8.3471314624041393E-5</v>
      </c>
      <c r="H74" s="8">
        <v>6.2293876250378295E-5</v>
      </c>
      <c r="I74" s="8">
        <v>-1.8185962669477499E-4</v>
      </c>
      <c r="J74" s="8">
        <v>-8.8447281920181605E-5</v>
      </c>
      <c r="K74" s="8">
        <v>1.8675738370639099E-5</v>
      </c>
      <c r="L74" s="7">
        <v>-2.3562229540089301E-4</v>
      </c>
      <c r="M74" s="8">
        <v>-1.65182021711577E-4</v>
      </c>
      <c r="N74" s="7">
        <v>1.46446447073071E-4</v>
      </c>
      <c r="O74" s="7">
        <v>-2.0820619235180501E-4</v>
      </c>
      <c r="P74" s="8">
        <v>-2.9503164384107199E-5</v>
      </c>
      <c r="Q74" s="8">
        <v>-4.5572220357264699E-5</v>
      </c>
      <c r="R74" s="7">
        <v>1.37155076144157E-4</v>
      </c>
      <c r="S74" s="7">
        <v>2.2199079766300101E-4</v>
      </c>
      <c r="T74" s="7">
        <v>3.5330311202223E-4</v>
      </c>
      <c r="U74" s="13">
        <v>3.8492392287830298E-4</v>
      </c>
    </row>
    <row r="75" spans="1:21" x14ac:dyDescent="0.3">
      <c r="A75" s="93" t="s">
        <v>45</v>
      </c>
      <c r="B75" s="100">
        <v>1.84754142579639E-3</v>
      </c>
      <c r="C75" s="74">
        <v>9.2045465069602399E-4</v>
      </c>
      <c r="D75" s="74">
        <v>-4.5473777006850601E-4</v>
      </c>
      <c r="E75" s="76">
        <v>7.3111298192195096E-5</v>
      </c>
      <c r="F75" s="76">
        <v>8.3471314624041393E-5</v>
      </c>
      <c r="G75" s="75">
        <v>2.13036075931866E-3</v>
      </c>
      <c r="H75" s="7">
        <v>9.5150613380099401E-4</v>
      </c>
      <c r="I75" s="8">
        <v>6.8028846757591703E-4</v>
      </c>
      <c r="J75" s="7">
        <v>-8.9089909300932898E-4</v>
      </c>
      <c r="K75" s="7">
        <v>-3.5198157589542398E-4</v>
      </c>
      <c r="L75" s="7">
        <v>-2.3352985071265001E-3</v>
      </c>
      <c r="M75" s="8">
        <v>-4.8513784138757502E-4</v>
      </c>
      <c r="N75" s="7">
        <v>1.33211370590526E-3</v>
      </c>
      <c r="O75" s="7">
        <v>1.3483802308282601E-3</v>
      </c>
      <c r="P75" s="7">
        <v>2.26699139220745E-4</v>
      </c>
      <c r="Q75" s="7">
        <v>1.68569866575744E-4</v>
      </c>
      <c r="R75" s="7">
        <v>6.4699884219088005E-4</v>
      </c>
      <c r="S75" s="7">
        <v>1.18501161202997E-3</v>
      </c>
      <c r="T75" s="8">
        <v>4.3309600251026701E-4</v>
      </c>
      <c r="U75" s="13">
        <v>3.1252651053661698E-4</v>
      </c>
    </row>
    <row r="76" spans="1:21" x14ac:dyDescent="0.3">
      <c r="A76" s="93" t="s">
        <v>46</v>
      </c>
      <c r="B76" s="100">
        <v>9.6718320344118798E-4</v>
      </c>
      <c r="C76" s="74">
        <v>-5.0280376892870903E-4</v>
      </c>
      <c r="D76" s="74">
        <v>-1.3668798733947401E-3</v>
      </c>
      <c r="E76" s="76">
        <v>-1.7832457220270699E-5</v>
      </c>
      <c r="F76" s="76">
        <v>6.2293876250378295E-5</v>
      </c>
      <c r="G76" s="74">
        <v>9.5150613380099401E-4</v>
      </c>
      <c r="H76" s="75">
        <v>1.47615592766681E-3</v>
      </c>
      <c r="I76" s="8">
        <v>-2.5624238302045601E-4</v>
      </c>
      <c r="J76" s="7">
        <v>-8.6380526462861702E-4</v>
      </c>
      <c r="K76" s="7">
        <v>-5.0424170641041996E-4</v>
      </c>
      <c r="L76" s="7">
        <v>-3.7412144542040303E-4</v>
      </c>
      <c r="M76" s="8">
        <v>1.07560574714061E-4</v>
      </c>
      <c r="N76" s="8">
        <v>5.5309176441625303E-6</v>
      </c>
      <c r="O76" s="7">
        <v>7.1949593443656199E-4</v>
      </c>
      <c r="P76" s="7">
        <v>-4.3962725424655902E-4</v>
      </c>
      <c r="Q76" s="7">
        <v>-8.5922594404443499E-4</v>
      </c>
      <c r="R76" s="7">
        <v>4.15249512473888E-4</v>
      </c>
      <c r="S76" s="7">
        <v>1.43315757132844E-4</v>
      </c>
      <c r="T76" s="7">
        <v>-3.3570437415696603E-4</v>
      </c>
      <c r="U76" s="13">
        <v>1.05751136947738E-3</v>
      </c>
    </row>
    <row r="77" spans="1:21" x14ac:dyDescent="0.3">
      <c r="A77" s="93" t="s">
        <v>47</v>
      </c>
      <c r="B77" s="100">
        <v>1.77899719464192E-3</v>
      </c>
      <c r="C77" s="74">
        <v>3.13615289544669E-3</v>
      </c>
      <c r="D77" s="74">
        <v>2.3751532855767802E-3</v>
      </c>
      <c r="E77" s="76">
        <v>-4.9007140530851203E-4</v>
      </c>
      <c r="F77" s="76">
        <v>-1.8185962669477499E-4</v>
      </c>
      <c r="G77" s="74">
        <v>6.8028846757591703E-4</v>
      </c>
      <c r="H77" s="74">
        <v>-2.5624238302045601E-4</v>
      </c>
      <c r="I77" s="77">
        <v>4.99825895202205E-3</v>
      </c>
      <c r="J77" s="8">
        <v>5.5383220921031599E-5</v>
      </c>
      <c r="K77" s="7">
        <v>1.26189182923557E-3</v>
      </c>
      <c r="L77" s="7">
        <v>-2.93046684873942E-4</v>
      </c>
      <c r="M77" s="8">
        <v>1.61424371394148E-3</v>
      </c>
      <c r="N77" s="7">
        <v>3.91950149346351E-4</v>
      </c>
      <c r="O77" s="7">
        <v>9.3488938126310296E-4</v>
      </c>
      <c r="P77" s="7">
        <v>2.2505938399176098E-3</v>
      </c>
      <c r="Q77" s="7">
        <v>2.6892945713342499E-3</v>
      </c>
      <c r="R77" s="7">
        <v>-1.2002066098853301E-3</v>
      </c>
      <c r="S77" s="7">
        <v>1.1705669334155799E-3</v>
      </c>
      <c r="T77" s="8">
        <v>-5.5806680037150602E-5</v>
      </c>
      <c r="U77" s="13">
        <v>-1.63678254670006E-3</v>
      </c>
    </row>
    <row r="78" spans="1:21" x14ac:dyDescent="0.3">
      <c r="A78" s="93" t="s">
        <v>48</v>
      </c>
      <c r="B78" s="100">
        <v>-7.0008145828222897E-4</v>
      </c>
      <c r="C78" s="74">
        <v>1.3703363405273599E-4</v>
      </c>
      <c r="D78" s="74">
        <v>7.52102875587836E-4</v>
      </c>
      <c r="E78" s="76">
        <v>-1.1419339621919401E-4</v>
      </c>
      <c r="F78" s="76">
        <v>-8.8447281920181605E-5</v>
      </c>
      <c r="G78" s="74">
        <v>-8.9089909300932898E-4</v>
      </c>
      <c r="H78" s="74">
        <v>-8.6380526462861702E-4</v>
      </c>
      <c r="I78" s="76">
        <v>5.5383220921031599E-5</v>
      </c>
      <c r="J78" s="75">
        <v>8.1768732746516305E-4</v>
      </c>
      <c r="K78" s="7">
        <v>2.8666432475996101E-4</v>
      </c>
      <c r="L78" s="7">
        <v>6.21958853417854E-4</v>
      </c>
      <c r="M78" s="8">
        <v>1.5380964889392701E-4</v>
      </c>
      <c r="N78" s="7">
        <v>-1.79993282651602E-4</v>
      </c>
      <c r="O78" s="7">
        <v>-9.7550916393102896E-4</v>
      </c>
      <c r="P78" s="8">
        <v>-8.0771964329489803E-6</v>
      </c>
      <c r="Q78" s="7">
        <v>8.5278923625158097E-4</v>
      </c>
      <c r="R78" s="7">
        <v>-5.2261800416374398E-4</v>
      </c>
      <c r="S78" s="8">
        <v>-5.9421997341878001E-5</v>
      </c>
      <c r="T78" s="8">
        <v>1.15608305735084E-5</v>
      </c>
      <c r="U78" s="13">
        <v>-1.20666154476423E-3</v>
      </c>
    </row>
    <row r="79" spans="1:21" x14ac:dyDescent="0.3">
      <c r="A79" s="93" t="s">
        <v>49</v>
      </c>
      <c r="B79" s="100">
        <v>3.9515525235728698E-4</v>
      </c>
      <c r="C79" s="74">
        <v>1.46845600912002E-3</v>
      </c>
      <c r="D79" s="74">
        <v>2.2885860602029498E-3</v>
      </c>
      <c r="E79" s="76">
        <v>-2.5201946214602899E-4</v>
      </c>
      <c r="F79" s="76">
        <v>1.8675738370639099E-5</v>
      </c>
      <c r="G79" s="74">
        <v>-3.5198157589542398E-4</v>
      </c>
      <c r="H79" s="74">
        <v>-5.0424170641041996E-4</v>
      </c>
      <c r="I79" s="76">
        <v>1.26189182923557E-3</v>
      </c>
      <c r="J79" s="76">
        <v>2.8666432475996101E-4</v>
      </c>
      <c r="K79" s="75">
        <v>1.2411896457517899E-3</v>
      </c>
      <c r="L79" s="7">
        <v>1.0332448795983399E-3</v>
      </c>
      <c r="M79" s="8">
        <v>6.1118460529274504E-4</v>
      </c>
      <c r="N79" s="7">
        <v>6.5521942198665901E-4</v>
      </c>
      <c r="O79" s="8">
        <v>2.3915716359751199E-4</v>
      </c>
      <c r="P79" s="7">
        <v>1.3862864059489999E-3</v>
      </c>
      <c r="Q79" s="7">
        <v>1.8771243653018901E-3</v>
      </c>
      <c r="R79" s="8">
        <v>-5.1128982956261104E-4</v>
      </c>
      <c r="S79" s="7">
        <v>5.0680561501140696E-4</v>
      </c>
      <c r="T79" s="7">
        <v>1.5965624039373399E-4</v>
      </c>
      <c r="U79" s="82">
        <v>-2.5886950811928098E-4</v>
      </c>
    </row>
    <row r="80" spans="1:21" x14ac:dyDescent="0.3">
      <c r="A80" s="93" t="s">
        <v>50</v>
      </c>
      <c r="B80" s="100">
        <v>-1.38603115206405E-3</v>
      </c>
      <c r="C80" s="74">
        <v>-1.0356468470299599E-3</v>
      </c>
      <c r="D80" s="74">
        <v>1.42300212166036E-3</v>
      </c>
      <c r="E80" s="76">
        <v>-1.68916592774539E-4</v>
      </c>
      <c r="F80" s="76">
        <v>-2.3562229540089301E-4</v>
      </c>
      <c r="G80" s="74">
        <v>-2.3352985071265001E-3</v>
      </c>
      <c r="H80" s="74">
        <v>-3.7412144542040303E-4</v>
      </c>
      <c r="I80" s="76">
        <v>-2.93046684873942E-4</v>
      </c>
      <c r="J80" s="74">
        <v>6.21958853417854E-4</v>
      </c>
      <c r="K80" s="74">
        <v>1.0332448795983399E-3</v>
      </c>
      <c r="L80" s="75">
        <v>3.8897992219311499E-3</v>
      </c>
      <c r="M80" s="8">
        <v>1.2503245165136E-3</v>
      </c>
      <c r="N80" s="7">
        <v>-1.2743618036417199E-3</v>
      </c>
      <c r="O80" s="8">
        <v>-6.4556087928965605E-4</v>
      </c>
      <c r="P80" s="7">
        <v>4.7020058187500401E-4</v>
      </c>
      <c r="Q80" s="7">
        <v>3.99371424125838E-4</v>
      </c>
      <c r="R80" s="8">
        <v>-8.7091434836638704E-4</v>
      </c>
      <c r="S80" s="7">
        <v>-1.2950893660521399E-3</v>
      </c>
      <c r="T80" s="7">
        <v>-9.9784856391767511E-4</v>
      </c>
      <c r="U80" s="82">
        <v>3.61188767137956E-4</v>
      </c>
    </row>
    <row r="81" spans="1:21" x14ac:dyDescent="0.3">
      <c r="A81" s="93" t="s">
        <v>51</v>
      </c>
      <c r="B81" s="100">
        <v>2.67248234971271E-4</v>
      </c>
      <c r="C81" s="74">
        <v>5.0645342106928504E-4</v>
      </c>
      <c r="D81" s="74">
        <v>8.6993199607153504E-4</v>
      </c>
      <c r="E81" s="76">
        <v>-2.6750489247925798E-4</v>
      </c>
      <c r="F81" s="76">
        <v>-1.65182021711577E-4</v>
      </c>
      <c r="G81" s="74">
        <v>-4.8513784138757502E-4</v>
      </c>
      <c r="H81" s="74">
        <v>1.07560574714061E-4</v>
      </c>
      <c r="I81" s="76">
        <v>1.61424371394148E-3</v>
      </c>
      <c r="J81" s="74">
        <v>1.5380964889392701E-4</v>
      </c>
      <c r="K81" s="74">
        <v>6.1118460529274504E-4</v>
      </c>
      <c r="L81" s="74">
        <v>1.2503245165136E-3</v>
      </c>
      <c r="M81" s="77">
        <v>1.1113548133775001E-3</v>
      </c>
      <c r="N81" s="7">
        <v>-4.7392175067987702E-4</v>
      </c>
      <c r="O81" s="8">
        <v>4.3427813455833898E-5</v>
      </c>
      <c r="P81" s="7">
        <v>6.9926103742385304E-4</v>
      </c>
      <c r="Q81" s="7">
        <v>8.9901097582349395E-4</v>
      </c>
      <c r="R81" s="8">
        <v>-7.4243154542067802E-4</v>
      </c>
      <c r="S81" s="8">
        <v>-5.6526634966071998E-5</v>
      </c>
      <c r="T81" s="7">
        <v>-5.3848173060743105E-4</v>
      </c>
      <c r="U81" s="82">
        <v>-4.6928310407776298E-4</v>
      </c>
    </row>
    <row r="82" spans="1:21" x14ac:dyDescent="0.3">
      <c r="A82" s="93" t="s">
        <v>52</v>
      </c>
      <c r="B82" s="100">
        <v>1.4922775108517201E-3</v>
      </c>
      <c r="C82" s="74">
        <v>1.7364317833227199E-3</v>
      </c>
      <c r="D82" s="74">
        <v>1.61452387591796E-3</v>
      </c>
      <c r="E82" s="76">
        <v>-8.2534314867398098E-5</v>
      </c>
      <c r="F82" s="76">
        <v>1.46446447073071E-4</v>
      </c>
      <c r="G82" s="74">
        <v>1.33211370590526E-3</v>
      </c>
      <c r="H82" s="76">
        <v>5.5309176441625303E-6</v>
      </c>
      <c r="I82" s="76">
        <v>3.91950149346351E-4</v>
      </c>
      <c r="J82" s="74">
        <v>-1.79993282651602E-4</v>
      </c>
      <c r="K82" s="74">
        <v>6.5521942198665901E-4</v>
      </c>
      <c r="L82" s="74">
        <v>-1.2743618036417199E-3</v>
      </c>
      <c r="M82" s="76">
        <v>-4.7392175067987702E-4</v>
      </c>
      <c r="N82" s="75">
        <v>2.0984865071338099E-3</v>
      </c>
      <c r="O82" s="8">
        <v>8.1879589129898003E-4</v>
      </c>
      <c r="P82" s="7">
        <v>9.5070097241761005E-4</v>
      </c>
      <c r="Q82" s="7">
        <v>1.8803802223887999E-3</v>
      </c>
      <c r="R82" s="8">
        <v>3.1541922068921598E-4</v>
      </c>
      <c r="S82" s="7">
        <v>1.5504807560489399E-3</v>
      </c>
      <c r="T82" s="7">
        <v>8.0323174966264105E-4</v>
      </c>
      <c r="U82" s="82">
        <v>-2.0134169115018299E-4</v>
      </c>
    </row>
    <row r="83" spans="1:21" x14ac:dyDescent="0.3">
      <c r="A83" s="93" t="s">
        <v>53</v>
      </c>
      <c r="B83" s="100">
        <v>1.3180170229135299E-3</v>
      </c>
      <c r="C83" s="74">
        <v>2.27591267047632E-4</v>
      </c>
      <c r="D83" s="74">
        <v>6.1771730495283398E-4</v>
      </c>
      <c r="E83" s="76">
        <v>2.6297316179406101E-4</v>
      </c>
      <c r="F83" s="76">
        <v>-2.0820619235180501E-4</v>
      </c>
      <c r="G83" s="74">
        <v>1.3483802308282601E-3</v>
      </c>
      <c r="H83" s="74">
        <v>7.1949593443656199E-4</v>
      </c>
      <c r="I83" s="76">
        <v>9.3488938126310296E-4</v>
      </c>
      <c r="J83" s="74">
        <v>-9.7550916393102896E-4</v>
      </c>
      <c r="K83" s="74">
        <v>2.3915716359751199E-4</v>
      </c>
      <c r="L83" s="74">
        <v>-6.4556087928965605E-4</v>
      </c>
      <c r="M83" s="76">
        <v>4.3427813455833898E-5</v>
      </c>
      <c r="N83" s="74">
        <v>8.1879589129898003E-4</v>
      </c>
      <c r="O83" s="77">
        <v>2.0896170889069801E-3</v>
      </c>
      <c r="P83" s="7">
        <v>9.7675244696462092E-4</v>
      </c>
      <c r="Q83" s="8">
        <v>-4.3421960404751403E-5</v>
      </c>
      <c r="R83" s="8">
        <v>4.6805989083047498E-4</v>
      </c>
      <c r="S83" s="7">
        <v>2.9111467973579801E-4</v>
      </c>
      <c r="T83" s="7">
        <v>-1.4097303489595E-4</v>
      </c>
      <c r="U83" s="82">
        <v>1.0640727762007199E-3</v>
      </c>
    </row>
    <row r="84" spans="1:21" x14ac:dyDescent="0.3">
      <c r="A84" s="93" t="s">
        <v>54</v>
      </c>
      <c r="B84" s="100">
        <v>9.7427575911142295E-4</v>
      </c>
      <c r="C84" s="74">
        <v>2.0565357803638299E-3</v>
      </c>
      <c r="D84" s="74">
        <v>2.660958678617E-3</v>
      </c>
      <c r="E84" s="76">
        <v>-2.07441071401296E-4</v>
      </c>
      <c r="F84" s="76">
        <v>-2.9503164384107199E-5</v>
      </c>
      <c r="G84" s="74">
        <v>2.26699139220745E-4</v>
      </c>
      <c r="H84" s="74">
        <v>-4.3962725424655902E-4</v>
      </c>
      <c r="I84" s="76">
        <v>2.2505938399176098E-3</v>
      </c>
      <c r="J84" s="76">
        <v>-8.0771964329489803E-6</v>
      </c>
      <c r="K84" s="74">
        <v>1.3862864059489999E-3</v>
      </c>
      <c r="L84" s="74">
        <v>4.7020058187500401E-4</v>
      </c>
      <c r="M84" s="76">
        <v>6.9926103742385304E-4</v>
      </c>
      <c r="N84" s="74">
        <v>9.5070097241761005E-4</v>
      </c>
      <c r="O84" s="76">
        <v>9.7675244696462092E-4</v>
      </c>
      <c r="P84" s="75">
        <v>1.94746529623247E-3</v>
      </c>
      <c r="Q84" s="7">
        <v>2.07546010461539E-3</v>
      </c>
      <c r="R84" s="8">
        <v>-4.6392294105183798E-4</v>
      </c>
      <c r="S84" s="7">
        <v>7.6064600175405005E-4</v>
      </c>
      <c r="T84" s="7">
        <v>2.42469891509361E-4</v>
      </c>
      <c r="U84" s="82">
        <v>-1.7322188634483901E-4</v>
      </c>
    </row>
    <row r="85" spans="1:21" x14ac:dyDescent="0.3">
      <c r="A85" s="93" t="s">
        <v>55</v>
      </c>
      <c r="B85" s="100">
        <v>1.4752861380693701E-3</v>
      </c>
      <c r="C85" s="74">
        <v>3.2113278220175698E-3</v>
      </c>
      <c r="D85" s="74">
        <v>3.8728535562772299E-3</v>
      </c>
      <c r="E85" s="76">
        <v>-5.9060909195598902E-4</v>
      </c>
      <c r="F85" s="76">
        <v>-4.5572220357264699E-5</v>
      </c>
      <c r="G85" s="74">
        <v>1.68569866575744E-4</v>
      </c>
      <c r="H85" s="74">
        <v>-8.5922594404443499E-4</v>
      </c>
      <c r="I85" s="76">
        <v>2.6892945713342499E-3</v>
      </c>
      <c r="J85" s="74">
        <v>8.5278923625158097E-4</v>
      </c>
      <c r="K85" s="74">
        <v>1.8771243653018901E-3</v>
      </c>
      <c r="L85" s="74">
        <v>3.99371424125838E-4</v>
      </c>
      <c r="M85" s="76">
        <v>8.9901097582349395E-4</v>
      </c>
      <c r="N85" s="74">
        <v>1.8803802223887999E-3</v>
      </c>
      <c r="O85" s="76">
        <v>-4.3421960404751403E-5</v>
      </c>
      <c r="P85" s="74">
        <v>2.07546010461539E-3</v>
      </c>
      <c r="Q85" s="75">
        <v>4.4151147893396799E-3</v>
      </c>
      <c r="R85" s="8">
        <v>-1.0817552626128501E-3</v>
      </c>
      <c r="S85" s="7">
        <v>1.9054340468610501E-3</v>
      </c>
      <c r="T85" s="7">
        <v>4.9129237256807399E-4</v>
      </c>
      <c r="U85" s="82">
        <v>-2.16800417282117E-3</v>
      </c>
    </row>
    <row r="86" spans="1:21" x14ac:dyDescent="0.3">
      <c r="A86" s="93" t="s">
        <v>56</v>
      </c>
      <c r="B86" s="100">
        <v>1.0386808718575899E-4</v>
      </c>
      <c r="C86" s="74">
        <v>-5.5763699468989797E-4</v>
      </c>
      <c r="D86" s="74">
        <v>-9.3657634489064995E-4</v>
      </c>
      <c r="E86" s="76">
        <v>2.3566465084163499E-4</v>
      </c>
      <c r="F86" s="76">
        <v>1.37155076144157E-4</v>
      </c>
      <c r="G86" s="74">
        <v>6.4699884219088005E-4</v>
      </c>
      <c r="H86" s="74">
        <v>4.15249512473888E-4</v>
      </c>
      <c r="I86" s="76">
        <v>-1.2002066098853301E-3</v>
      </c>
      <c r="J86" s="74">
        <v>-5.2261800416374398E-4</v>
      </c>
      <c r="K86" s="74">
        <v>-5.1128982956261104E-4</v>
      </c>
      <c r="L86" s="74">
        <v>-8.7091434836638704E-4</v>
      </c>
      <c r="M86" s="76">
        <v>-7.4243154542067802E-4</v>
      </c>
      <c r="N86" s="74">
        <v>3.1541922068921598E-4</v>
      </c>
      <c r="O86" s="76">
        <v>4.6805989083047498E-4</v>
      </c>
      <c r="P86" s="74">
        <v>-4.6392294105183798E-4</v>
      </c>
      <c r="Q86" s="74">
        <v>-1.0817552626128501E-3</v>
      </c>
      <c r="R86" s="77">
        <v>7.3680974794556296E-4</v>
      </c>
      <c r="S86" s="8">
        <v>-4.1440942030950502E-5</v>
      </c>
      <c r="T86" s="7">
        <v>2.58599795810585E-4</v>
      </c>
      <c r="U86" s="82">
        <v>1.0388572320107199E-3</v>
      </c>
    </row>
    <row r="87" spans="1:21" x14ac:dyDescent="0.3">
      <c r="A87" s="93" t="s">
        <v>57</v>
      </c>
      <c r="B87" s="100">
        <v>1.53646192622703E-3</v>
      </c>
      <c r="C87" s="74">
        <v>2.0910606778034501E-3</v>
      </c>
      <c r="D87" s="74">
        <v>1.07570459353611E-3</v>
      </c>
      <c r="E87" s="76">
        <v>-3.0658166187834803E-4</v>
      </c>
      <c r="F87" s="76">
        <v>2.2199079766300101E-4</v>
      </c>
      <c r="G87" s="74">
        <v>1.18501161202997E-3</v>
      </c>
      <c r="H87" s="74">
        <v>1.43315757132844E-4</v>
      </c>
      <c r="I87" s="76">
        <v>1.1705669334155799E-3</v>
      </c>
      <c r="J87" s="76">
        <v>-5.9421997341878001E-5</v>
      </c>
      <c r="K87" s="74">
        <v>5.0680561501140696E-4</v>
      </c>
      <c r="L87" s="74">
        <v>-1.2950893660521399E-3</v>
      </c>
      <c r="M87" s="76">
        <v>-5.6526634966071998E-5</v>
      </c>
      <c r="N87" s="74">
        <v>1.5504807560489399E-3</v>
      </c>
      <c r="O87" s="76">
        <v>2.9111467973579801E-4</v>
      </c>
      <c r="P87" s="74">
        <v>7.6064600175405005E-4</v>
      </c>
      <c r="Q87" s="74">
        <v>1.9054340468610501E-3</v>
      </c>
      <c r="R87" s="76">
        <v>-4.1440942030950502E-5</v>
      </c>
      <c r="S87" s="75">
        <v>1.59456194483199E-3</v>
      </c>
      <c r="T87" s="7">
        <v>6.9531363269148495E-4</v>
      </c>
      <c r="U87" s="82">
        <v>-6.8937132320172399E-4</v>
      </c>
    </row>
    <row r="88" spans="1:21" x14ac:dyDescent="0.3">
      <c r="A88" s="93" t="s">
        <v>58</v>
      </c>
      <c r="B88" s="100">
        <v>2.7702815513746398E-4</v>
      </c>
      <c r="C88" s="74">
        <v>1.20651331642797E-3</v>
      </c>
      <c r="D88" s="74">
        <v>3.40799596491211E-4</v>
      </c>
      <c r="E88" s="76">
        <v>-9.4264718438024706E-5</v>
      </c>
      <c r="F88" s="76">
        <v>3.5330311202223E-4</v>
      </c>
      <c r="G88" s="74">
        <v>4.3309600251026701E-4</v>
      </c>
      <c r="H88" s="74">
        <v>-3.3570437415696603E-4</v>
      </c>
      <c r="I88" s="76">
        <v>-5.5806680037150602E-5</v>
      </c>
      <c r="J88" s="76">
        <v>1.15608305735084E-5</v>
      </c>
      <c r="K88" s="74">
        <v>1.5965624039373399E-4</v>
      </c>
      <c r="L88" s="74">
        <v>-9.9784856391767511E-4</v>
      </c>
      <c r="M88" s="76">
        <v>-5.3848173060743105E-4</v>
      </c>
      <c r="N88" s="74">
        <v>8.0323174966264105E-4</v>
      </c>
      <c r="O88" s="76">
        <v>-1.4097303489595E-4</v>
      </c>
      <c r="P88" s="74">
        <v>2.42469891509361E-4</v>
      </c>
      <c r="Q88" s="74">
        <v>4.9129237256807399E-4</v>
      </c>
      <c r="R88" s="76">
        <v>2.58599795810585E-4</v>
      </c>
      <c r="S88" s="74">
        <v>6.9531363269148495E-4</v>
      </c>
      <c r="T88" s="75">
        <v>8.28723995913986E-4</v>
      </c>
      <c r="U88" s="82">
        <v>9.0795771800618194E-5</v>
      </c>
    </row>
    <row r="89" spans="1:21" ht="15" thickBot="1" x14ac:dyDescent="0.35">
      <c r="A89" s="94" t="s">
        <v>59</v>
      </c>
      <c r="B89" s="102">
        <v>-5.9623765967196003E-5</v>
      </c>
      <c r="C89" s="84">
        <v>-8.6835797646300696E-4</v>
      </c>
      <c r="D89" s="84">
        <v>-1.1958442605322301E-3</v>
      </c>
      <c r="E89" s="85">
        <v>2.30511241243368E-4</v>
      </c>
      <c r="F89" s="85">
        <v>3.8492392287830298E-4</v>
      </c>
      <c r="G89" s="84">
        <v>3.1252651053661698E-4</v>
      </c>
      <c r="H89" s="84">
        <v>1.05751136947738E-3</v>
      </c>
      <c r="I89" s="85">
        <v>-1.63678254670006E-3</v>
      </c>
      <c r="J89" s="84">
        <v>-1.20666154476423E-3</v>
      </c>
      <c r="K89" s="84">
        <v>-2.5886950811928098E-4</v>
      </c>
      <c r="L89" s="84">
        <v>3.61188767137956E-4</v>
      </c>
      <c r="M89" s="85">
        <v>-4.6928310407776298E-4</v>
      </c>
      <c r="N89" s="84">
        <v>-2.0134169115018299E-4</v>
      </c>
      <c r="O89" s="85">
        <v>1.0640727762007199E-3</v>
      </c>
      <c r="P89" s="84">
        <v>-1.7322188634483901E-4</v>
      </c>
      <c r="Q89" s="84">
        <v>-2.16800417282117E-3</v>
      </c>
      <c r="R89" s="85">
        <v>1.0388572320107199E-3</v>
      </c>
      <c r="S89" s="84">
        <v>-6.8937132320172399E-4</v>
      </c>
      <c r="T89" s="85">
        <v>9.0795771800618194E-5</v>
      </c>
      <c r="U89" s="103">
        <v>3.1817169253617202E-3</v>
      </c>
    </row>
    <row r="90" spans="1:21" ht="15" thickBot="1" x14ac:dyDescent="0.35">
      <c r="E90" s="3"/>
      <c r="F90" s="3"/>
      <c r="I90" s="3"/>
      <c r="M90" s="3"/>
      <c r="O90" s="3"/>
      <c r="R90" s="3"/>
      <c r="U90" s="3"/>
    </row>
    <row r="91" spans="1:21" x14ac:dyDescent="0.3">
      <c r="A91" s="78" t="s">
        <v>60</v>
      </c>
      <c r="B91" s="79" t="s">
        <v>40</v>
      </c>
      <c r="C91" s="79" t="s">
        <v>41</v>
      </c>
      <c r="D91" s="79" t="s">
        <v>42</v>
      </c>
      <c r="E91" s="79" t="s">
        <v>43</v>
      </c>
      <c r="F91" s="79" t="s">
        <v>44</v>
      </c>
      <c r="G91" s="79" t="s">
        <v>45</v>
      </c>
      <c r="H91" s="79" t="s">
        <v>46</v>
      </c>
      <c r="I91" s="79" t="s">
        <v>47</v>
      </c>
      <c r="J91" s="79" t="s">
        <v>48</v>
      </c>
      <c r="K91" s="79" t="s">
        <v>49</v>
      </c>
      <c r="L91" s="79" t="s">
        <v>50</v>
      </c>
      <c r="M91" s="79" t="s">
        <v>51</v>
      </c>
      <c r="N91" s="79" t="s">
        <v>52</v>
      </c>
      <c r="O91" s="79" t="s">
        <v>53</v>
      </c>
      <c r="P91" s="79" t="s">
        <v>54</v>
      </c>
      <c r="Q91" s="79" t="s">
        <v>55</v>
      </c>
      <c r="R91" s="79" t="s">
        <v>56</v>
      </c>
      <c r="S91" s="79" t="s">
        <v>57</v>
      </c>
      <c r="T91" s="79" t="s">
        <v>58</v>
      </c>
      <c r="U91" s="80" t="s">
        <v>59</v>
      </c>
    </row>
    <row r="92" spans="1:21" x14ac:dyDescent="0.3">
      <c r="A92" s="81" t="s">
        <v>40</v>
      </c>
      <c r="B92" s="75">
        <v>2.7164824863327099E-3</v>
      </c>
      <c r="C92" s="8">
        <v>3.21133220589936E-3</v>
      </c>
      <c r="D92" s="7">
        <v>1.5182962545150999E-3</v>
      </c>
      <c r="E92" s="7">
        <v>3.53977140867073E-4</v>
      </c>
      <c r="F92" s="8">
        <v>5.32859138054138E-4</v>
      </c>
      <c r="G92" s="8">
        <v>2.0072343821322699E-3</v>
      </c>
      <c r="H92" s="7">
        <v>1.0282343594135799E-3</v>
      </c>
      <c r="I92" s="7">
        <v>2.5957691743232498E-3</v>
      </c>
      <c r="J92" s="7">
        <v>-1.9007402770883201E-4</v>
      </c>
      <c r="K92" s="7">
        <v>1.9030637301332299E-3</v>
      </c>
      <c r="L92" s="7">
        <v>-9.5421578742685095E-4</v>
      </c>
      <c r="M92" s="7">
        <v>1.77723015503253E-4</v>
      </c>
      <c r="N92" s="7">
        <v>2.01660728934033E-3</v>
      </c>
      <c r="O92" s="8">
        <v>1.6047824934574499E-3</v>
      </c>
      <c r="P92" s="7">
        <v>9.4134091355385001E-4</v>
      </c>
      <c r="Q92" s="7">
        <v>3.08034996866817E-3</v>
      </c>
      <c r="R92" s="8">
        <v>1.6282617674441999E-4</v>
      </c>
      <c r="S92" s="7">
        <v>1.42984783768897E-3</v>
      </c>
      <c r="T92" s="7">
        <v>1.43504660409111E-4</v>
      </c>
      <c r="U92" s="82">
        <v>4.6272980546262099E-5</v>
      </c>
    </row>
    <row r="93" spans="1:21" x14ac:dyDescent="0.3">
      <c r="A93" s="81" t="s">
        <v>41</v>
      </c>
      <c r="B93" s="74">
        <v>3.21133220589936E-3</v>
      </c>
      <c r="C93" s="77">
        <v>7.36445625875557E-3</v>
      </c>
      <c r="D93" s="8">
        <v>4.2466001699374397E-3</v>
      </c>
      <c r="E93" s="7">
        <v>6.5805988408220004E-4</v>
      </c>
      <c r="F93" s="8">
        <v>1.5038823011517201E-3</v>
      </c>
      <c r="G93" s="8">
        <v>1.68316736420503E-3</v>
      </c>
      <c r="H93" s="8">
        <v>-3.1108516912541499E-5</v>
      </c>
      <c r="I93" s="7">
        <v>5.0791262493264802E-3</v>
      </c>
      <c r="J93" s="7">
        <v>1.06926794023438E-3</v>
      </c>
      <c r="K93" s="7">
        <v>4.7842035337836604E-3</v>
      </c>
      <c r="L93" s="7">
        <v>-3.2519590440167298E-4</v>
      </c>
      <c r="M93" s="7">
        <v>3.1704530365361902E-4</v>
      </c>
      <c r="N93" s="7">
        <v>3.1167107845248899E-3</v>
      </c>
      <c r="O93" s="8">
        <v>1.2137154333699801E-3</v>
      </c>
      <c r="P93" s="7">
        <v>1.9991164779466402E-3</v>
      </c>
      <c r="Q93" s="7">
        <v>6.8309129110072E-3</v>
      </c>
      <c r="R93" s="8">
        <v>-3.26277517847464E-4</v>
      </c>
      <c r="S93" s="7">
        <v>2.0216724456192702E-3</v>
      </c>
      <c r="T93" s="7">
        <v>8.3347928812326302E-4</v>
      </c>
      <c r="U93" s="82">
        <v>-5.3860722410648801E-4</v>
      </c>
    </row>
    <row r="94" spans="1:21" x14ac:dyDescent="0.3">
      <c r="A94" s="81" t="s">
        <v>42</v>
      </c>
      <c r="B94" s="74">
        <v>1.5182962545150999E-3</v>
      </c>
      <c r="C94" s="76">
        <v>4.2466001699374397E-3</v>
      </c>
      <c r="D94" s="75">
        <v>5.1956945715607604E-3</v>
      </c>
      <c r="E94" s="7">
        <v>4.01913026545722E-4</v>
      </c>
      <c r="F94" s="8">
        <v>4.0525196530409499E-4</v>
      </c>
      <c r="G94" s="8">
        <v>7.3394168116139996E-5</v>
      </c>
      <c r="H94" s="7">
        <v>-9.7650402404999398E-4</v>
      </c>
      <c r="I94" s="7">
        <v>3.3319571424265098E-3</v>
      </c>
      <c r="J94" s="7">
        <v>1.16781977689664E-3</v>
      </c>
      <c r="K94" s="8">
        <v>3.8813501912468998E-3</v>
      </c>
      <c r="L94" s="7">
        <v>1.55707321136728E-3</v>
      </c>
      <c r="M94" s="7">
        <v>6.9348444295457196E-4</v>
      </c>
      <c r="N94" s="7">
        <v>2.2703442135284298E-3</v>
      </c>
      <c r="O94" s="8">
        <v>1.08524455044213E-3</v>
      </c>
      <c r="P94" s="7">
        <v>2.4355331460895898E-3</v>
      </c>
      <c r="Q94" s="7">
        <v>5.5476921858671297E-3</v>
      </c>
      <c r="R94" s="8">
        <v>-7.3270900325852204E-4</v>
      </c>
      <c r="S94" s="7">
        <v>1.0443266224806401E-3</v>
      </c>
      <c r="T94" s="7">
        <v>1.7888594175787301E-4</v>
      </c>
      <c r="U94" s="82">
        <v>-9.2759438100933401E-4</v>
      </c>
    </row>
    <row r="95" spans="1:21" x14ac:dyDescent="0.3">
      <c r="A95" s="81" t="s">
        <v>43</v>
      </c>
      <c r="B95" s="74">
        <v>3.53977140867073E-4</v>
      </c>
      <c r="C95" s="76">
        <v>6.5805988408220004E-4</v>
      </c>
      <c r="D95" s="74">
        <v>4.01913026545722E-4</v>
      </c>
      <c r="E95" s="75">
        <v>6.0109415989729597E-4</v>
      </c>
      <c r="F95" s="8">
        <v>2.5913438499210802E-4</v>
      </c>
      <c r="G95" s="8">
        <v>3.6034609834046001E-4</v>
      </c>
      <c r="H95" s="7">
        <v>1.2244063008950799E-4</v>
      </c>
      <c r="I95" s="7">
        <v>3.5958396180572601E-4</v>
      </c>
      <c r="J95" s="7">
        <v>2.2062777117088999E-4</v>
      </c>
      <c r="K95" s="8">
        <v>9.6100251558489105E-4</v>
      </c>
      <c r="L95" s="8">
        <v>4.8367547434623999E-5</v>
      </c>
      <c r="M95" s="7">
        <v>-2.7664418870187399E-4</v>
      </c>
      <c r="N95" s="7">
        <v>4.67112537026741E-4</v>
      </c>
      <c r="O95" s="8">
        <v>5.7266613440040595E-4</v>
      </c>
      <c r="P95" s="7">
        <v>-1.14101078567484E-4</v>
      </c>
      <c r="Q95" s="7">
        <v>8.4088435118142603E-4</v>
      </c>
      <c r="R95" s="8">
        <v>2.6078837749019798E-4</v>
      </c>
      <c r="S95" s="7">
        <v>-2.03433192802351E-4</v>
      </c>
      <c r="T95" s="7">
        <v>-1.5751285565707599E-4</v>
      </c>
      <c r="U95" s="82">
        <v>2.76386239781871E-4</v>
      </c>
    </row>
    <row r="96" spans="1:21" x14ac:dyDescent="0.3">
      <c r="A96" s="81" t="s">
        <v>44</v>
      </c>
      <c r="B96" s="74">
        <v>5.32859138054138E-4</v>
      </c>
      <c r="C96" s="76">
        <v>1.5038823011517201E-3</v>
      </c>
      <c r="D96" s="74">
        <v>4.0525196530409499E-4</v>
      </c>
      <c r="E96" s="74">
        <v>2.5913438499210802E-4</v>
      </c>
      <c r="F96" s="77">
        <v>5.4626868335201704E-4</v>
      </c>
      <c r="G96" s="8">
        <v>3.28273946499509E-4</v>
      </c>
      <c r="H96" s="7">
        <v>1.7339042996139301E-4</v>
      </c>
      <c r="I96" s="7">
        <v>5.1983852542259704E-4</v>
      </c>
      <c r="J96" s="7">
        <v>1.9866316326997799E-4</v>
      </c>
      <c r="K96" s="8">
        <v>1.03386393009638E-3</v>
      </c>
      <c r="L96" s="8">
        <v>-3.7228605736718803E-5</v>
      </c>
      <c r="M96" s="7">
        <v>-1.8120186147703199E-4</v>
      </c>
      <c r="N96" s="7">
        <v>5.9261079038077204E-4</v>
      </c>
      <c r="O96" s="8">
        <v>1.12835658495951E-4</v>
      </c>
      <c r="P96" s="8">
        <v>3.2237989083731303E-5</v>
      </c>
      <c r="Q96" s="7">
        <v>1.12934512440737E-3</v>
      </c>
      <c r="R96" s="8">
        <v>1.67016453529112E-4</v>
      </c>
      <c r="S96" s="7">
        <v>2.5006978536522599E-4</v>
      </c>
      <c r="T96" s="7">
        <v>2.4452345560629598E-4</v>
      </c>
      <c r="U96" s="82">
        <v>4.0113039165164599E-4</v>
      </c>
    </row>
    <row r="97" spans="1:21" x14ac:dyDescent="0.3">
      <c r="A97" s="81" t="s">
        <v>45</v>
      </c>
      <c r="B97" s="74">
        <v>2.0072343821322699E-3</v>
      </c>
      <c r="C97" s="76">
        <v>1.68316736420503E-3</v>
      </c>
      <c r="D97" s="76">
        <v>7.3394168116139996E-5</v>
      </c>
      <c r="E97" s="74">
        <v>3.6034609834046001E-4</v>
      </c>
      <c r="F97" s="76">
        <v>3.28273946499509E-4</v>
      </c>
      <c r="G97" s="77">
        <v>2.0748776866277999E-3</v>
      </c>
      <c r="H97" s="7">
        <v>9.3075923808360196E-4</v>
      </c>
      <c r="I97" s="7">
        <v>1.1560425236704799E-3</v>
      </c>
      <c r="J97" s="7">
        <v>-5.5153011554587696E-4</v>
      </c>
      <c r="K97" s="8">
        <v>5.3243655694928699E-4</v>
      </c>
      <c r="L97" s="7">
        <v>-1.9038498543183201E-3</v>
      </c>
      <c r="M97" s="7">
        <v>-4.5478112257857503E-4</v>
      </c>
      <c r="N97" s="7">
        <v>1.54922751486947E-3</v>
      </c>
      <c r="O97" s="8">
        <v>1.42350053350073E-3</v>
      </c>
      <c r="P97" s="7">
        <v>2.4631069801972402E-4</v>
      </c>
      <c r="Q97" s="7">
        <v>1.1132138044190199E-3</v>
      </c>
      <c r="R97" s="8">
        <v>6.0494828488822402E-4</v>
      </c>
      <c r="S97" s="7">
        <v>1.0829960309163601E-3</v>
      </c>
      <c r="T97" s="7">
        <v>3.2558893583817998E-4</v>
      </c>
      <c r="U97" s="82">
        <v>3.2658726687557598E-4</v>
      </c>
    </row>
    <row r="98" spans="1:21" x14ac:dyDescent="0.3">
      <c r="A98" s="81" t="s">
        <v>46</v>
      </c>
      <c r="B98" s="74">
        <v>1.0282343594135799E-3</v>
      </c>
      <c r="C98" s="76">
        <v>-3.1108516912541499E-5</v>
      </c>
      <c r="D98" s="74">
        <v>-9.7650402404999398E-4</v>
      </c>
      <c r="E98" s="74">
        <v>1.2244063008950799E-4</v>
      </c>
      <c r="F98" s="76">
        <v>1.7339042996139301E-4</v>
      </c>
      <c r="G98" s="76">
        <v>9.3075923808360196E-4</v>
      </c>
      <c r="H98" s="75">
        <v>1.33737170948211E-3</v>
      </c>
      <c r="I98" s="8">
        <v>3.6990998122987903E-5</v>
      </c>
      <c r="J98" s="7">
        <v>-6.4962940261040799E-4</v>
      </c>
      <c r="K98" s="8">
        <v>-4.9763064555467903E-5</v>
      </c>
      <c r="L98" s="7">
        <v>-2.6236346059321401E-4</v>
      </c>
      <c r="M98" s="8">
        <v>8.0009211159685602E-5</v>
      </c>
      <c r="N98" s="7">
        <v>1.8352462535360401E-4</v>
      </c>
      <c r="O98" s="8">
        <v>7.4305379077020705E-4</v>
      </c>
      <c r="P98" s="7">
        <v>-3.6234033343178501E-4</v>
      </c>
      <c r="Q98" s="7">
        <v>-3.0201487860389198E-4</v>
      </c>
      <c r="R98" s="8">
        <v>3.8142678471817702E-4</v>
      </c>
      <c r="S98" s="7">
        <v>1.4687866593579899E-4</v>
      </c>
      <c r="T98" s="7">
        <v>-3.1859987165446402E-4</v>
      </c>
      <c r="U98" s="82">
        <v>9.5006757765263002E-4</v>
      </c>
    </row>
    <row r="99" spans="1:21" x14ac:dyDescent="0.3">
      <c r="A99" s="81" t="s">
        <v>47</v>
      </c>
      <c r="B99" s="74">
        <v>2.5957691743232498E-3</v>
      </c>
      <c r="C99" s="76">
        <v>5.0791262493264802E-3</v>
      </c>
      <c r="D99" s="74">
        <v>3.3319571424265098E-3</v>
      </c>
      <c r="E99" s="74">
        <v>3.5958396180572601E-4</v>
      </c>
      <c r="F99" s="76">
        <v>5.1983852542259704E-4</v>
      </c>
      <c r="G99" s="76">
        <v>1.1560425236704799E-3</v>
      </c>
      <c r="H99" s="76">
        <v>3.6990998122987903E-5</v>
      </c>
      <c r="I99" s="75">
        <v>5.8652584522402504E-3</v>
      </c>
      <c r="J99" s="7">
        <v>6.5499044330998805E-4</v>
      </c>
      <c r="K99" s="8">
        <v>3.33979384745501E-3</v>
      </c>
      <c r="L99" s="7">
        <v>1.14770760204096E-4</v>
      </c>
      <c r="M99" s="7">
        <v>1.33189946017747E-3</v>
      </c>
      <c r="N99" s="7">
        <v>1.3634617590840799E-3</v>
      </c>
      <c r="O99" s="8">
        <v>1.46621947260431E-3</v>
      </c>
      <c r="P99" s="7">
        <v>2.09682067439191E-3</v>
      </c>
      <c r="Q99" s="7">
        <v>4.9220731535007996E-3</v>
      </c>
      <c r="R99" s="7">
        <v>-9.4690260114100395E-4</v>
      </c>
      <c r="S99" s="7">
        <v>1.1469075734919E-3</v>
      </c>
      <c r="T99" s="7">
        <v>-1.9080285075789901E-4</v>
      </c>
      <c r="U99" s="13">
        <v>-1.29086045734279E-3</v>
      </c>
    </row>
    <row r="100" spans="1:21" x14ac:dyDescent="0.3">
      <c r="A100" s="81" t="s">
        <v>48</v>
      </c>
      <c r="B100" s="74">
        <v>-1.9007402770883201E-4</v>
      </c>
      <c r="C100" s="76">
        <v>1.06926794023438E-3</v>
      </c>
      <c r="D100" s="74">
        <v>1.16781977689664E-3</v>
      </c>
      <c r="E100" s="74">
        <v>2.2062777117088999E-4</v>
      </c>
      <c r="F100" s="76">
        <v>1.9866316326997799E-4</v>
      </c>
      <c r="G100" s="76">
        <v>-5.5153011554587696E-4</v>
      </c>
      <c r="H100" s="74">
        <v>-6.4962940261040799E-4</v>
      </c>
      <c r="I100" s="74">
        <v>6.5499044330998805E-4</v>
      </c>
      <c r="J100" s="75">
        <v>9.6208002036229901E-4</v>
      </c>
      <c r="K100" s="8">
        <v>1.15979936116739E-3</v>
      </c>
      <c r="L100" s="7">
        <v>6.9513140985982195E-4</v>
      </c>
      <c r="M100" s="7">
        <v>1.01827738789959E-4</v>
      </c>
      <c r="N100" s="7">
        <v>2.57423948144927E-4</v>
      </c>
      <c r="O100" s="8">
        <v>-5.9002828314942202E-4</v>
      </c>
      <c r="P100" s="8">
        <v>4.4792289113249502E-5</v>
      </c>
      <c r="Q100" s="7">
        <v>1.7906728725038E-3</v>
      </c>
      <c r="R100" s="7">
        <v>-4.1529980963221598E-4</v>
      </c>
      <c r="S100" s="8">
        <v>-2.12241281728207E-6</v>
      </c>
      <c r="T100" s="8">
        <v>-4.76073895806446E-5</v>
      </c>
      <c r="U100" s="13">
        <v>-9.9836909194357996E-4</v>
      </c>
    </row>
    <row r="101" spans="1:21" x14ac:dyDescent="0.3">
      <c r="A101" s="81" t="s">
        <v>49</v>
      </c>
      <c r="B101" s="74">
        <v>1.9030637301332299E-3</v>
      </c>
      <c r="C101" s="76">
        <v>4.7842035337836604E-3</v>
      </c>
      <c r="D101" s="74">
        <v>3.8813501912468998E-3</v>
      </c>
      <c r="E101" s="74">
        <v>9.6100251558489105E-4</v>
      </c>
      <c r="F101" s="76">
        <v>1.03386393009638E-3</v>
      </c>
      <c r="G101" s="76">
        <v>5.3243655694928699E-4</v>
      </c>
      <c r="H101" s="76">
        <v>-4.9763064555467903E-5</v>
      </c>
      <c r="I101" s="74">
        <v>3.33979384745501E-3</v>
      </c>
      <c r="J101" s="74">
        <v>1.15979936116739E-3</v>
      </c>
      <c r="K101" s="77">
        <v>4.4364499990426397E-3</v>
      </c>
      <c r="L101" s="7">
        <v>1.46036300562437E-3</v>
      </c>
      <c r="M101" s="7">
        <v>4.1405070824596302E-4</v>
      </c>
      <c r="N101" s="7">
        <v>2.1026834232744998E-3</v>
      </c>
      <c r="O101" s="8">
        <v>1.1806654913522601E-3</v>
      </c>
      <c r="P101" s="7">
        <v>1.4041532635909401E-3</v>
      </c>
      <c r="Q101" s="7">
        <v>5.4923912229412602E-3</v>
      </c>
      <c r="R101" s="7">
        <v>-2.9260216507101099E-4</v>
      </c>
      <c r="S101" s="7">
        <v>6.2727990272636296E-4</v>
      </c>
      <c r="T101" s="8">
        <v>-7.3065194443319999E-5</v>
      </c>
      <c r="U101" s="82">
        <v>-1.4717133574789901E-5</v>
      </c>
    </row>
    <row r="102" spans="1:21" x14ac:dyDescent="0.3">
      <c r="A102" s="81" t="s">
        <v>50</v>
      </c>
      <c r="B102" s="74">
        <v>-9.5421578742685095E-4</v>
      </c>
      <c r="C102" s="76">
        <v>-3.2519590440167298E-4</v>
      </c>
      <c r="D102" s="74">
        <v>1.55707321136728E-3</v>
      </c>
      <c r="E102" s="76">
        <v>4.8367547434623999E-5</v>
      </c>
      <c r="F102" s="76">
        <v>-3.7228605736718803E-5</v>
      </c>
      <c r="G102" s="76">
        <v>-1.9038498543183201E-3</v>
      </c>
      <c r="H102" s="74">
        <v>-2.6236346059321401E-4</v>
      </c>
      <c r="I102" s="74">
        <v>1.14770760204096E-4</v>
      </c>
      <c r="J102" s="74">
        <v>6.9513140985982195E-4</v>
      </c>
      <c r="K102" s="76">
        <v>1.46036300562437E-3</v>
      </c>
      <c r="L102" s="75">
        <v>3.4959333308466701E-3</v>
      </c>
      <c r="M102" s="7">
        <v>1.0739879918158399E-3</v>
      </c>
      <c r="N102" s="7">
        <v>-8.6114344158676995E-4</v>
      </c>
      <c r="O102" s="8">
        <v>-4.0358219130629902E-4</v>
      </c>
      <c r="P102" s="7">
        <v>4.4316288853192901E-4</v>
      </c>
      <c r="Q102" s="7">
        <v>9.8865623531146202E-4</v>
      </c>
      <c r="R102" s="7">
        <v>-7.3635227742535299E-4</v>
      </c>
      <c r="S102" s="7">
        <v>-1.1026824403893699E-3</v>
      </c>
      <c r="T102" s="7">
        <v>-9.0844310539039898E-4</v>
      </c>
      <c r="U102" s="13">
        <v>3.5120461323136698E-4</v>
      </c>
    </row>
    <row r="103" spans="1:21" x14ac:dyDescent="0.3">
      <c r="A103" s="81" t="s">
        <v>51</v>
      </c>
      <c r="B103" s="74">
        <v>1.77723015503253E-4</v>
      </c>
      <c r="C103" s="76">
        <v>3.1704530365361902E-4</v>
      </c>
      <c r="D103" s="74">
        <v>6.9348444295457196E-4</v>
      </c>
      <c r="E103" s="74">
        <v>-2.7664418870187399E-4</v>
      </c>
      <c r="F103" s="76">
        <v>-1.8120186147703199E-4</v>
      </c>
      <c r="G103" s="76">
        <v>-4.5478112257857503E-4</v>
      </c>
      <c r="H103" s="76">
        <v>8.0009211159685602E-5</v>
      </c>
      <c r="I103" s="74">
        <v>1.33189946017747E-3</v>
      </c>
      <c r="J103" s="74">
        <v>1.01827738789959E-4</v>
      </c>
      <c r="K103" s="76">
        <v>4.1405070824596302E-4</v>
      </c>
      <c r="L103" s="74">
        <v>1.0739879918158399E-3</v>
      </c>
      <c r="M103" s="75">
        <v>9.7678631508136497E-4</v>
      </c>
      <c r="N103" s="7">
        <v>-4.6979399983206602E-4</v>
      </c>
      <c r="O103" s="8">
        <v>2.9937199073236002E-6</v>
      </c>
      <c r="P103" s="7">
        <v>6.0496500313208796E-4</v>
      </c>
      <c r="Q103" s="7">
        <v>6.47898788484561E-4</v>
      </c>
      <c r="R103" s="7">
        <v>-6.5520514808236404E-4</v>
      </c>
      <c r="S103" s="8">
        <v>-5.6085149285452899E-5</v>
      </c>
      <c r="T103" s="7">
        <v>-4.6350430567468798E-4</v>
      </c>
      <c r="U103" s="13">
        <v>-4.1825494371445902E-4</v>
      </c>
    </row>
    <row r="104" spans="1:21" x14ac:dyDescent="0.3">
      <c r="A104" s="81" t="s">
        <v>52</v>
      </c>
      <c r="B104" s="74">
        <v>2.01660728934033E-3</v>
      </c>
      <c r="C104" s="76">
        <v>3.1167107845248899E-3</v>
      </c>
      <c r="D104" s="74">
        <v>2.2703442135284298E-3</v>
      </c>
      <c r="E104" s="74">
        <v>4.67112537026741E-4</v>
      </c>
      <c r="F104" s="76">
        <v>5.9261079038077204E-4</v>
      </c>
      <c r="G104" s="76">
        <v>1.54922751486947E-3</v>
      </c>
      <c r="H104" s="74">
        <v>1.8352462535360401E-4</v>
      </c>
      <c r="I104" s="74">
        <v>1.3634617590840799E-3</v>
      </c>
      <c r="J104" s="74">
        <v>2.57423948144927E-4</v>
      </c>
      <c r="K104" s="76">
        <v>2.1026834232744998E-3</v>
      </c>
      <c r="L104" s="74">
        <v>-8.6114344158676995E-4</v>
      </c>
      <c r="M104" s="74">
        <v>-4.6979399983206602E-4</v>
      </c>
      <c r="N104" s="75">
        <v>2.5342879639357698E-3</v>
      </c>
      <c r="O104" s="8">
        <v>1.1598642294324401E-3</v>
      </c>
      <c r="P104" s="7">
        <v>9.1911910185191604E-4</v>
      </c>
      <c r="Q104" s="7">
        <v>3.40270590896665E-3</v>
      </c>
      <c r="R104" s="7">
        <v>3.4664285824281702E-4</v>
      </c>
      <c r="S104" s="7">
        <v>1.44058154016911E-3</v>
      </c>
      <c r="T104" s="7">
        <v>6.0570688250769704E-4</v>
      </c>
      <c r="U104" s="82">
        <v>-7.9496186809182204E-5</v>
      </c>
    </row>
    <row r="105" spans="1:21" x14ac:dyDescent="0.3">
      <c r="A105" s="81" t="s">
        <v>53</v>
      </c>
      <c r="B105" s="74">
        <v>1.6047824934574499E-3</v>
      </c>
      <c r="C105" s="76">
        <v>1.2137154333699801E-3</v>
      </c>
      <c r="D105" s="74">
        <v>1.08524455044213E-3</v>
      </c>
      <c r="E105" s="74">
        <v>5.7266613440040595E-4</v>
      </c>
      <c r="F105" s="76">
        <v>1.12835658495951E-4</v>
      </c>
      <c r="G105" s="76">
        <v>1.42350053350073E-3</v>
      </c>
      <c r="H105" s="74">
        <v>7.4305379077020705E-4</v>
      </c>
      <c r="I105" s="74">
        <v>1.46621947260431E-3</v>
      </c>
      <c r="J105" s="74">
        <v>-5.9002828314942202E-4</v>
      </c>
      <c r="K105" s="76">
        <v>1.1806654913522601E-3</v>
      </c>
      <c r="L105" s="74">
        <v>-4.0358219130629902E-4</v>
      </c>
      <c r="M105" s="76">
        <v>2.9937199073236002E-6</v>
      </c>
      <c r="N105" s="74">
        <v>1.1598642294324401E-3</v>
      </c>
      <c r="O105" s="77">
        <v>2.11005928927033E-3</v>
      </c>
      <c r="P105" s="7">
        <v>9.1008035820946997E-4</v>
      </c>
      <c r="Q105" s="7">
        <v>1.07823112676413E-3</v>
      </c>
      <c r="R105" s="7">
        <v>4.5442760844919801E-4</v>
      </c>
      <c r="S105" s="7">
        <v>3.0802275958990202E-4</v>
      </c>
      <c r="T105" s="7">
        <v>-1.8503938803483301E-4</v>
      </c>
      <c r="U105" s="13">
        <v>9.92470215718325E-4</v>
      </c>
    </row>
    <row r="106" spans="1:21" x14ac:dyDescent="0.3">
      <c r="A106" s="81" t="s">
        <v>54</v>
      </c>
      <c r="B106" s="74">
        <v>9.4134091355385001E-4</v>
      </c>
      <c r="C106" s="76">
        <v>1.9991164779466402E-3</v>
      </c>
      <c r="D106" s="74">
        <v>2.4355331460895898E-3</v>
      </c>
      <c r="E106" s="74">
        <v>-1.14101078567484E-4</v>
      </c>
      <c r="F106" s="76">
        <v>3.2237989083731303E-5</v>
      </c>
      <c r="G106" s="76">
        <v>2.4631069801972402E-4</v>
      </c>
      <c r="H106" s="74">
        <v>-3.6234033343178501E-4</v>
      </c>
      <c r="I106" s="74">
        <v>2.09682067439191E-3</v>
      </c>
      <c r="J106" s="76">
        <v>4.4792289113249502E-5</v>
      </c>
      <c r="K106" s="76">
        <v>1.4041532635909401E-3</v>
      </c>
      <c r="L106" s="74">
        <v>4.4316288853192901E-4</v>
      </c>
      <c r="M106" s="74">
        <v>6.0496500313208796E-4</v>
      </c>
      <c r="N106" s="74">
        <v>9.1911910185191604E-4</v>
      </c>
      <c r="O106" s="76">
        <v>9.1008035820946997E-4</v>
      </c>
      <c r="P106" s="75">
        <v>1.71493806782653E-3</v>
      </c>
      <c r="Q106" s="7">
        <v>2.0356783928937401E-3</v>
      </c>
      <c r="R106" s="7">
        <v>-3.9710203164566399E-4</v>
      </c>
      <c r="S106" s="7">
        <v>6.7605311579829199E-4</v>
      </c>
      <c r="T106" s="7">
        <v>2.00022195060525E-4</v>
      </c>
      <c r="U106" s="13">
        <v>-1.39485573471806E-4</v>
      </c>
    </row>
    <row r="107" spans="1:21" x14ac:dyDescent="0.3">
      <c r="A107" s="81" t="s">
        <v>55</v>
      </c>
      <c r="B107" s="74">
        <v>3.08034996866817E-3</v>
      </c>
      <c r="C107" s="76">
        <v>6.8309129110072E-3</v>
      </c>
      <c r="D107" s="74">
        <v>5.5476921858671297E-3</v>
      </c>
      <c r="E107" s="74">
        <v>8.4088435118142603E-4</v>
      </c>
      <c r="F107" s="76">
        <v>1.12934512440737E-3</v>
      </c>
      <c r="G107" s="76">
        <v>1.1132138044190199E-3</v>
      </c>
      <c r="H107" s="74">
        <v>-3.0201487860389198E-4</v>
      </c>
      <c r="I107" s="74">
        <v>4.9220731535007996E-3</v>
      </c>
      <c r="J107" s="74">
        <v>1.7906728725038E-3</v>
      </c>
      <c r="K107" s="76">
        <v>5.4923912229412602E-3</v>
      </c>
      <c r="L107" s="74">
        <v>9.8865623531146202E-4</v>
      </c>
      <c r="M107" s="74">
        <v>6.47898788484561E-4</v>
      </c>
      <c r="N107" s="74">
        <v>3.40270590896665E-3</v>
      </c>
      <c r="O107" s="76">
        <v>1.07823112676413E-3</v>
      </c>
      <c r="P107" s="74">
        <v>2.0356783928937401E-3</v>
      </c>
      <c r="Q107" s="75">
        <v>8.2870992879990196E-3</v>
      </c>
      <c r="R107" s="7">
        <v>-7.6868445349947598E-4</v>
      </c>
      <c r="S107" s="7">
        <v>1.87848547235459E-3</v>
      </c>
      <c r="T107" s="7">
        <v>1.8539627419313E-4</v>
      </c>
      <c r="U107" s="13">
        <v>-1.6536345385350401E-3</v>
      </c>
    </row>
    <row r="108" spans="1:21" x14ac:dyDescent="0.3">
      <c r="A108" s="81" t="s">
        <v>56</v>
      </c>
      <c r="B108" s="74">
        <v>1.6282617674441999E-4</v>
      </c>
      <c r="C108" s="76">
        <v>-3.26277517847464E-4</v>
      </c>
      <c r="D108" s="74">
        <v>-7.3270900325852204E-4</v>
      </c>
      <c r="E108" s="74">
        <v>2.6078837749019798E-4</v>
      </c>
      <c r="F108" s="76">
        <v>1.67016453529112E-4</v>
      </c>
      <c r="G108" s="76">
        <v>6.0494828488822402E-4</v>
      </c>
      <c r="H108" s="74">
        <v>3.8142678471817702E-4</v>
      </c>
      <c r="I108" s="74">
        <v>-9.4690260114100395E-4</v>
      </c>
      <c r="J108" s="74">
        <v>-4.1529980963221598E-4</v>
      </c>
      <c r="K108" s="76">
        <v>-2.9260216507101099E-4</v>
      </c>
      <c r="L108" s="74">
        <v>-7.3635227742535299E-4</v>
      </c>
      <c r="M108" s="74">
        <v>-6.5520514808236404E-4</v>
      </c>
      <c r="N108" s="74">
        <v>3.4664285824281702E-4</v>
      </c>
      <c r="O108" s="76">
        <v>4.5442760844919801E-4</v>
      </c>
      <c r="P108" s="74">
        <v>-3.9710203164566399E-4</v>
      </c>
      <c r="Q108" s="74">
        <v>-7.6868445349947598E-4</v>
      </c>
      <c r="R108" s="75">
        <v>6.5185862505438895E-4</v>
      </c>
      <c r="S108" s="8">
        <v>-2.7768793543482199E-5</v>
      </c>
      <c r="T108" s="7">
        <v>2.1644589726637199E-4</v>
      </c>
      <c r="U108" s="13">
        <v>9.1878415848148604E-4</v>
      </c>
    </row>
    <row r="109" spans="1:21" x14ac:dyDescent="0.3">
      <c r="A109" s="81" t="s">
        <v>57</v>
      </c>
      <c r="B109" s="74">
        <v>1.42984783768897E-3</v>
      </c>
      <c r="C109" s="76">
        <v>2.0216724456192702E-3</v>
      </c>
      <c r="D109" s="74">
        <v>1.0443266224806401E-3</v>
      </c>
      <c r="E109" s="74">
        <v>-2.03433192802351E-4</v>
      </c>
      <c r="F109" s="76">
        <v>2.5006978536522599E-4</v>
      </c>
      <c r="G109" s="76">
        <v>1.0829960309163601E-3</v>
      </c>
      <c r="H109" s="74">
        <v>1.4687866593579899E-4</v>
      </c>
      <c r="I109" s="74">
        <v>1.1469075734919E-3</v>
      </c>
      <c r="J109" s="76">
        <v>-2.12241281728207E-6</v>
      </c>
      <c r="K109" s="76">
        <v>6.2727990272636296E-4</v>
      </c>
      <c r="L109" s="74">
        <v>-1.1026824403893699E-3</v>
      </c>
      <c r="M109" s="76">
        <v>-5.6085149285452899E-5</v>
      </c>
      <c r="N109" s="74">
        <v>1.44058154016911E-3</v>
      </c>
      <c r="O109" s="76">
        <v>3.0802275958990202E-4</v>
      </c>
      <c r="P109" s="74">
        <v>6.7605311579829199E-4</v>
      </c>
      <c r="Q109" s="74">
        <v>1.87848547235459E-3</v>
      </c>
      <c r="R109" s="76">
        <v>-2.7768793543482199E-5</v>
      </c>
      <c r="S109" s="75">
        <v>1.4053275229525301E-3</v>
      </c>
      <c r="T109" s="7">
        <v>5.9672580493501902E-4</v>
      </c>
      <c r="U109" s="13">
        <v>-5.9157954400586603E-4</v>
      </c>
    </row>
    <row r="110" spans="1:21" x14ac:dyDescent="0.3">
      <c r="A110" s="81" t="s">
        <v>58</v>
      </c>
      <c r="B110" s="74">
        <v>1.43504660409111E-4</v>
      </c>
      <c r="C110" s="76">
        <v>8.3347928812326302E-4</v>
      </c>
      <c r="D110" s="74">
        <v>1.7888594175787301E-4</v>
      </c>
      <c r="E110" s="74">
        <v>-1.5751285565707599E-4</v>
      </c>
      <c r="F110" s="76">
        <v>2.4452345560629598E-4</v>
      </c>
      <c r="G110" s="76">
        <v>3.2558893583817998E-4</v>
      </c>
      <c r="H110" s="74">
        <v>-3.1859987165446402E-4</v>
      </c>
      <c r="I110" s="74">
        <v>-1.9080285075789901E-4</v>
      </c>
      <c r="J110" s="76">
        <v>-4.76073895806446E-5</v>
      </c>
      <c r="K110" s="76">
        <v>-7.3065194443319999E-5</v>
      </c>
      <c r="L110" s="74">
        <v>-9.0844310539039898E-4</v>
      </c>
      <c r="M110" s="74">
        <v>-4.6350430567468798E-4</v>
      </c>
      <c r="N110" s="74">
        <v>6.0570688250769704E-4</v>
      </c>
      <c r="O110" s="76">
        <v>-1.8503938803483301E-4</v>
      </c>
      <c r="P110" s="74">
        <v>2.00022195060525E-4</v>
      </c>
      <c r="Q110" s="74">
        <v>1.8539627419313E-4</v>
      </c>
      <c r="R110" s="74">
        <v>2.1644589726637199E-4</v>
      </c>
      <c r="S110" s="74">
        <v>5.9672580493501902E-4</v>
      </c>
      <c r="T110" s="75">
        <v>7.3864488895842998E-4</v>
      </c>
      <c r="U110" s="82">
        <v>6.5996552323957007E-5</v>
      </c>
    </row>
    <row r="111" spans="1:21" ht="15" thickBot="1" x14ac:dyDescent="0.35">
      <c r="A111" s="83" t="s">
        <v>59</v>
      </c>
      <c r="B111" s="85">
        <v>4.6272980546262099E-5</v>
      </c>
      <c r="C111" s="84">
        <v>-5.3860722410648801E-4</v>
      </c>
      <c r="D111" s="84">
        <v>-9.2759438100933401E-4</v>
      </c>
      <c r="E111" s="84">
        <v>2.76386239781871E-4</v>
      </c>
      <c r="F111" s="84">
        <v>4.0113039165164599E-4</v>
      </c>
      <c r="G111" s="84">
        <v>3.2658726687557598E-4</v>
      </c>
      <c r="H111" s="84">
        <v>9.5006757765263002E-4</v>
      </c>
      <c r="I111" s="84">
        <v>-1.29086045734279E-3</v>
      </c>
      <c r="J111" s="84">
        <v>-9.9836909194357996E-4</v>
      </c>
      <c r="K111" s="85">
        <v>-1.4717133574789901E-5</v>
      </c>
      <c r="L111" s="84">
        <v>3.5120461323136698E-4</v>
      </c>
      <c r="M111" s="84">
        <v>-4.1825494371445902E-4</v>
      </c>
      <c r="N111" s="85">
        <v>-7.9496186809182204E-5</v>
      </c>
      <c r="O111" s="85">
        <v>9.92470215718325E-4</v>
      </c>
      <c r="P111" s="84">
        <v>-1.39485573471806E-4</v>
      </c>
      <c r="Q111" s="84">
        <v>-1.6536345385350401E-3</v>
      </c>
      <c r="R111" s="84">
        <v>9.1878415848148604E-4</v>
      </c>
      <c r="S111" s="84">
        <v>-5.9157954400586603E-4</v>
      </c>
      <c r="T111" s="85">
        <v>6.5996552323957007E-5</v>
      </c>
      <c r="U111" s="86">
        <v>2.7973906944087001E-3</v>
      </c>
    </row>
    <row r="112" spans="1:21" x14ac:dyDescent="0.3">
      <c r="K112" s="3"/>
      <c r="O112" s="3"/>
    </row>
    <row r="113" spans="1:21" x14ac:dyDescent="0.3">
      <c r="K113" s="3"/>
      <c r="O113" s="3"/>
    </row>
    <row r="114" spans="1:21" ht="15" thickBot="1" x14ac:dyDescent="0.35">
      <c r="O114" s="3"/>
    </row>
    <row r="115" spans="1:21" x14ac:dyDescent="0.3">
      <c r="A115" s="78" t="s">
        <v>60</v>
      </c>
      <c r="B115" s="79" t="s">
        <v>40</v>
      </c>
      <c r="C115" s="79" t="s">
        <v>41</v>
      </c>
      <c r="D115" s="79" t="s">
        <v>42</v>
      </c>
      <c r="E115" s="79" t="s">
        <v>43</v>
      </c>
      <c r="F115" s="79" t="s">
        <v>44</v>
      </c>
      <c r="G115" s="79" t="s">
        <v>45</v>
      </c>
      <c r="H115" s="79" t="s">
        <v>46</v>
      </c>
      <c r="I115" s="79" t="s">
        <v>47</v>
      </c>
      <c r="J115" s="79" t="s">
        <v>48</v>
      </c>
      <c r="K115" s="79" t="s">
        <v>49</v>
      </c>
      <c r="L115" s="79" t="s">
        <v>50</v>
      </c>
      <c r="M115" s="79" t="s">
        <v>51</v>
      </c>
      <c r="N115" s="79" t="s">
        <v>52</v>
      </c>
      <c r="O115" s="79" t="s">
        <v>53</v>
      </c>
      <c r="P115" s="79" t="s">
        <v>54</v>
      </c>
      <c r="Q115" s="79" t="s">
        <v>55</v>
      </c>
      <c r="R115" s="79" t="s">
        <v>56</v>
      </c>
      <c r="S115" s="79" t="s">
        <v>57</v>
      </c>
      <c r="T115" s="79" t="s">
        <v>58</v>
      </c>
      <c r="U115" s="80" t="s">
        <v>59</v>
      </c>
    </row>
    <row r="116" spans="1:21" x14ac:dyDescent="0.3">
      <c r="A116" s="81" t="s">
        <v>40</v>
      </c>
      <c r="B116" s="75">
        <v>9.4593342388331406E-3</v>
      </c>
      <c r="C116" s="8">
        <v>1.11622486867949E-2</v>
      </c>
      <c r="D116" s="7">
        <v>6.2326808087665997E-3</v>
      </c>
      <c r="E116" s="7">
        <v>1.15657458351991E-3</v>
      </c>
      <c r="F116" s="7">
        <v>4.5310307112348899E-4</v>
      </c>
      <c r="G116" s="8">
        <v>2.25413640338219E-3</v>
      </c>
      <c r="H116" s="7">
        <v>3.5314513022154902E-3</v>
      </c>
      <c r="I116" s="7">
        <v>1.0371259292775201E-2</v>
      </c>
      <c r="J116" s="8">
        <v>2.6936987539631198E-3</v>
      </c>
      <c r="K116" s="7">
        <v>7.2084439721980696E-3</v>
      </c>
      <c r="L116" s="7">
        <v>3.4452878067799402E-4</v>
      </c>
      <c r="M116" s="7">
        <v>1.3215542773373399E-3</v>
      </c>
      <c r="N116" s="7">
        <v>4.1125635435051199E-3</v>
      </c>
      <c r="O116" s="8">
        <v>1.3910188743052701E-3</v>
      </c>
      <c r="P116" s="7">
        <v>3.0845552204107601E-3</v>
      </c>
      <c r="Q116" s="7">
        <v>8.7679806617842401E-3</v>
      </c>
      <c r="R116" s="8">
        <v>-2.8772168978988999E-5</v>
      </c>
      <c r="S116" s="7">
        <v>2.2992870946536999E-3</v>
      </c>
      <c r="T116" s="7">
        <v>4.2283914315778098E-4</v>
      </c>
      <c r="U116" s="13">
        <v>1.14859883432814E-3</v>
      </c>
    </row>
    <row r="117" spans="1:21" x14ac:dyDescent="0.3">
      <c r="A117" s="81" t="s">
        <v>41</v>
      </c>
      <c r="B117" s="76">
        <v>1.11622486867949E-2</v>
      </c>
      <c r="C117" s="77">
        <v>1.63434156409871E-2</v>
      </c>
      <c r="D117" s="7">
        <v>9.5333327066557099E-3</v>
      </c>
      <c r="E117" s="7">
        <v>1.5778204802547201E-3</v>
      </c>
      <c r="F117" s="7">
        <v>1.31255043270262E-3</v>
      </c>
      <c r="G117" s="8">
        <v>2.0503306874008198E-3</v>
      </c>
      <c r="H117" s="7">
        <v>3.0591010495165899E-3</v>
      </c>
      <c r="I117" s="7">
        <v>1.40244738062279E-2</v>
      </c>
      <c r="J117" s="8">
        <v>4.3263617321125901E-3</v>
      </c>
      <c r="K117" s="7">
        <v>1.07585752163323E-2</v>
      </c>
      <c r="L117" s="7">
        <v>1.1175015901516E-3</v>
      </c>
      <c r="M117" s="7">
        <v>1.65401537970348E-3</v>
      </c>
      <c r="N117" s="7">
        <v>5.5063926079780201E-3</v>
      </c>
      <c r="O117" s="7">
        <v>1.0370470466918101E-3</v>
      </c>
      <c r="P117" s="7">
        <v>4.4278117832247596E-3</v>
      </c>
      <c r="Q117" s="7">
        <v>1.31829195015205E-2</v>
      </c>
      <c r="R117" s="7">
        <v>-4.94639164906481E-4</v>
      </c>
      <c r="S117" s="7">
        <v>3.0097203260384901E-3</v>
      </c>
      <c r="T117" s="7">
        <v>1.08909085966714E-3</v>
      </c>
      <c r="U117" s="13">
        <v>8.2726419808855204E-4</v>
      </c>
    </row>
    <row r="118" spans="1:21" x14ac:dyDescent="0.3">
      <c r="A118" s="81" t="s">
        <v>42</v>
      </c>
      <c r="B118" s="76">
        <v>6.2326808087665997E-3</v>
      </c>
      <c r="C118" s="76">
        <v>9.5333327066557099E-3</v>
      </c>
      <c r="D118" s="75">
        <v>8.0031479345260906E-3</v>
      </c>
      <c r="E118" s="7">
        <v>9.4084599256918195E-4</v>
      </c>
      <c r="F118" s="7">
        <v>3.4597990506923001E-4</v>
      </c>
      <c r="G118" s="8">
        <v>3.90974035040538E-4</v>
      </c>
      <c r="H118" s="7">
        <v>9.4631547341406E-4</v>
      </c>
      <c r="I118" s="7">
        <v>8.5513091397064998E-3</v>
      </c>
      <c r="J118" s="8">
        <v>3.02233546159799E-3</v>
      </c>
      <c r="K118" s="7">
        <v>7.2741295674739401E-3</v>
      </c>
      <c r="L118" s="7">
        <v>2.2108098553478401E-3</v>
      </c>
      <c r="M118" s="7">
        <v>1.4229751332053E-3</v>
      </c>
      <c r="N118" s="7">
        <v>3.6262286192609598E-3</v>
      </c>
      <c r="O118" s="7">
        <v>9.4008625623858701E-4</v>
      </c>
      <c r="P118" s="7">
        <v>3.7230060773916301E-3</v>
      </c>
      <c r="Q118" s="7">
        <v>9.1109545303878093E-3</v>
      </c>
      <c r="R118" s="7">
        <v>-7.7156448325425397E-4</v>
      </c>
      <c r="S118" s="7">
        <v>1.64107331936159E-3</v>
      </c>
      <c r="T118" s="7">
        <v>3.6368527288883798E-4</v>
      </c>
      <c r="U118" s="82">
        <v>-5.6877632533650198E-5</v>
      </c>
    </row>
    <row r="119" spans="1:21" x14ac:dyDescent="0.3">
      <c r="A119" s="81" t="s">
        <v>43</v>
      </c>
      <c r="B119" s="76">
        <v>1.15657458351991E-3</v>
      </c>
      <c r="C119" s="76">
        <v>1.5778204802547201E-3</v>
      </c>
      <c r="D119" s="74">
        <v>9.4084599256918195E-4</v>
      </c>
      <c r="E119" s="75">
        <v>6.3492693303862104E-4</v>
      </c>
      <c r="F119" s="7">
        <v>2.2788575232158301E-4</v>
      </c>
      <c r="G119" s="8">
        <v>3.7646995686032398E-4</v>
      </c>
      <c r="H119" s="8">
        <v>4.2165612744602402E-4</v>
      </c>
      <c r="I119" s="7">
        <v>1.2833687233401901E-3</v>
      </c>
      <c r="J119" s="8">
        <v>5.3823666462959104E-4</v>
      </c>
      <c r="K119" s="7">
        <v>1.5135552396356E-3</v>
      </c>
      <c r="L119" s="7">
        <v>1.8553848703640999E-4</v>
      </c>
      <c r="M119" s="7">
        <v>-1.06843708712415E-4</v>
      </c>
      <c r="N119" s="7">
        <v>6.9248315875098201E-4</v>
      </c>
      <c r="O119" s="7">
        <v>5.0479931084248804E-4</v>
      </c>
      <c r="P119" s="7">
        <v>1.6721811482609E-4</v>
      </c>
      <c r="Q119" s="7">
        <v>1.46810066464825E-3</v>
      </c>
      <c r="R119" s="7">
        <v>2.11075676390566E-4</v>
      </c>
      <c r="S119" s="8">
        <v>-5.7933378606926899E-5</v>
      </c>
      <c r="T119" s="7">
        <v>-1.04721819846391E-4</v>
      </c>
      <c r="U119" s="13">
        <v>3.7803292806222097E-4</v>
      </c>
    </row>
    <row r="120" spans="1:21" x14ac:dyDescent="0.3">
      <c r="A120" s="81" t="s">
        <v>44</v>
      </c>
      <c r="B120" s="76">
        <v>4.5310307112348899E-4</v>
      </c>
      <c r="C120" s="76">
        <v>1.31255043270262E-3</v>
      </c>
      <c r="D120" s="74">
        <v>3.4597990506923001E-4</v>
      </c>
      <c r="E120" s="74">
        <v>2.2788575232158301E-4</v>
      </c>
      <c r="F120" s="75">
        <v>4.8563210631256899E-4</v>
      </c>
      <c r="G120" s="8">
        <v>2.90428273032601E-4</v>
      </c>
      <c r="H120" s="8">
        <v>1.4648962292125801E-4</v>
      </c>
      <c r="I120" s="7">
        <v>4.3855608916973702E-4</v>
      </c>
      <c r="J120" s="8">
        <v>1.6823905524839799E-4</v>
      </c>
      <c r="K120" s="7">
        <v>9.0289744018783903E-4</v>
      </c>
      <c r="L120" s="8">
        <v>-3.6571286250606903E-5</v>
      </c>
      <c r="M120" s="7">
        <v>-1.6446250476155399E-4</v>
      </c>
      <c r="N120" s="7">
        <v>5.1999758663208505E-4</v>
      </c>
      <c r="O120" s="7">
        <v>1.0040178452921E-4</v>
      </c>
      <c r="P120" s="8">
        <v>2.20990855558711E-5</v>
      </c>
      <c r="Q120" s="7">
        <v>9.8627300548051792E-4</v>
      </c>
      <c r="R120" s="7">
        <v>1.4896519223043099E-4</v>
      </c>
      <c r="S120" s="7">
        <v>2.1928464710246001E-4</v>
      </c>
      <c r="T120" s="7">
        <v>2.16492846109904E-4</v>
      </c>
      <c r="U120" s="13">
        <v>3.5332984161543402E-4</v>
      </c>
    </row>
    <row r="121" spans="1:21" x14ac:dyDescent="0.3">
      <c r="A121" s="81" t="s">
        <v>45</v>
      </c>
      <c r="B121" s="76">
        <v>2.25413640338219E-3</v>
      </c>
      <c r="C121" s="76">
        <v>2.0503306874008198E-3</v>
      </c>
      <c r="D121" s="74">
        <v>3.90974035040538E-4</v>
      </c>
      <c r="E121" s="74">
        <v>3.7646995686032398E-4</v>
      </c>
      <c r="F121" s="74">
        <v>2.90428273032601E-4</v>
      </c>
      <c r="G121" s="77">
        <v>1.87568310509454E-3</v>
      </c>
      <c r="H121" s="8">
        <v>1.00194419651905E-3</v>
      </c>
      <c r="I121" s="7">
        <v>1.5655106783179101E-3</v>
      </c>
      <c r="J121" s="8">
        <v>-2.9929062428703902E-4</v>
      </c>
      <c r="K121" s="7">
        <v>8.4128697188519397E-4</v>
      </c>
      <c r="L121" s="7">
        <v>-1.61274844245216E-3</v>
      </c>
      <c r="M121" s="7">
        <v>-3.2663133817860201E-4</v>
      </c>
      <c r="N121" s="7">
        <v>1.5318524156324601E-3</v>
      </c>
      <c r="O121" s="7">
        <v>1.26296875547123E-3</v>
      </c>
      <c r="P121" s="7">
        <v>3.6888683855637301E-4</v>
      </c>
      <c r="Q121" s="7">
        <v>1.391757992126E-3</v>
      </c>
      <c r="R121" s="7">
        <v>5.2615774723586799E-4</v>
      </c>
      <c r="S121" s="7">
        <v>1.0312584607390001E-3</v>
      </c>
      <c r="T121" s="7">
        <v>3.0910952567820199E-4</v>
      </c>
      <c r="U121" s="13">
        <v>3.6417535988724398E-4</v>
      </c>
    </row>
    <row r="122" spans="1:21" x14ac:dyDescent="0.3">
      <c r="A122" s="81" t="s">
        <v>46</v>
      </c>
      <c r="B122" s="76">
        <v>3.5314513022154902E-3</v>
      </c>
      <c r="C122" s="76">
        <v>3.0591010495165899E-3</v>
      </c>
      <c r="D122" s="74">
        <v>9.4631547341406E-4</v>
      </c>
      <c r="E122" s="74">
        <v>4.2165612744602402E-4</v>
      </c>
      <c r="F122" s="74">
        <v>1.4648962292125801E-4</v>
      </c>
      <c r="G122" s="76">
        <v>1.00194419651905E-3</v>
      </c>
      <c r="H122" s="77">
        <v>2.1612989484416901E-3</v>
      </c>
      <c r="I122" s="7">
        <v>3.0290413366634698E-3</v>
      </c>
      <c r="J122" s="8">
        <v>4.8617588725387599E-4</v>
      </c>
      <c r="K122" s="7">
        <v>2.0055553330238598E-3</v>
      </c>
      <c r="L122" s="7">
        <v>2.0994560309641101E-4</v>
      </c>
      <c r="M122" s="7">
        <v>5.0344898030540704E-4</v>
      </c>
      <c r="N122" s="7">
        <v>1.0251421594728899E-3</v>
      </c>
      <c r="O122" s="7">
        <v>6.4731909001722104E-4</v>
      </c>
      <c r="P122" s="7">
        <v>5.1309687688437695E-4</v>
      </c>
      <c r="Q122" s="7">
        <v>1.9719599138239602E-3</v>
      </c>
      <c r="R122" s="7">
        <v>2.7457934811418901E-4</v>
      </c>
      <c r="S122" s="7">
        <v>5.1262977950559995E-4</v>
      </c>
      <c r="T122" s="7">
        <v>-1.7348825549474099E-4</v>
      </c>
      <c r="U122" s="13">
        <v>1.2559860599808E-3</v>
      </c>
    </row>
    <row r="123" spans="1:21" x14ac:dyDescent="0.3">
      <c r="A123" s="81" t="s">
        <v>47</v>
      </c>
      <c r="B123" s="76">
        <v>1.0371259292775201E-2</v>
      </c>
      <c r="C123" s="76">
        <v>1.40244738062279E-2</v>
      </c>
      <c r="D123" s="74">
        <v>8.5513091397064998E-3</v>
      </c>
      <c r="E123" s="74">
        <v>1.2833687233401901E-3</v>
      </c>
      <c r="F123" s="74">
        <v>4.3855608916973702E-4</v>
      </c>
      <c r="G123" s="76">
        <v>1.5655106783179101E-3</v>
      </c>
      <c r="H123" s="76">
        <v>3.0290413366634698E-3</v>
      </c>
      <c r="I123" s="75">
        <v>1.44441594926542E-2</v>
      </c>
      <c r="J123" s="8">
        <v>3.8590362872051301E-3</v>
      </c>
      <c r="K123" s="7">
        <v>9.2837134279986494E-3</v>
      </c>
      <c r="L123" s="7">
        <v>1.46730203298301E-3</v>
      </c>
      <c r="M123" s="7">
        <v>2.5158355663148502E-3</v>
      </c>
      <c r="N123" s="7">
        <v>3.86765110780306E-3</v>
      </c>
      <c r="O123" s="7">
        <v>1.2627221892385701E-3</v>
      </c>
      <c r="P123" s="7">
        <v>4.4368614903819497E-3</v>
      </c>
      <c r="Q123" s="7">
        <v>1.12774735551796E-2</v>
      </c>
      <c r="R123" s="7">
        <v>-1.0403007018293701E-3</v>
      </c>
      <c r="S123" s="7">
        <v>2.1965608563888702E-3</v>
      </c>
      <c r="T123" s="7">
        <v>1.68397983828074E-4</v>
      </c>
      <c r="U123" s="13">
        <v>1.20264307022588E-4</v>
      </c>
    </row>
    <row r="124" spans="1:21" x14ac:dyDescent="0.3">
      <c r="A124" s="81" t="s">
        <v>48</v>
      </c>
      <c r="B124" s="76">
        <v>2.6936987539631198E-3</v>
      </c>
      <c r="C124" s="76">
        <v>4.3263617321125901E-3</v>
      </c>
      <c r="D124" s="74">
        <v>3.02233546159799E-3</v>
      </c>
      <c r="E124" s="74">
        <v>5.3823666462959104E-4</v>
      </c>
      <c r="F124" s="74">
        <v>1.6823905524839799E-4</v>
      </c>
      <c r="G124" s="76">
        <v>-2.9929062428703902E-4</v>
      </c>
      <c r="H124" s="76">
        <v>4.8617588725387599E-4</v>
      </c>
      <c r="I124" s="74">
        <v>3.8590362872051301E-3</v>
      </c>
      <c r="J124" s="77">
        <v>2.01844034362526E-3</v>
      </c>
      <c r="K124" s="7">
        <v>3.2727337312569698E-3</v>
      </c>
      <c r="L124" s="7">
        <v>1.10256446357417E-3</v>
      </c>
      <c r="M124" s="7">
        <v>5.6334124541308804E-4</v>
      </c>
      <c r="N124" s="7">
        <v>1.1715782280526501E-3</v>
      </c>
      <c r="O124" s="7">
        <v>-5.3887673586487997E-4</v>
      </c>
      <c r="P124" s="7">
        <v>9.5322686557883099E-4</v>
      </c>
      <c r="Q124" s="7">
        <v>4.0419955132583001E-3</v>
      </c>
      <c r="R124" s="7">
        <v>-4.3966091631541301E-4</v>
      </c>
      <c r="S124" s="7">
        <v>4.1597446326768799E-4</v>
      </c>
      <c r="T124" s="8">
        <v>7.7671069874697698E-5</v>
      </c>
      <c r="U124" s="13">
        <v>-4.3741255464267497E-4</v>
      </c>
    </row>
    <row r="125" spans="1:21" x14ac:dyDescent="0.3">
      <c r="A125" s="81" t="s">
        <v>49</v>
      </c>
      <c r="B125" s="76">
        <v>7.2084439721980696E-3</v>
      </c>
      <c r="C125" s="76">
        <v>1.07585752163323E-2</v>
      </c>
      <c r="D125" s="74">
        <v>7.2741295674739401E-3</v>
      </c>
      <c r="E125" s="74">
        <v>1.5135552396356E-3</v>
      </c>
      <c r="F125" s="74">
        <v>9.0289744018783903E-4</v>
      </c>
      <c r="G125" s="76">
        <v>8.4128697188519397E-4</v>
      </c>
      <c r="H125" s="76">
        <v>2.0055553330238598E-3</v>
      </c>
      <c r="I125" s="74">
        <v>9.2837134279986494E-3</v>
      </c>
      <c r="J125" s="76">
        <v>3.2727337312569698E-3</v>
      </c>
      <c r="K125" s="75">
        <v>8.2638520181618196E-3</v>
      </c>
      <c r="L125" s="7">
        <v>2.2321437157896899E-3</v>
      </c>
      <c r="M125" s="7">
        <v>1.2792664023466101E-3</v>
      </c>
      <c r="N125" s="7">
        <v>3.6859087535173001E-3</v>
      </c>
      <c r="O125" s="7">
        <v>1.0217153478382899E-3</v>
      </c>
      <c r="P125" s="7">
        <v>3.00843927571901E-3</v>
      </c>
      <c r="Q125" s="7">
        <v>9.6042539766399392E-3</v>
      </c>
      <c r="R125" s="7">
        <v>-3.9596724936804498E-4</v>
      </c>
      <c r="S125" s="7">
        <v>1.3628731612450101E-3</v>
      </c>
      <c r="T125" s="7">
        <v>1.6629237881767901E-4</v>
      </c>
      <c r="U125" s="13">
        <v>8.5419781490267204E-4</v>
      </c>
    </row>
    <row r="126" spans="1:21" x14ac:dyDescent="0.3">
      <c r="A126" s="81" t="s">
        <v>50</v>
      </c>
      <c r="B126" s="76">
        <v>3.4452878067799402E-4</v>
      </c>
      <c r="C126" s="76">
        <v>1.1175015901516E-3</v>
      </c>
      <c r="D126" s="74">
        <v>2.2108098553478401E-3</v>
      </c>
      <c r="E126" s="74">
        <v>1.8553848703640999E-4</v>
      </c>
      <c r="F126" s="76">
        <v>-3.6571286250606903E-5</v>
      </c>
      <c r="G126" s="76">
        <v>-1.61274844245216E-3</v>
      </c>
      <c r="H126" s="76">
        <v>2.0994560309641101E-4</v>
      </c>
      <c r="I126" s="74">
        <v>1.46730203298301E-3</v>
      </c>
      <c r="J126" s="76">
        <v>1.10256446357417E-3</v>
      </c>
      <c r="K126" s="74">
        <v>2.2321437157896899E-3</v>
      </c>
      <c r="L126" s="75">
        <v>3.3094333268349598E-3</v>
      </c>
      <c r="M126" s="7">
        <v>1.15165899874713E-3</v>
      </c>
      <c r="N126" s="7">
        <v>-3.7266246377835503E-4</v>
      </c>
      <c r="O126" s="7">
        <v>-3.6474244504311199E-4</v>
      </c>
      <c r="P126" s="7">
        <v>7.7449420246475105E-4</v>
      </c>
      <c r="Q126" s="7">
        <v>1.89971393168034E-3</v>
      </c>
      <c r="R126" s="7">
        <v>-6.8391138908946002E-4</v>
      </c>
      <c r="S126" s="7">
        <v>-8.0606094068835701E-4</v>
      </c>
      <c r="T126" s="7">
        <v>-7.5751183633522795E-4</v>
      </c>
      <c r="U126" s="13">
        <v>4.9968485371453301E-4</v>
      </c>
    </row>
    <row r="127" spans="1:21" x14ac:dyDescent="0.3">
      <c r="A127" s="81" t="s">
        <v>51</v>
      </c>
      <c r="B127" s="76">
        <v>1.3215542773373399E-3</v>
      </c>
      <c r="C127" s="76">
        <v>1.65401537970348E-3</v>
      </c>
      <c r="D127" s="74">
        <v>1.4229751332053E-3</v>
      </c>
      <c r="E127" s="74">
        <v>-1.06843708712415E-4</v>
      </c>
      <c r="F127" s="74">
        <v>-1.6446250476155399E-4</v>
      </c>
      <c r="G127" s="76">
        <v>-3.2663133817860201E-4</v>
      </c>
      <c r="H127" s="76">
        <v>5.0344898030540704E-4</v>
      </c>
      <c r="I127" s="74">
        <v>2.5158355663148502E-3</v>
      </c>
      <c r="J127" s="76">
        <v>5.6334124541308804E-4</v>
      </c>
      <c r="K127" s="74">
        <v>1.2792664023466101E-3</v>
      </c>
      <c r="L127" s="74">
        <v>1.15165899874713E-3</v>
      </c>
      <c r="M127" s="75">
        <v>1.06044403708836E-3</v>
      </c>
      <c r="N127" s="8">
        <v>-3.4393728952527898E-5</v>
      </c>
      <c r="O127" s="8">
        <v>-3.1949676824652301E-6</v>
      </c>
      <c r="P127" s="7">
        <v>9.0901961061245996E-4</v>
      </c>
      <c r="Q127" s="7">
        <v>1.57187406717354E-3</v>
      </c>
      <c r="R127" s="7">
        <v>-6.1106284844497703E-4</v>
      </c>
      <c r="S127" s="7">
        <v>1.19993861667051E-4</v>
      </c>
      <c r="T127" s="7">
        <v>-3.63232188134525E-4</v>
      </c>
      <c r="U127" s="13">
        <v>-1.8886054921405301E-4</v>
      </c>
    </row>
    <row r="128" spans="1:21" x14ac:dyDescent="0.3">
      <c r="A128" s="81" t="s">
        <v>52</v>
      </c>
      <c r="B128" s="76">
        <v>4.1125635435051199E-3</v>
      </c>
      <c r="C128" s="76">
        <v>5.5063926079780201E-3</v>
      </c>
      <c r="D128" s="74">
        <v>3.6262286192609598E-3</v>
      </c>
      <c r="E128" s="74">
        <v>6.9248315875098201E-4</v>
      </c>
      <c r="F128" s="74">
        <v>5.1999758663208505E-4</v>
      </c>
      <c r="G128" s="76">
        <v>1.5318524156324601E-3</v>
      </c>
      <c r="H128" s="76">
        <v>1.0251421594728899E-3</v>
      </c>
      <c r="I128" s="74">
        <v>3.86765110780306E-3</v>
      </c>
      <c r="J128" s="76">
        <v>1.1715782280526501E-3</v>
      </c>
      <c r="K128" s="74">
        <v>3.6859087535173001E-3</v>
      </c>
      <c r="L128" s="74">
        <v>-3.7266246377835503E-4</v>
      </c>
      <c r="M128" s="76">
        <v>-3.4393728952527898E-5</v>
      </c>
      <c r="N128" s="75">
        <v>3.0167532454832302E-3</v>
      </c>
      <c r="O128" s="7">
        <v>1.01931421998216E-3</v>
      </c>
      <c r="P128" s="7">
        <v>1.5572647167407E-3</v>
      </c>
      <c r="Q128" s="7">
        <v>5.0104502283188999E-3</v>
      </c>
      <c r="R128" s="7">
        <v>2.5098611708799899E-4</v>
      </c>
      <c r="S128" s="7">
        <v>1.6191704068814199E-3</v>
      </c>
      <c r="T128" s="7">
        <v>6.3565042331850902E-4</v>
      </c>
      <c r="U128" s="13">
        <v>2.94058649556757E-4</v>
      </c>
    </row>
    <row r="129" spans="1:21" x14ac:dyDescent="0.3">
      <c r="A129" s="81" t="s">
        <v>53</v>
      </c>
      <c r="B129" s="76">
        <v>1.3910188743052701E-3</v>
      </c>
      <c r="C129" s="76">
        <v>1.0370470466918101E-3</v>
      </c>
      <c r="D129" s="74">
        <v>9.4008625623858701E-4</v>
      </c>
      <c r="E129" s="74">
        <v>5.0479931084248804E-4</v>
      </c>
      <c r="F129" s="74">
        <v>1.0040178452921E-4</v>
      </c>
      <c r="G129" s="76">
        <v>1.26296875547123E-3</v>
      </c>
      <c r="H129" s="76">
        <v>6.4731909001722104E-4</v>
      </c>
      <c r="I129" s="74">
        <v>1.2627221892385701E-3</v>
      </c>
      <c r="J129" s="76">
        <v>-5.3887673586487997E-4</v>
      </c>
      <c r="K129" s="74">
        <v>1.0217153478382899E-3</v>
      </c>
      <c r="L129" s="74">
        <v>-3.6474244504311199E-4</v>
      </c>
      <c r="M129" s="76">
        <v>-3.1949676824652301E-6</v>
      </c>
      <c r="N129" s="74">
        <v>1.01931421998216E-3</v>
      </c>
      <c r="O129" s="75">
        <v>1.87578669215992E-3</v>
      </c>
      <c r="P129" s="7">
        <v>7.9764756057016403E-4</v>
      </c>
      <c r="Q129" s="7">
        <v>9.2808045282692197E-4</v>
      </c>
      <c r="R129" s="7">
        <v>4.0480887501922802E-4</v>
      </c>
      <c r="S129" s="7">
        <v>2.6862272782192799E-4</v>
      </c>
      <c r="T129" s="7">
        <v>-1.6596553724428E-4</v>
      </c>
      <c r="U129" s="13">
        <v>8.7662209031407195E-4</v>
      </c>
    </row>
    <row r="130" spans="1:21" x14ac:dyDescent="0.3">
      <c r="A130" s="81" t="s">
        <v>54</v>
      </c>
      <c r="B130" s="76">
        <v>3.0845552204107601E-3</v>
      </c>
      <c r="C130" s="76">
        <v>4.4278117832247596E-3</v>
      </c>
      <c r="D130" s="74">
        <v>3.7230060773916301E-3</v>
      </c>
      <c r="E130" s="74">
        <v>1.6721811482609E-4</v>
      </c>
      <c r="F130" s="76">
        <v>2.20990855558711E-5</v>
      </c>
      <c r="G130" s="76">
        <v>3.6888683855637301E-4</v>
      </c>
      <c r="H130" s="76">
        <v>5.1309687688437695E-4</v>
      </c>
      <c r="I130" s="74">
        <v>4.4368614903819497E-3</v>
      </c>
      <c r="J130" s="76">
        <v>9.5322686557883099E-4</v>
      </c>
      <c r="K130" s="74">
        <v>3.00843927571901E-3</v>
      </c>
      <c r="L130" s="74">
        <v>7.7449420246475105E-4</v>
      </c>
      <c r="M130" s="74">
        <v>9.0901961061245996E-4</v>
      </c>
      <c r="N130" s="74">
        <v>1.5572647167407E-3</v>
      </c>
      <c r="O130" s="74">
        <v>7.9764756057016403E-4</v>
      </c>
      <c r="P130" s="75">
        <v>2.24161677536814E-3</v>
      </c>
      <c r="Q130" s="7">
        <v>3.7335014311556001E-3</v>
      </c>
      <c r="R130" s="7">
        <v>-4.0834181286933201E-4</v>
      </c>
      <c r="S130" s="7">
        <v>9.2904822917613198E-4</v>
      </c>
      <c r="T130" s="7">
        <v>2.7201486317117798E-4</v>
      </c>
      <c r="U130" s="13">
        <v>2.2938195493029401E-4</v>
      </c>
    </row>
    <row r="131" spans="1:21" x14ac:dyDescent="0.3">
      <c r="A131" s="81" t="s">
        <v>55</v>
      </c>
      <c r="B131" s="76">
        <v>8.7679806617842401E-3</v>
      </c>
      <c r="C131" s="76">
        <v>1.31829195015205E-2</v>
      </c>
      <c r="D131" s="74">
        <v>9.1109545303878093E-3</v>
      </c>
      <c r="E131" s="74">
        <v>1.46810066464825E-3</v>
      </c>
      <c r="F131" s="74">
        <v>9.8627300548051792E-4</v>
      </c>
      <c r="G131" s="76">
        <v>1.391757992126E-3</v>
      </c>
      <c r="H131" s="76">
        <v>1.9719599138239602E-3</v>
      </c>
      <c r="I131" s="74">
        <v>1.12774735551796E-2</v>
      </c>
      <c r="J131" s="76">
        <v>4.0419955132583001E-3</v>
      </c>
      <c r="K131" s="74">
        <v>9.6042539766399392E-3</v>
      </c>
      <c r="L131" s="74">
        <v>1.89971393168034E-3</v>
      </c>
      <c r="M131" s="74">
        <v>1.57187406717354E-3</v>
      </c>
      <c r="N131" s="74">
        <v>5.0104502283188999E-3</v>
      </c>
      <c r="O131" s="74">
        <v>9.2808045282692197E-4</v>
      </c>
      <c r="P131" s="74">
        <v>3.7335014311556001E-3</v>
      </c>
      <c r="Q131" s="75">
        <v>1.25275923140101E-2</v>
      </c>
      <c r="R131" s="7">
        <v>-8.3178788323416805E-4</v>
      </c>
      <c r="S131" s="7">
        <v>2.5499471784275699E-3</v>
      </c>
      <c r="T131" s="7">
        <v>4.1754093075595E-4</v>
      </c>
      <c r="U131" s="13">
        <v>-5.2196147954932705E-4</v>
      </c>
    </row>
    <row r="132" spans="1:21" x14ac:dyDescent="0.3">
      <c r="A132" s="81" t="s">
        <v>56</v>
      </c>
      <c r="B132" s="76">
        <v>-2.8772168978988999E-5</v>
      </c>
      <c r="C132" s="76">
        <v>-4.94639164906481E-4</v>
      </c>
      <c r="D132" s="74">
        <v>-7.7156448325425397E-4</v>
      </c>
      <c r="E132" s="74">
        <v>2.11075676390566E-4</v>
      </c>
      <c r="F132" s="74">
        <v>1.4896519223043099E-4</v>
      </c>
      <c r="G132" s="76">
        <v>5.2615774723586799E-4</v>
      </c>
      <c r="H132" s="76">
        <v>2.7457934811418901E-4</v>
      </c>
      <c r="I132" s="74">
        <v>-1.0403007018293701E-3</v>
      </c>
      <c r="J132" s="76">
        <v>-4.3966091631541301E-4</v>
      </c>
      <c r="K132" s="74">
        <v>-3.9596724936804498E-4</v>
      </c>
      <c r="L132" s="74">
        <v>-6.8391138908946002E-4</v>
      </c>
      <c r="M132" s="74">
        <v>-6.1106284844497703E-4</v>
      </c>
      <c r="N132" s="74">
        <v>2.5098611708799899E-4</v>
      </c>
      <c r="O132" s="74">
        <v>4.0480887501922802E-4</v>
      </c>
      <c r="P132" s="74">
        <v>-4.0834181286933201E-4</v>
      </c>
      <c r="Q132" s="74">
        <v>-8.3178788323416805E-4</v>
      </c>
      <c r="R132" s="75">
        <v>5.8370325676767004E-4</v>
      </c>
      <c r="S132" s="8">
        <v>-5.0010094349644102E-5</v>
      </c>
      <c r="T132" s="7">
        <v>1.8512378794797199E-4</v>
      </c>
      <c r="U132" s="13">
        <v>7.8942073867933297E-4</v>
      </c>
    </row>
    <row r="133" spans="1:21" x14ac:dyDescent="0.3">
      <c r="A133" s="81" t="s">
        <v>57</v>
      </c>
      <c r="B133" s="76">
        <v>2.2992870946536999E-3</v>
      </c>
      <c r="C133" s="76">
        <v>3.0097203260384901E-3</v>
      </c>
      <c r="D133" s="74">
        <v>1.64107331936159E-3</v>
      </c>
      <c r="E133" s="76">
        <v>-5.7933378606926899E-5</v>
      </c>
      <c r="F133" s="74">
        <v>2.1928464710246001E-4</v>
      </c>
      <c r="G133" s="76">
        <v>1.0312584607390001E-3</v>
      </c>
      <c r="H133" s="76">
        <v>5.1262977950559995E-4</v>
      </c>
      <c r="I133" s="74">
        <v>2.1965608563888702E-3</v>
      </c>
      <c r="J133" s="76">
        <v>4.1597446326768799E-4</v>
      </c>
      <c r="K133" s="74">
        <v>1.3628731612450101E-3</v>
      </c>
      <c r="L133" s="74">
        <v>-8.0606094068835701E-4</v>
      </c>
      <c r="M133" s="74">
        <v>1.19993861667051E-4</v>
      </c>
      <c r="N133" s="74">
        <v>1.6191704068814199E-3</v>
      </c>
      <c r="O133" s="74">
        <v>2.6862272782192799E-4</v>
      </c>
      <c r="P133" s="74">
        <v>9.2904822917613198E-4</v>
      </c>
      <c r="Q133" s="74">
        <v>2.5499471784275699E-3</v>
      </c>
      <c r="R133" s="76">
        <v>-5.0010094349644102E-5</v>
      </c>
      <c r="S133" s="75">
        <v>1.3992824427703199E-3</v>
      </c>
      <c r="T133" s="7">
        <v>5.7352482972944905E-4</v>
      </c>
      <c r="U133" s="13">
        <v>-3.6419166455557499E-4</v>
      </c>
    </row>
    <row r="134" spans="1:21" x14ac:dyDescent="0.3">
      <c r="A134" s="81" t="s">
        <v>58</v>
      </c>
      <c r="B134" s="76">
        <v>4.2283914315778098E-4</v>
      </c>
      <c r="C134" s="76">
        <v>1.08909085966714E-3</v>
      </c>
      <c r="D134" s="74">
        <v>3.6368527288883798E-4</v>
      </c>
      <c r="E134" s="74">
        <v>-1.04721819846391E-4</v>
      </c>
      <c r="F134" s="74">
        <v>2.16492846109904E-4</v>
      </c>
      <c r="G134" s="76">
        <v>3.0910952567820199E-4</v>
      </c>
      <c r="H134" s="76">
        <v>-1.7348825549474099E-4</v>
      </c>
      <c r="I134" s="74">
        <v>1.68397983828074E-4</v>
      </c>
      <c r="J134" s="76">
        <v>7.7671069874697698E-5</v>
      </c>
      <c r="K134" s="74">
        <v>1.6629237881767901E-4</v>
      </c>
      <c r="L134" s="74">
        <v>-7.5751183633522795E-4</v>
      </c>
      <c r="M134" s="74">
        <v>-3.63232188134525E-4</v>
      </c>
      <c r="N134" s="74">
        <v>6.3565042331850902E-4</v>
      </c>
      <c r="O134" s="74">
        <v>-1.6596553724428E-4</v>
      </c>
      <c r="P134" s="74">
        <v>2.7201486317117798E-4</v>
      </c>
      <c r="Q134" s="74">
        <v>4.1754093075595E-4</v>
      </c>
      <c r="R134" s="74">
        <v>1.8512378794797199E-4</v>
      </c>
      <c r="S134" s="74">
        <v>5.7352482972944905E-4</v>
      </c>
      <c r="T134" s="75">
        <v>6.6894993758682898E-4</v>
      </c>
      <c r="U134" s="13">
        <v>1.0508333763979E-4</v>
      </c>
    </row>
    <row r="135" spans="1:21" ht="15" thickBot="1" x14ac:dyDescent="0.35">
      <c r="A135" s="83" t="s">
        <v>59</v>
      </c>
      <c r="B135" s="85">
        <v>1.14859883432814E-3</v>
      </c>
      <c r="C135" s="84">
        <v>8.2726419808855204E-4</v>
      </c>
      <c r="D135" s="85">
        <v>-5.6877632533650198E-5</v>
      </c>
      <c r="E135" s="84">
        <v>3.7803292806222097E-4</v>
      </c>
      <c r="F135" s="84">
        <v>3.5332984161543402E-4</v>
      </c>
      <c r="G135" s="84">
        <v>3.6417535988724398E-4</v>
      </c>
      <c r="H135" s="85">
        <v>1.2559860599808E-3</v>
      </c>
      <c r="I135" s="84">
        <v>1.20264307022588E-4</v>
      </c>
      <c r="J135" s="84">
        <v>-4.3741255464267497E-4</v>
      </c>
      <c r="K135" s="84">
        <v>8.5419781490267204E-4</v>
      </c>
      <c r="L135" s="84">
        <v>4.9968485371453301E-4</v>
      </c>
      <c r="M135" s="84">
        <v>-1.8886054921405301E-4</v>
      </c>
      <c r="N135" s="84">
        <v>2.94058649556757E-4</v>
      </c>
      <c r="O135" s="84">
        <v>8.7662209031407195E-4</v>
      </c>
      <c r="P135" s="84">
        <v>2.2938195493029401E-4</v>
      </c>
      <c r="Q135" s="84">
        <v>-5.2196147954932705E-4</v>
      </c>
      <c r="R135" s="84">
        <v>7.8942073867933297E-4</v>
      </c>
      <c r="S135" s="84">
        <v>-3.6419166455557499E-4</v>
      </c>
      <c r="T135" s="84">
        <v>1.0508333763979E-4</v>
      </c>
      <c r="U135" s="86">
        <v>2.6606701416844198E-3</v>
      </c>
    </row>
    <row r="136" spans="1:21" x14ac:dyDescent="0.3">
      <c r="B136" s="3"/>
      <c r="H136" s="3"/>
    </row>
    <row r="137" spans="1:21" x14ac:dyDescent="0.3">
      <c r="H137" s="3"/>
    </row>
    <row r="138" spans="1:21" x14ac:dyDescent="0.3">
      <c r="E138" s="3"/>
      <c r="H138" s="3"/>
      <c r="I138" s="3"/>
      <c r="L138" s="3"/>
    </row>
    <row r="139" spans="1:21" x14ac:dyDescent="0.3">
      <c r="E139" s="3"/>
      <c r="I139" s="3"/>
      <c r="L139" s="3"/>
    </row>
    <row r="140" spans="1:21" x14ac:dyDescent="0.3">
      <c r="E140" s="3"/>
      <c r="I140" s="3"/>
      <c r="L140" s="3"/>
    </row>
    <row r="141" spans="1:21" x14ac:dyDescent="0.3">
      <c r="E141" s="3"/>
      <c r="I141" s="3"/>
      <c r="L141" s="3"/>
    </row>
    <row r="142" spans="1:21" x14ac:dyDescent="0.3">
      <c r="E142" s="3"/>
      <c r="I142" s="3"/>
      <c r="L142" s="3"/>
    </row>
    <row r="143" spans="1:21" x14ac:dyDescent="0.3">
      <c r="E143" s="3"/>
      <c r="I143" s="3"/>
      <c r="L143" s="3"/>
    </row>
    <row r="144" spans="1:21" x14ac:dyDescent="0.3">
      <c r="E144" s="3"/>
      <c r="I144" s="3"/>
      <c r="L144" s="3"/>
    </row>
    <row r="145" spans="5:12" x14ac:dyDescent="0.3">
      <c r="E145" s="3"/>
      <c r="I145" s="3"/>
      <c r="L145" s="3"/>
    </row>
    <row r="146" spans="5:12" x14ac:dyDescent="0.3">
      <c r="E146" s="3"/>
      <c r="I146" s="3"/>
      <c r="L146" s="3"/>
    </row>
    <row r="147" spans="5:12" x14ac:dyDescent="0.3">
      <c r="E147" s="3"/>
      <c r="I147" s="3"/>
      <c r="L147" s="3"/>
    </row>
    <row r="148" spans="5:12" x14ac:dyDescent="0.3">
      <c r="E148" s="3"/>
      <c r="I148" s="3"/>
      <c r="L148" s="3"/>
    </row>
    <row r="149" spans="5:12" x14ac:dyDescent="0.3">
      <c r="E149" s="3"/>
      <c r="I149" s="3"/>
      <c r="L149" s="3"/>
    </row>
    <row r="150" spans="5:12" x14ac:dyDescent="0.3">
      <c r="E150" s="3"/>
      <c r="I150" s="3"/>
      <c r="L150" s="3"/>
    </row>
    <row r="151" spans="5:12" x14ac:dyDescent="0.3">
      <c r="E151" s="3"/>
      <c r="I151" s="3"/>
      <c r="L151" s="3"/>
    </row>
    <row r="152" spans="5:12" x14ac:dyDescent="0.3">
      <c r="E152" s="3"/>
      <c r="I152" s="3"/>
      <c r="L152" s="3"/>
    </row>
    <row r="153" spans="5:12" x14ac:dyDescent="0.3">
      <c r="E153" s="3"/>
      <c r="I153" s="3"/>
      <c r="L153" s="3"/>
    </row>
    <row r="154" spans="5:12" x14ac:dyDescent="0.3">
      <c r="E154" s="3"/>
      <c r="I154" s="3"/>
      <c r="L154" s="3"/>
    </row>
    <row r="155" spans="5:12" x14ac:dyDescent="0.3">
      <c r="E155" s="3"/>
      <c r="I155" s="3"/>
      <c r="L155" s="3"/>
    </row>
    <row r="156" spans="5:12" x14ac:dyDescent="0.3">
      <c r="E156" s="3"/>
      <c r="I156" s="3"/>
      <c r="L156" s="3"/>
    </row>
    <row r="157" spans="5:12" x14ac:dyDescent="0.3">
      <c r="E157" s="3"/>
      <c r="I157" s="3"/>
      <c r="L15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06CB-BA5B-4F1F-BC96-1D56BDB6A19E}">
  <dimension ref="A1:AX22"/>
  <sheetViews>
    <sheetView topLeftCell="AD1" workbookViewId="0">
      <selection activeCell="AY1" sqref="AY1"/>
    </sheetView>
  </sheetViews>
  <sheetFormatPr defaultRowHeight="14.4" x14ac:dyDescent="0.3"/>
  <cols>
    <col min="1" max="1" width="11.109375" customWidth="1"/>
    <col min="2" max="8" width="8.21875" customWidth="1"/>
    <col min="15" max="15" width="9.33203125" bestFit="1" customWidth="1"/>
    <col min="16" max="16" width="11.109375" customWidth="1"/>
    <col min="17" max="17" width="10.44140625" customWidth="1"/>
    <col min="18" max="18" width="11.21875" customWidth="1"/>
    <col min="22" max="22" width="7.109375" customWidth="1"/>
    <col min="23" max="23" width="11" customWidth="1"/>
    <col min="32" max="32" width="7.109375" customWidth="1"/>
    <col min="33" max="33" width="10.6640625" customWidth="1"/>
    <col min="42" max="42" width="6.88671875" customWidth="1"/>
    <col min="43" max="43" width="12.5546875" customWidth="1"/>
    <col min="45" max="45" width="9.21875" bestFit="1" customWidth="1"/>
  </cols>
  <sheetData>
    <row r="1" spans="1:50" ht="15" thickBot="1" x14ac:dyDescent="0.35">
      <c r="A1" s="131" t="s">
        <v>110</v>
      </c>
      <c r="B1" s="131"/>
      <c r="C1" s="131"/>
      <c r="D1" s="131"/>
      <c r="E1" s="131"/>
      <c r="F1" s="131"/>
      <c r="G1" s="131"/>
      <c r="H1" s="131"/>
      <c r="M1" s="131" t="s">
        <v>111</v>
      </c>
      <c r="N1" s="131"/>
      <c r="O1" s="131"/>
      <c r="P1" s="131"/>
      <c r="Q1" s="131"/>
      <c r="R1" s="131"/>
      <c r="S1" s="131"/>
      <c r="T1" s="131"/>
      <c r="W1" s="131" t="s">
        <v>112</v>
      </c>
      <c r="X1" s="131"/>
      <c r="Y1" s="131"/>
      <c r="Z1" s="131"/>
      <c r="AA1" s="131"/>
      <c r="AB1" s="131"/>
      <c r="AC1" s="131"/>
      <c r="AD1" s="131"/>
      <c r="AG1" s="131" t="s">
        <v>113</v>
      </c>
      <c r="AH1" s="131"/>
      <c r="AI1" s="131"/>
      <c r="AJ1" s="131"/>
      <c r="AK1" s="131"/>
      <c r="AL1" s="131"/>
      <c r="AM1" s="131"/>
      <c r="AN1" s="131"/>
      <c r="AQ1" s="131" t="s">
        <v>114</v>
      </c>
      <c r="AR1" s="131"/>
      <c r="AS1" s="131"/>
      <c r="AT1" s="131"/>
      <c r="AU1" s="131"/>
      <c r="AV1" s="131"/>
      <c r="AW1" s="131"/>
      <c r="AX1" s="131"/>
    </row>
    <row r="2" spans="1:50" ht="25.2" thickBot="1" x14ac:dyDescent="0.35">
      <c r="A2" s="119" t="s">
        <v>88</v>
      </c>
      <c r="B2" s="120" t="s">
        <v>82</v>
      </c>
      <c r="C2" s="121" t="s">
        <v>81</v>
      </c>
      <c r="D2" s="121" t="s">
        <v>83</v>
      </c>
      <c r="E2" s="121" t="s">
        <v>84</v>
      </c>
      <c r="F2" s="121" t="s">
        <v>85</v>
      </c>
      <c r="G2" s="121" t="s">
        <v>86</v>
      </c>
      <c r="H2" s="122" t="s">
        <v>87</v>
      </c>
      <c r="M2" s="119" t="s">
        <v>88</v>
      </c>
      <c r="N2" s="120" t="s">
        <v>82</v>
      </c>
      <c r="O2" s="121" t="s">
        <v>81</v>
      </c>
      <c r="P2" s="121" t="s">
        <v>83</v>
      </c>
      <c r="Q2" s="121" t="s">
        <v>84</v>
      </c>
      <c r="R2" s="121" t="s">
        <v>85</v>
      </c>
      <c r="S2" s="121" t="s">
        <v>86</v>
      </c>
      <c r="T2" s="122" t="s">
        <v>87</v>
      </c>
      <c r="W2" s="119" t="s">
        <v>88</v>
      </c>
      <c r="X2" s="120" t="s">
        <v>82</v>
      </c>
      <c r="Y2" s="121" t="s">
        <v>81</v>
      </c>
      <c r="Z2" s="121" t="s">
        <v>83</v>
      </c>
      <c r="AA2" s="121" t="s">
        <v>84</v>
      </c>
      <c r="AB2" s="121" t="s">
        <v>85</v>
      </c>
      <c r="AC2" s="121" t="s">
        <v>86</v>
      </c>
      <c r="AD2" s="122" t="s">
        <v>87</v>
      </c>
      <c r="AG2" s="119" t="s">
        <v>88</v>
      </c>
      <c r="AH2" s="120" t="s">
        <v>82</v>
      </c>
      <c r="AI2" s="121" t="s">
        <v>81</v>
      </c>
      <c r="AJ2" s="121" t="s">
        <v>83</v>
      </c>
      <c r="AK2" s="121" t="s">
        <v>84</v>
      </c>
      <c r="AL2" s="121" t="s">
        <v>85</v>
      </c>
      <c r="AM2" s="121" t="s">
        <v>86</v>
      </c>
      <c r="AN2" s="122" t="s">
        <v>87</v>
      </c>
      <c r="AQ2" s="119" t="s">
        <v>88</v>
      </c>
      <c r="AR2" s="120" t="s">
        <v>82</v>
      </c>
      <c r="AS2" s="121" t="s">
        <v>81</v>
      </c>
      <c r="AT2" s="121" t="s">
        <v>83</v>
      </c>
      <c r="AU2" s="121" t="s">
        <v>84</v>
      </c>
      <c r="AV2" s="121" t="s">
        <v>85</v>
      </c>
      <c r="AW2" s="121" t="s">
        <v>86</v>
      </c>
      <c r="AX2" s="122" t="s">
        <v>87</v>
      </c>
    </row>
    <row r="3" spans="1:50" ht="27" customHeight="1" thickBot="1" x14ac:dyDescent="0.35">
      <c r="A3" s="123" t="s">
        <v>61</v>
      </c>
      <c r="B3" s="108">
        <v>4.4699999999999997E-2</v>
      </c>
      <c r="C3" s="109">
        <v>6.9500000000000006E-2</v>
      </c>
      <c r="D3" s="109">
        <v>0.107539</v>
      </c>
      <c r="E3" s="110">
        <v>5.8000000000000003E-12</v>
      </c>
      <c r="F3" s="110">
        <v>-1.1500000000000001E-11</v>
      </c>
      <c r="G3" s="107">
        <v>0.05</v>
      </c>
      <c r="H3" s="111">
        <v>1.8706E-2</v>
      </c>
      <c r="M3" s="107" t="s">
        <v>61</v>
      </c>
      <c r="N3" s="107">
        <v>-4.2340000000000003E-2</v>
      </c>
      <c r="O3" s="107">
        <v>2.3419999999999999E-3</v>
      </c>
      <c r="P3" s="132">
        <v>-83000000</v>
      </c>
      <c r="Q3" s="132">
        <v>-502000</v>
      </c>
      <c r="R3" s="132">
        <v>-92200</v>
      </c>
      <c r="S3" s="133">
        <v>4.99E-2</v>
      </c>
      <c r="T3" s="133">
        <v>1.6722999999999998E-2</v>
      </c>
      <c r="W3" s="107" t="s">
        <v>61</v>
      </c>
      <c r="X3" s="133" t="s">
        <v>90</v>
      </c>
      <c r="Y3" s="133">
        <v>2.2769999999999999E-3</v>
      </c>
      <c r="Z3" s="132">
        <v>-74400000</v>
      </c>
      <c r="AA3" s="132">
        <v>-5.86</v>
      </c>
      <c r="AB3" s="132">
        <v>-92800</v>
      </c>
      <c r="AC3" s="133">
        <v>0.05</v>
      </c>
      <c r="AD3" s="133">
        <v>1.5833E-2</v>
      </c>
      <c r="AG3" s="107" t="s">
        <v>61</v>
      </c>
      <c r="AH3" s="132">
        <v>-5.9200000000000003E-2</v>
      </c>
      <c r="AI3" s="132">
        <v>7.3600000000000002E-3</v>
      </c>
      <c r="AJ3" s="136">
        <v>-368000</v>
      </c>
      <c r="AK3" s="136">
        <v>2.69E-2</v>
      </c>
      <c r="AL3" s="136">
        <v>2.69E-2</v>
      </c>
      <c r="AM3" s="107">
        <v>0.05</v>
      </c>
      <c r="AN3" s="107">
        <v>1.4428E-2</v>
      </c>
      <c r="AQ3" s="107" t="s">
        <v>61</v>
      </c>
      <c r="AR3" s="136">
        <v>-2.9499999999999998E-2</v>
      </c>
      <c r="AS3" s="136">
        <v>9.4599999999999997E-3</v>
      </c>
      <c r="AT3" s="132">
        <v>-10600000</v>
      </c>
      <c r="AU3" s="132">
        <v>-2.6799999999999998E-8</v>
      </c>
      <c r="AV3" s="132">
        <v>-3.1900000000000002E-14</v>
      </c>
      <c r="AW3" s="137">
        <v>0.05</v>
      </c>
      <c r="AX3" s="137">
        <v>1.6278999999999998E-2</v>
      </c>
    </row>
    <row r="4" spans="1:50" ht="27" customHeight="1" thickBot="1" x14ac:dyDescent="0.35">
      <c r="A4" s="124" t="s">
        <v>62</v>
      </c>
      <c r="B4" s="112">
        <v>1.9900000000000001E-2</v>
      </c>
      <c r="C4" s="109">
        <v>1.7600000000000001E-2</v>
      </c>
      <c r="D4" s="109">
        <v>2.514694</v>
      </c>
      <c r="E4" s="110">
        <v>6.6699999999999996E-12</v>
      </c>
      <c r="F4" s="110">
        <v>8.9000000000000004E-13</v>
      </c>
      <c r="G4" s="109">
        <v>0.05</v>
      </c>
      <c r="H4" s="113">
        <v>2.4503E-2</v>
      </c>
      <c r="M4" s="109" t="s">
        <v>62</v>
      </c>
      <c r="N4" s="109">
        <v>6.4079999999999996E-3</v>
      </c>
      <c r="O4" s="109">
        <v>3.908E-3</v>
      </c>
      <c r="P4" s="134">
        <v>34000000</v>
      </c>
      <c r="Q4" s="134">
        <v>0.13</v>
      </c>
      <c r="R4" s="134">
        <v>0.38900000000000001</v>
      </c>
      <c r="S4" s="135">
        <v>4.99E-2</v>
      </c>
      <c r="T4" s="135">
        <v>2.2957999999999999E-2</v>
      </c>
      <c r="W4" s="109" t="s">
        <v>62</v>
      </c>
      <c r="X4" s="134">
        <v>-5.77E-3</v>
      </c>
      <c r="Y4" s="135">
        <v>4.2399999999999998E-3</v>
      </c>
      <c r="Z4" s="134">
        <v>29500000</v>
      </c>
      <c r="AA4" s="134">
        <v>1.31E-13</v>
      </c>
      <c r="AB4" s="134">
        <v>-7.7000000000000002E-3</v>
      </c>
      <c r="AC4" s="135">
        <v>0.05</v>
      </c>
      <c r="AD4" s="135">
        <v>2.2030999999999999E-2</v>
      </c>
      <c r="AG4" s="109" t="s">
        <v>62</v>
      </c>
      <c r="AH4" s="134">
        <v>-2.86E-2</v>
      </c>
      <c r="AI4" s="134">
        <v>5.1999999999999998E-3</v>
      </c>
      <c r="AJ4" s="110">
        <v>162000</v>
      </c>
      <c r="AK4" s="110">
        <v>4.7399999999999998E-2</v>
      </c>
      <c r="AL4" s="110">
        <v>4.7399999999999998E-2</v>
      </c>
      <c r="AM4" s="109">
        <v>0.05</v>
      </c>
      <c r="AN4" s="109">
        <v>1.8733E-2</v>
      </c>
      <c r="AQ4" s="109" t="s">
        <v>62</v>
      </c>
      <c r="AR4" s="110">
        <v>6.3699999999999998E-3</v>
      </c>
      <c r="AS4" s="110">
        <v>1.6299999999999999E-2</v>
      </c>
      <c r="AT4" s="134">
        <v>33300000</v>
      </c>
      <c r="AU4" s="134">
        <v>-1.21E-9</v>
      </c>
      <c r="AV4" s="134">
        <v>1.6899999999999999E-14</v>
      </c>
      <c r="AW4" s="138">
        <v>0.05</v>
      </c>
      <c r="AX4" s="138">
        <v>2.2383E-2</v>
      </c>
    </row>
    <row r="5" spans="1:50" ht="27" customHeight="1" thickBot="1" x14ac:dyDescent="0.35">
      <c r="A5" s="124" t="s">
        <v>63</v>
      </c>
      <c r="B5" s="112">
        <v>8.3999999999999995E-3</v>
      </c>
      <c r="C5" s="109">
        <v>6.8999999999999999E-3</v>
      </c>
      <c r="D5" s="109">
        <v>-1.30267</v>
      </c>
      <c r="E5" s="110">
        <v>2.04E-14</v>
      </c>
      <c r="F5" s="110">
        <v>1.51E-12</v>
      </c>
      <c r="G5" s="109">
        <v>0.05</v>
      </c>
      <c r="H5" s="113">
        <v>2.6356999999999998E-2</v>
      </c>
      <c r="M5" s="109" t="s">
        <v>63</v>
      </c>
      <c r="N5" s="109">
        <v>5.9699999999999998E-4</v>
      </c>
      <c r="O5" s="110">
        <v>3.5100000000000001E-3</v>
      </c>
      <c r="P5" s="134">
        <v>-25700000</v>
      </c>
      <c r="Q5" s="134">
        <v>-1.14E-2</v>
      </c>
      <c r="R5" s="134">
        <v>-0.09</v>
      </c>
      <c r="S5" s="135">
        <v>4.99E-2</v>
      </c>
      <c r="T5" s="135">
        <v>2.6322999999999999E-2</v>
      </c>
      <c r="W5" s="109" t="s">
        <v>63</v>
      </c>
      <c r="X5" s="134">
        <v>-1.6400000000000001E-2</v>
      </c>
      <c r="Y5" s="135">
        <v>4.7340000000000004E-3</v>
      </c>
      <c r="Z5" s="134">
        <v>-22700000</v>
      </c>
      <c r="AA5" s="134">
        <v>-6.7199999999999994E-14</v>
      </c>
      <c r="AB5" s="134">
        <v>-3.5299999999999998E-2</v>
      </c>
      <c r="AC5" s="135">
        <v>0.05</v>
      </c>
      <c r="AD5" s="135">
        <v>2.3688000000000001E-2</v>
      </c>
      <c r="AG5" s="109" t="s">
        <v>63</v>
      </c>
      <c r="AH5" s="134">
        <v>-2.86E-2</v>
      </c>
      <c r="AI5" s="134">
        <v>6.0099999999999997E-4</v>
      </c>
      <c r="AJ5" s="110">
        <v>-123000</v>
      </c>
      <c r="AK5" s="110">
        <v>4.4200000000000003E-2</v>
      </c>
      <c r="AL5" s="110">
        <v>4.4200000000000003E-2</v>
      </c>
      <c r="AM5" s="109">
        <v>0.05</v>
      </c>
      <c r="AN5" s="109">
        <v>2.198E-2</v>
      </c>
      <c r="AQ5" s="109" t="s">
        <v>63</v>
      </c>
      <c r="AR5" s="110">
        <v>-8.0599999999999995E-3</v>
      </c>
      <c r="AS5" s="110">
        <v>8.0000000000000002E-3</v>
      </c>
      <c r="AT5" s="134">
        <v>2230000</v>
      </c>
      <c r="AU5" s="134">
        <v>-1.6600000000000001E-9</v>
      </c>
      <c r="AV5" s="134">
        <v>-1.17E-14</v>
      </c>
      <c r="AW5" s="138">
        <v>4.99E-2</v>
      </c>
      <c r="AX5" s="138">
        <v>2.3743E-2</v>
      </c>
    </row>
    <row r="6" spans="1:50" ht="27" customHeight="1" thickBot="1" x14ac:dyDescent="0.35">
      <c r="A6" s="124" t="s">
        <v>64</v>
      </c>
      <c r="B6" s="112">
        <v>1.24E-2</v>
      </c>
      <c r="C6" s="109">
        <v>2.0999999999999999E-3</v>
      </c>
      <c r="D6" s="104">
        <v>3.6912780000000001</v>
      </c>
      <c r="E6" s="106">
        <v>0.76258899999999996</v>
      </c>
      <c r="F6" s="106">
        <v>0.73031000000000001</v>
      </c>
      <c r="G6" s="109">
        <v>0.05</v>
      </c>
      <c r="H6" s="113">
        <v>3.1247E-2</v>
      </c>
      <c r="M6" s="109" t="s">
        <v>64</v>
      </c>
      <c r="N6" s="109">
        <v>2.9832999999999998E-2</v>
      </c>
      <c r="O6" s="109">
        <v>1.7200000000000001E-4</v>
      </c>
      <c r="P6" s="134">
        <v>45600000</v>
      </c>
      <c r="Q6" s="134">
        <v>524000</v>
      </c>
      <c r="R6" s="134">
        <v>96200</v>
      </c>
      <c r="S6" s="135">
        <v>4.99E-2</v>
      </c>
      <c r="T6" s="135">
        <v>3.2356000000000003E-2</v>
      </c>
      <c r="W6" s="109" t="s">
        <v>64</v>
      </c>
      <c r="X6" s="134">
        <v>3.3099999999999997E-2</v>
      </c>
      <c r="Y6" s="134">
        <v>2.1100000000000001E-4</v>
      </c>
      <c r="Z6" s="134">
        <v>41700000</v>
      </c>
      <c r="AA6" s="134">
        <v>6.73</v>
      </c>
      <c r="AB6" s="134">
        <v>68900</v>
      </c>
      <c r="AC6" s="135">
        <v>0.05</v>
      </c>
      <c r="AD6" s="135">
        <v>3.4956000000000001E-2</v>
      </c>
      <c r="AG6" s="109" t="s">
        <v>64</v>
      </c>
      <c r="AH6" s="134">
        <v>2.5399999999999999E-2</v>
      </c>
      <c r="AI6" s="134">
        <v>5.4600000000000004E-4</v>
      </c>
      <c r="AJ6" s="110">
        <v>226000</v>
      </c>
      <c r="AK6" s="110">
        <v>6.4299999999999996E-2</v>
      </c>
      <c r="AL6" s="110">
        <v>6.4299999999999996E-2</v>
      </c>
      <c r="AM6" s="109">
        <v>4.99E-2</v>
      </c>
      <c r="AN6" s="109">
        <v>3.5580000000000001E-2</v>
      </c>
      <c r="AQ6" s="109" t="s">
        <v>64</v>
      </c>
      <c r="AR6" s="110">
        <v>2.8899999999999999E-2</v>
      </c>
      <c r="AS6" s="110">
        <v>6.3500000000000004E-4</v>
      </c>
      <c r="AT6" s="134">
        <v>49900000</v>
      </c>
      <c r="AU6" s="134">
        <v>1.28</v>
      </c>
      <c r="AV6" s="134">
        <v>1.75</v>
      </c>
      <c r="AW6" s="138">
        <v>0.05</v>
      </c>
      <c r="AX6" s="138">
        <v>3.5137000000000002E-2</v>
      </c>
    </row>
    <row r="7" spans="1:50" ht="27" customHeight="1" thickBot="1" x14ac:dyDescent="0.35">
      <c r="A7" s="124" t="s">
        <v>65</v>
      </c>
      <c r="B7" s="112">
        <v>6.1999999999999998E-3</v>
      </c>
      <c r="C7" s="109">
        <v>3.2000000000000002E-3</v>
      </c>
      <c r="D7" s="104">
        <v>1.308079</v>
      </c>
      <c r="E7" s="105">
        <v>5.3700000000000003E-13</v>
      </c>
      <c r="F7" s="105">
        <v>2.9799999999999998E-12</v>
      </c>
      <c r="G7" s="109">
        <v>0.05</v>
      </c>
      <c r="H7" s="113">
        <v>5.5022000000000001E-2</v>
      </c>
      <c r="M7" s="109" t="s">
        <v>65</v>
      </c>
      <c r="N7" s="109">
        <v>1.5806000000000001E-2</v>
      </c>
      <c r="O7" s="109">
        <v>2.5900000000000001E-4</v>
      </c>
      <c r="P7" s="134">
        <v>26300000</v>
      </c>
      <c r="Q7" s="134">
        <v>445000</v>
      </c>
      <c r="R7" s="134">
        <v>81700</v>
      </c>
      <c r="S7" s="135">
        <v>4.99E-2</v>
      </c>
      <c r="T7" s="135">
        <v>5.6147000000000002E-2</v>
      </c>
      <c r="W7" s="109" t="s">
        <v>65</v>
      </c>
      <c r="X7" s="134">
        <v>1.8700000000000001E-2</v>
      </c>
      <c r="Y7" s="135">
        <v>2.7099999999999997E-4</v>
      </c>
      <c r="Z7" s="134">
        <v>18800000</v>
      </c>
      <c r="AA7" s="134">
        <v>2.23E-11</v>
      </c>
      <c r="AB7" s="134">
        <v>-0.11</v>
      </c>
      <c r="AC7" s="135">
        <v>0.05</v>
      </c>
      <c r="AD7" s="135">
        <v>6.0618999999999999E-2</v>
      </c>
      <c r="AG7" s="109" t="s">
        <v>65</v>
      </c>
      <c r="AH7" s="134">
        <v>1.2E-2</v>
      </c>
      <c r="AI7" s="134">
        <v>2.0699999999999998E-3</v>
      </c>
      <c r="AJ7" s="110">
        <v>98600</v>
      </c>
      <c r="AK7" s="110">
        <v>5.8200000000000002E-2</v>
      </c>
      <c r="AL7" s="110">
        <v>5.8200000000000002E-2</v>
      </c>
      <c r="AM7" s="109">
        <v>4.99E-2</v>
      </c>
      <c r="AN7" s="109">
        <v>6.0918E-2</v>
      </c>
      <c r="AQ7" s="109" t="s">
        <v>65</v>
      </c>
      <c r="AR7" s="110">
        <v>1.1900000000000001E-2</v>
      </c>
      <c r="AS7" s="110">
        <v>4.86E-4</v>
      </c>
      <c r="AT7" s="134">
        <v>-28600000</v>
      </c>
      <c r="AU7" s="134">
        <v>1.3600000000000001E-9</v>
      </c>
      <c r="AV7" s="134">
        <v>-3.4100000000000001E-14</v>
      </c>
      <c r="AW7" s="138">
        <v>0.05</v>
      </c>
      <c r="AX7" s="138">
        <v>5.6918000000000003E-2</v>
      </c>
    </row>
    <row r="8" spans="1:50" ht="27" customHeight="1" thickBot="1" x14ac:dyDescent="0.35">
      <c r="A8" s="124" t="s">
        <v>66</v>
      </c>
      <c r="B8" s="112">
        <v>2E-3</v>
      </c>
      <c r="C8" s="109">
        <v>2.8E-3</v>
      </c>
      <c r="D8" s="104">
        <v>-2.87764</v>
      </c>
      <c r="E8" s="105">
        <v>1.19E-12</v>
      </c>
      <c r="F8" s="105">
        <v>1.7400000000000001E-12</v>
      </c>
      <c r="G8" s="109">
        <v>0.05</v>
      </c>
      <c r="H8" s="113">
        <v>3.9761999999999999E-2</v>
      </c>
      <c r="M8" s="109" t="s">
        <v>66</v>
      </c>
      <c r="N8" s="109">
        <v>3.0430000000000001E-3</v>
      </c>
      <c r="O8" s="109">
        <v>2.4680000000000001E-3</v>
      </c>
      <c r="P8" s="134">
        <v>10900000</v>
      </c>
      <c r="Q8" s="134">
        <v>1.6400000000000001E-2</v>
      </c>
      <c r="R8" s="134">
        <v>7.4800000000000005E-2</v>
      </c>
      <c r="S8" s="135">
        <v>4.99E-2</v>
      </c>
      <c r="T8" s="135">
        <v>3.6549999999999999E-2</v>
      </c>
      <c r="W8" s="109" t="s">
        <v>66</v>
      </c>
      <c r="X8" s="134">
        <v>4.64E-3</v>
      </c>
      <c r="Y8" s="135">
        <v>2.1299999999999999E-3</v>
      </c>
      <c r="Z8" s="134">
        <v>11300000</v>
      </c>
      <c r="AA8" s="134">
        <v>-3.4799999999999998E-13</v>
      </c>
      <c r="AB8" s="134">
        <v>1.8699999999999999E-4</v>
      </c>
      <c r="AC8" s="135">
        <v>0.05</v>
      </c>
      <c r="AD8" s="135">
        <v>3.8209E-2</v>
      </c>
      <c r="AG8" s="109" t="s">
        <v>66</v>
      </c>
      <c r="AH8" s="134">
        <v>-8.5300000000000003E-4</v>
      </c>
      <c r="AI8" s="134">
        <v>1.34E-3</v>
      </c>
      <c r="AJ8" s="110">
        <v>57600</v>
      </c>
      <c r="AK8" s="110">
        <v>5.3100000000000001E-2</v>
      </c>
      <c r="AL8" s="110">
        <v>5.3100000000000001E-2</v>
      </c>
      <c r="AM8" s="109">
        <v>0.05</v>
      </c>
      <c r="AN8" s="109">
        <v>3.8469999999999997E-2</v>
      </c>
      <c r="AQ8" s="109" t="s">
        <v>66</v>
      </c>
      <c r="AR8" s="110">
        <v>1.1299999999999999E-3</v>
      </c>
      <c r="AS8" s="110">
        <v>1.8799999999999999E-3</v>
      </c>
      <c r="AT8" s="134">
        <v>-19300000</v>
      </c>
      <c r="AU8" s="134">
        <v>-7.6099999999999996E-10</v>
      </c>
      <c r="AV8" s="134">
        <v>-2.64E-14</v>
      </c>
      <c r="AW8" s="138">
        <v>0.05</v>
      </c>
      <c r="AX8" s="138">
        <v>3.6097999999999998E-2</v>
      </c>
    </row>
    <row r="9" spans="1:50" ht="27" customHeight="1" thickBot="1" x14ac:dyDescent="0.35">
      <c r="A9" s="124" t="s">
        <v>67</v>
      </c>
      <c r="B9" s="112">
        <v>5.4999999999999997E-3</v>
      </c>
      <c r="C9" s="109">
        <v>2.5000000000000001E-3</v>
      </c>
      <c r="D9" s="104">
        <v>1.0996490000000001</v>
      </c>
      <c r="E9" s="105">
        <v>1.3299999999999999E-13</v>
      </c>
      <c r="F9" s="105">
        <v>2.9299999999999998E-11</v>
      </c>
      <c r="G9" s="109">
        <v>0.05</v>
      </c>
      <c r="H9" s="113">
        <v>6.5908999999999995E-2</v>
      </c>
      <c r="M9" s="109" t="s">
        <v>67</v>
      </c>
      <c r="N9" s="109">
        <v>-7.1700000000000002E-3</v>
      </c>
      <c r="O9" s="109">
        <v>1.6429999999999999E-3</v>
      </c>
      <c r="P9" s="134">
        <v>-22000000</v>
      </c>
      <c r="Q9" s="134">
        <v>-0.214</v>
      </c>
      <c r="R9" s="134">
        <v>-0.35899999999999999</v>
      </c>
      <c r="S9" s="135">
        <v>4.99E-2</v>
      </c>
      <c r="T9" s="135">
        <v>6.6006999999999996E-2</v>
      </c>
      <c r="W9" s="109" t="s">
        <v>67</v>
      </c>
      <c r="X9" s="134">
        <v>-3.8E-3</v>
      </c>
      <c r="Y9" s="135">
        <v>1.4760000000000001E-3</v>
      </c>
      <c r="Z9" s="134">
        <v>-16500000</v>
      </c>
      <c r="AA9" s="134">
        <v>-1.1600000000000001E-13</v>
      </c>
      <c r="AB9" s="134">
        <v>3.0300000000000001E-2</v>
      </c>
      <c r="AC9" s="135">
        <v>0.05</v>
      </c>
      <c r="AD9" s="135">
        <v>6.9214999999999999E-2</v>
      </c>
      <c r="AG9" s="109" t="s">
        <v>67</v>
      </c>
      <c r="AH9" s="134">
        <v>-6.3600000000000002E-3</v>
      </c>
      <c r="AI9" s="134">
        <v>5.8700000000000002E-3</v>
      </c>
      <c r="AJ9" s="110">
        <v>-80800</v>
      </c>
      <c r="AK9" s="110">
        <v>4.7800000000000002E-2</v>
      </c>
      <c r="AL9" s="110">
        <v>4.7800000000000002E-2</v>
      </c>
      <c r="AM9" s="109">
        <v>0.05</v>
      </c>
      <c r="AN9" s="109">
        <v>7.0249000000000006E-2</v>
      </c>
      <c r="AQ9" s="109" t="s">
        <v>67</v>
      </c>
      <c r="AR9" s="110">
        <v>4.6699999999999997E-3</v>
      </c>
      <c r="AS9" s="110">
        <v>2.16E-3</v>
      </c>
      <c r="AT9" s="134">
        <v>2860000</v>
      </c>
      <c r="AU9" s="134">
        <v>-1.14E-9</v>
      </c>
      <c r="AV9" s="134">
        <v>9.5299999999999995E-14</v>
      </c>
      <c r="AW9" s="138">
        <v>0.05</v>
      </c>
      <c r="AX9" s="138">
        <v>7.1707000000000007E-2</v>
      </c>
    </row>
    <row r="10" spans="1:50" ht="27" customHeight="1" thickBot="1" x14ac:dyDescent="0.35">
      <c r="A10" s="124" t="s">
        <v>68</v>
      </c>
      <c r="B10" s="112">
        <v>-1.7399999999999999E-2</v>
      </c>
      <c r="C10" s="109">
        <v>5.16E-2</v>
      </c>
      <c r="D10" s="104">
        <v>-0.99628000000000005</v>
      </c>
      <c r="E10" s="105">
        <v>9.2600000000000009E-13</v>
      </c>
      <c r="F10" s="105">
        <v>-1.28E-12</v>
      </c>
      <c r="G10" s="109">
        <v>4.99E-2</v>
      </c>
      <c r="H10" s="113">
        <v>4.3437999999999997E-2</v>
      </c>
      <c r="M10" s="109" t="s">
        <v>68</v>
      </c>
      <c r="N10" s="109">
        <v>-3.6080000000000001E-2</v>
      </c>
      <c r="O10" s="110">
        <v>2.441E-3</v>
      </c>
      <c r="P10" s="134">
        <v>-34000000</v>
      </c>
      <c r="Q10" s="134">
        <v>-84500</v>
      </c>
      <c r="R10" s="134">
        <v>-15500</v>
      </c>
      <c r="S10" s="135">
        <v>4.99E-2</v>
      </c>
      <c r="T10" s="135">
        <v>4.0379999999999999E-2</v>
      </c>
      <c r="W10" s="109" t="s">
        <v>68</v>
      </c>
      <c r="X10" s="134">
        <v>-5.8099999999999999E-2</v>
      </c>
      <c r="Y10" s="135">
        <v>4.9979999999999998E-3</v>
      </c>
      <c r="Z10" s="134">
        <v>-21200000</v>
      </c>
      <c r="AA10" s="134">
        <v>2.07E-13</v>
      </c>
      <c r="AB10" s="134">
        <v>-2110</v>
      </c>
      <c r="AC10" s="135">
        <v>0.05</v>
      </c>
      <c r="AD10" s="135">
        <v>3.3952000000000003E-2</v>
      </c>
      <c r="AG10" s="109" t="s">
        <v>68</v>
      </c>
      <c r="AH10" s="134">
        <v>-7.2700000000000001E-2</v>
      </c>
      <c r="AI10" s="134">
        <v>9.6199999999999996E-4</v>
      </c>
      <c r="AJ10" s="110">
        <v>-100000</v>
      </c>
      <c r="AK10" s="110">
        <v>2.18E-2</v>
      </c>
      <c r="AL10" s="110">
        <v>2.18E-2</v>
      </c>
      <c r="AM10" s="109">
        <v>0.05</v>
      </c>
      <c r="AN10" s="109">
        <v>2.9356E-2</v>
      </c>
      <c r="AQ10" s="109" t="s">
        <v>68</v>
      </c>
      <c r="AR10" s="110">
        <v>-3.8699999999999998E-2</v>
      </c>
      <c r="AS10" s="110">
        <v>1.44E-2</v>
      </c>
      <c r="AT10" s="134">
        <v>-6010000</v>
      </c>
      <c r="AU10" s="134">
        <v>-1.4100000000000001E-8</v>
      </c>
      <c r="AV10" s="134">
        <v>8.5000000000000001E-15</v>
      </c>
      <c r="AW10" s="138">
        <v>0.05</v>
      </c>
      <c r="AX10" s="138">
        <v>3.3808999999999999E-2</v>
      </c>
    </row>
    <row r="11" spans="1:50" ht="27" customHeight="1" thickBot="1" x14ac:dyDescent="0.35">
      <c r="A11" s="124" t="s">
        <v>69</v>
      </c>
      <c r="B11" s="112">
        <v>1.09E-2</v>
      </c>
      <c r="C11" s="109">
        <v>2.1499999999999998E-2</v>
      </c>
      <c r="D11" s="104">
        <v>0.61827399999999999</v>
      </c>
      <c r="E11" s="105">
        <v>4.51E-12</v>
      </c>
      <c r="F11" s="105">
        <v>1.55E-13</v>
      </c>
      <c r="G11" s="109">
        <v>4.99E-2</v>
      </c>
      <c r="H11" s="113">
        <v>5.3011000000000003E-2</v>
      </c>
      <c r="M11" s="109" t="s">
        <v>69</v>
      </c>
      <c r="N11" s="109">
        <v>-2.282E-2</v>
      </c>
      <c r="O11" s="109">
        <v>7.3800000000000005E-4</v>
      </c>
      <c r="P11" s="134">
        <v>-70500000</v>
      </c>
      <c r="Q11" s="134">
        <v>-684000</v>
      </c>
      <c r="R11" s="134">
        <v>-126000</v>
      </c>
      <c r="S11" s="135">
        <v>4.99E-2</v>
      </c>
      <c r="T11" s="135">
        <v>5.3290999999999998E-2</v>
      </c>
      <c r="W11" s="109" t="s">
        <v>69</v>
      </c>
      <c r="X11" s="134">
        <v>-2.8400000000000002E-2</v>
      </c>
      <c r="Y11" s="135">
        <v>8.1800000000000004E-4</v>
      </c>
      <c r="Z11" s="134">
        <v>-68600000</v>
      </c>
      <c r="AA11" s="134">
        <v>-6.7</v>
      </c>
      <c r="AB11" s="134">
        <v>-95700</v>
      </c>
      <c r="AC11" s="135">
        <v>0.05</v>
      </c>
      <c r="AD11" s="135">
        <v>5.1639999999999998E-2</v>
      </c>
      <c r="AG11" s="109" t="s">
        <v>69</v>
      </c>
      <c r="AH11" s="134">
        <v>-3.4299999999999997E-2</v>
      </c>
      <c r="AI11" s="134">
        <v>4.4400000000000004E-3</v>
      </c>
      <c r="AJ11" s="110">
        <v>-337000</v>
      </c>
      <c r="AK11" s="110">
        <v>3.3799999999999997E-2</v>
      </c>
      <c r="AL11" s="110">
        <v>3.3799999999999997E-2</v>
      </c>
      <c r="AM11" s="109">
        <v>0.05</v>
      </c>
      <c r="AN11" s="109">
        <v>5.0007999999999997E-2</v>
      </c>
      <c r="AQ11" s="109" t="s">
        <v>69</v>
      </c>
      <c r="AR11" s="110">
        <v>-2.23E-2</v>
      </c>
      <c r="AS11" s="110">
        <v>2.0200000000000001E-3</v>
      </c>
      <c r="AT11" s="134">
        <v>-24800000</v>
      </c>
      <c r="AU11" s="134">
        <v>-0.27800000000000002</v>
      </c>
      <c r="AV11" s="134">
        <v>-0.746</v>
      </c>
      <c r="AW11" s="138">
        <v>0.05</v>
      </c>
      <c r="AX11" s="138">
        <v>5.0179000000000001E-2</v>
      </c>
    </row>
    <row r="12" spans="1:50" ht="33" customHeight="1" thickBot="1" x14ac:dyDescent="0.35">
      <c r="A12" s="124" t="s">
        <v>70</v>
      </c>
      <c r="B12" s="112">
        <v>5.7999999999999996E-3</v>
      </c>
      <c r="C12" s="109">
        <v>1.26E-2</v>
      </c>
      <c r="D12" s="104">
        <v>-0.43102000000000001</v>
      </c>
      <c r="E12" s="105">
        <v>-6.9699999999999996E-13</v>
      </c>
      <c r="F12" s="105">
        <v>2.6799999999999999E-12</v>
      </c>
      <c r="G12" s="109">
        <v>4.99E-2</v>
      </c>
      <c r="H12" s="113">
        <v>5.8108E-2</v>
      </c>
      <c r="M12" s="109" t="s">
        <v>70</v>
      </c>
      <c r="N12" s="109">
        <v>-1.4999999999999999E-2</v>
      </c>
      <c r="O12" s="109">
        <v>9.9299999999999996E-4</v>
      </c>
      <c r="P12" s="134">
        <v>-45700000</v>
      </c>
      <c r="Q12" s="134">
        <v>-26200</v>
      </c>
      <c r="R12" s="134">
        <v>-4810</v>
      </c>
      <c r="S12" s="135">
        <v>4.99E-2</v>
      </c>
      <c r="T12" s="135">
        <v>5.7965000000000003E-2</v>
      </c>
      <c r="W12" s="109" t="s">
        <v>70</v>
      </c>
      <c r="X12" s="134">
        <v>-2.3099999999999999E-2</v>
      </c>
      <c r="Y12" s="135">
        <v>1.2409999999999999E-3</v>
      </c>
      <c r="Z12" s="134">
        <v>-45900000</v>
      </c>
      <c r="AA12" s="134">
        <v>-8.2100000000000004E-13</v>
      </c>
      <c r="AB12" s="134">
        <v>-41000</v>
      </c>
      <c r="AC12" s="135">
        <v>0.05</v>
      </c>
      <c r="AD12" s="135">
        <v>5.4878000000000003E-2</v>
      </c>
      <c r="AG12" s="109" t="s">
        <v>70</v>
      </c>
      <c r="AH12" s="134">
        <v>-4.4900000000000002E-2</v>
      </c>
      <c r="AI12" s="134">
        <v>3.5000000000000001E-3</v>
      </c>
      <c r="AJ12" s="110">
        <v>-195000</v>
      </c>
      <c r="AK12" s="110">
        <v>3.6600000000000001E-2</v>
      </c>
      <c r="AL12" s="110">
        <v>3.6600000000000001E-2</v>
      </c>
      <c r="AM12" s="109">
        <v>4.99E-2</v>
      </c>
      <c r="AN12" s="109">
        <v>4.6116999999999998E-2</v>
      </c>
      <c r="AQ12" s="109" t="s">
        <v>70</v>
      </c>
      <c r="AR12" s="110">
        <v>-2.1700000000000001E-2</v>
      </c>
      <c r="AS12" s="110">
        <v>8.26E-3</v>
      </c>
      <c r="AT12" s="134">
        <v>-42400000</v>
      </c>
      <c r="AU12" s="134">
        <v>-1.0800000000000001E-8</v>
      </c>
      <c r="AV12" s="134">
        <v>-5.7899999999999998E-14</v>
      </c>
      <c r="AW12" s="138">
        <v>0.05</v>
      </c>
      <c r="AX12" s="138">
        <v>4.9714000000000001E-2</v>
      </c>
    </row>
    <row r="13" spans="1:50" ht="27" customHeight="1" thickBot="1" x14ac:dyDescent="0.35">
      <c r="A13" s="124" t="s">
        <v>71</v>
      </c>
      <c r="B13" s="112">
        <v>1.95E-2</v>
      </c>
      <c r="C13" s="109">
        <v>1.2999999999999999E-2</v>
      </c>
      <c r="D13" s="104">
        <v>1.2408790000000001</v>
      </c>
      <c r="E13" s="105">
        <v>5.9399999999999999E-13</v>
      </c>
      <c r="F13" s="105">
        <v>6.74E-12</v>
      </c>
      <c r="G13" s="109">
        <v>4.99E-2</v>
      </c>
      <c r="H13" s="113">
        <v>0.110872</v>
      </c>
      <c r="M13" s="109" t="s">
        <v>71</v>
      </c>
      <c r="N13" s="109">
        <v>2.5672E-2</v>
      </c>
      <c r="O13" s="109">
        <v>4.3080000000000002E-3</v>
      </c>
      <c r="P13" s="134">
        <v>11100000</v>
      </c>
      <c r="Q13" s="134">
        <v>-6.1899999999999997E-2</v>
      </c>
      <c r="R13" s="134">
        <v>-0.14899999999999999</v>
      </c>
      <c r="S13" s="135">
        <v>4.99E-2</v>
      </c>
      <c r="T13" s="135">
        <v>0.130554</v>
      </c>
      <c r="W13" s="109" t="s">
        <v>71</v>
      </c>
      <c r="X13" s="134">
        <v>1.9900000000000001E-2</v>
      </c>
      <c r="Y13" s="135">
        <v>3.8899999999999998E-3</v>
      </c>
      <c r="Z13" s="134">
        <v>16400000</v>
      </c>
      <c r="AA13" s="134">
        <v>-1.13E-13</v>
      </c>
      <c r="AB13" s="134">
        <v>9.7699999999999995E-2</v>
      </c>
      <c r="AC13" s="135">
        <v>0.05</v>
      </c>
      <c r="AD13" s="135">
        <v>0.13369800000000001</v>
      </c>
      <c r="AG13" s="109" t="s">
        <v>71</v>
      </c>
      <c r="AH13" s="134">
        <v>1.6299999999999999E-2</v>
      </c>
      <c r="AI13" s="134">
        <v>9.77E-4</v>
      </c>
      <c r="AJ13" s="110">
        <v>77500</v>
      </c>
      <c r="AK13" s="110">
        <v>5.8799999999999998E-2</v>
      </c>
      <c r="AL13" s="110">
        <v>5.8799999999999998E-2</v>
      </c>
      <c r="AM13" s="109">
        <v>0.05</v>
      </c>
      <c r="AN13" s="109">
        <v>0.138825</v>
      </c>
      <c r="AQ13" s="109" t="s">
        <v>71</v>
      </c>
      <c r="AR13" s="110">
        <v>2.1299999999999999E-2</v>
      </c>
      <c r="AS13" s="110">
        <v>3.31E-3</v>
      </c>
      <c r="AT13" s="134">
        <v>5680000</v>
      </c>
      <c r="AU13" s="134">
        <v>4.3799999999999999E-10</v>
      </c>
      <c r="AV13" s="134">
        <v>6.1699999999999997E-15</v>
      </c>
      <c r="AW13" s="138">
        <v>0.05</v>
      </c>
      <c r="AX13" s="138">
        <v>0.13800100000000001</v>
      </c>
    </row>
    <row r="14" spans="1:50" ht="27" customHeight="1" thickBot="1" x14ac:dyDescent="0.35">
      <c r="A14" s="124" t="s">
        <v>72</v>
      </c>
      <c r="B14" s="112">
        <v>1.44E-2</v>
      </c>
      <c r="C14" s="109">
        <v>3.7000000000000002E-3</v>
      </c>
      <c r="D14" s="104">
        <v>0.54759100000000005</v>
      </c>
      <c r="E14" s="106">
        <v>0.23741100000000001</v>
      </c>
      <c r="F14" s="106">
        <v>0.26968999999999999</v>
      </c>
      <c r="G14" s="109">
        <v>4.99E-2</v>
      </c>
      <c r="H14" s="113">
        <v>7.4217000000000005E-2</v>
      </c>
      <c r="M14" s="109" t="s">
        <v>72</v>
      </c>
      <c r="N14" s="109" t="s">
        <v>89</v>
      </c>
      <c r="O14" s="109">
        <v>5.62E-4</v>
      </c>
      <c r="P14" s="134">
        <v>38200000</v>
      </c>
      <c r="Q14" s="134">
        <v>4.6699999999999998E-2</v>
      </c>
      <c r="R14" s="134">
        <v>0.27800000000000002</v>
      </c>
      <c r="S14" s="135">
        <v>4.99E-2</v>
      </c>
      <c r="T14" s="135">
        <v>7.8319E-2</v>
      </c>
      <c r="W14" s="109" t="s">
        <v>72</v>
      </c>
      <c r="X14" s="134">
        <v>1.09E-2</v>
      </c>
      <c r="Y14" s="135">
        <v>1.111E-3</v>
      </c>
      <c r="Z14" s="134">
        <v>48500000</v>
      </c>
      <c r="AA14" s="134">
        <v>1.71</v>
      </c>
      <c r="AB14" s="134">
        <v>53900</v>
      </c>
      <c r="AC14" s="135">
        <v>4.99E-2</v>
      </c>
      <c r="AD14" s="135">
        <v>7.6935000000000003E-2</v>
      </c>
      <c r="AG14" s="109" t="s">
        <v>72</v>
      </c>
      <c r="AH14" s="134">
        <v>1.17E-2</v>
      </c>
      <c r="AI14" s="134">
        <v>2.5300000000000001E-3</v>
      </c>
      <c r="AJ14" s="110">
        <v>219000</v>
      </c>
      <c r="AK14" s="110">
        <v>5.6399999999999999E-2</v>
      </c>
      <c r="AL14" s="110">
        <v>5.6399999999999999E-2</v>
      </c>
      <c r="AM14" s="109">
        <v>4.99E-2</v>
      </c>
      <c r="AN14" s="109">
        <v>8.2015000000000005E-2</v>
      </c>
      <c r="AQ14" s="109" t="s">
        <v>72</v>
      </c>
      <c r="AR14" s="110">
        <v>1.66E-2</v>
      </c>
      <c r="AS14" s="110">
        <v>1.06E-3</v>
      </c>
      <c r="AT14" s="134">
        <v>18200000</v>
      </c>
      <c r="AU14" s="134">
        <v>2.8899999999999998E-10</v>
      </c>
      <c r="AV14" s="134">
        <v>9.5800000000000006E-14</v>
      </c>
      <c r="AW14" s="138">
        <v>0.05</v>
      </c>
      <c r="AX14" s="138">
        <v>7.9816999999999999E-2</v>
      </c>
    </row>
    <row r="15" spans="1:50" ht="27" customHeight="1" thickBot="1" x14ac:dyDescent="0.35">
      <c r="A15" s="124" t="s">
        <v>73</v>
      </c>
      <c r="B15" s="112">
        <v>4.1999999999999997E-3</v>
      </c>
      <c r="C15" s="109">
        <v>4.4999999999999997E-3</v>
      </c>
      <c r="D15" s="104">
        <v>0.964781</v>
      </c>
      <c r="E15" s="105">
        <v>4.6500000000000004E-13</v>
      </c>
      <c r="F15" s="105">
        <v>-1.4500000000000001E-12</v>
      </c>
      <c r="G15" s="109">
        <v>4.99E-2</v>
      </c>
      <c r="H15" s="113">
        <v>5.8136E-2</v>
      </c>
      <c r="M15" s="109" t="s">
        <v>73</v>
      </c>
      <c r="N15" s="109">
        <v>1.3804E-2</v>
      </c>
      <c r="O15" s="109">
        <v>2.408E-3</v>
      </c>
      <c r="P15" s="134">
        <v>5330000</v>
      </c>
      <c r="Q15" s="134">
        <v>0.11600000000000001</v>
      </c>
      <c r="R15" s="134">
        <v>0.28199999999999997</v>
      </c>
      <c r="S15" s="135">
        <v>0.05</v>
      </c>
      <c r="T15" s="135">
        <v>5.4845999999999999E-2</v>
      </c>
      <c r="W15" s="109" t="s">
        <v>73</v>
      </c>
      <c r="X15" s="134">
        <v>1.14E-2</v>
      </c>
      <c r="Y15" s="135">
        <v>2.098E-3</v>
      </c>
      <c r="Z15" s="134">
        <v>3520000</v>
      </c>
      <c r="AA15" s="134">
        <v>1.4499999999999999E-13</v>
      </c>
      <c r="AB15" s="134">
        <v>0.17100000000000001</v>
      </c>
      <c r="AC15" s="135">
        <v>0.05</v>
      </c>
      <c r="AD15" s="135">
        <v>5.5492E-2</v>
      </c>
      <c r="AG15" s="109" t="s">
        <v>73</v>
      </c>
      <c r="AH15" s="134">
        <v>1.41E-3</v>
      </c>
      <c r="AI15" s="134">
        <v>2.1099999999999999E-3</v>
      </c>
      <c r="AJ15" s="110">
        <v>15800</v>
      </c>
      <c r="AK15" s="110">
        <v>5.7000000000000002E-2</v>
      </c>
      <c r="AL15" s="110">
        <v>5.7000000000000002E-2</v>
      </c>
      <c r="AM15" s="109">
        <v>0.05</v>
      </c>
      <c r="AN15" s="109">
        <v>5.4170999999999997E-2</v>
      </c>
      <c r="AQ15" s="109" t="s">
        <v>73</v>
      </c>
      <c r="AR15" s="110">
        <v>1.12E-2</v>
      </c>
      <c r="AS15" s="110">
        <v>3.0200000000000001E-3</v>
      </c>
      <c r="AT15" s="134">
        <v>7500000</v>
      </c>
      <c r="AU15" s="134">
        <v>-9.6399999999999998E-10</v>
      </c>
      <c r="AV15" s="134">
        <v>1.06E-14</v>
      </c>
      <c r="AW15" s="138">
        <v>4.99E-2</v>
      </c>
      <c r="AX15" s="138">
        <v>5.5116999999999999E-2</v>
      </c>
    </row>
    <row r="16" spans="1:50" ht="27" customHeight="1" thickBot="1" x14ac:dyDescent="0.35">
      <c r="A16" s="124" t="s">
        <v>74</v>
      </c>
      <c r="B16" s="112">
        <v>3.8E-3</v>
      </c>
      <c r="C16" s="109">
        <v>2.3999999999999998E-3</v>
      </c>
      <c r="D16" s="109">
        <v>-2.5713400000000002</v>
      </c>
      <c r="E16" s="110">
        <v>4.8800000000000004E-13</v>
      </c>
      <c r="F16" s="110">
        <v>1.8899999999999998E-12</v>
      </c>
      <c r="G16" s="109">
        <v>0.05</v>
      </c>
      <c r="H16" s="113">
        <v>6.5129999999999993E-2</v>
      </c>
      <c r="M16" s="109" t="s">
        <v>74</v>
      </c>
      <c r="N16" s="109">
        <v>1.7684999999999999E-2</v>
      </c>
      <c r="O16" s="109">
        <v>2.431E-3</v>
      </c>
      <c r="P16" s="134">
        <v>36200000</v>
      </c>
      <c r="Q16" s="134">
        <v>-4.2900000000000001E-2</v>
      </c>
      <c r="R16" s="134">
        <v>-8.5099999999999995E-2</v>
      </c>
      <c r="S16" s="135">
        <v>0.05</v>
      </c>
      <c r="T16" s="135">
        <v>6.4045000000000005E-2</v>
      </c>
      <c r="W16" s="109" t="s">
        <v>74</v>
      </c>
      <c r="X16" s="134">
        <v>1.8700000000000001E-2</v>
      </c>
      <c r="Y16" s="135">
        <v>2.0899999999999998E-3</v>
      </c>
      <c r="Z16" s="134">
        <v>34500000</v>
      </c>
      <c r="AA16" s="134">
        <v>4.9699999999999999E-14</v>
      </c>
      <c r="AB16" s="134">
        <v>-0.13700000000000001</v>
      </c>
      <c r="AC16" s="135">
        <v>0.05</v>
      </c>
      <c r="AD16" s="135">
        <v>6.7570000000000005E-2</v>
      </c>
      <c r="AG16" s="109" t="s">
        <v>74</v>
      </c>
      <c r="AH16" s="134">
        <v>1.23E-2</v>
      </c>
      <c r="AI16" s="134">
        <v>1.7099999999999999E-3</v>
      </c>
      <c r="AJ16" s="110">
        <v>178000</v>
      </c>
      <c r="AK16" s="110">
        <v>6.0400000000000002E-2</v>
      </c>
      <c r="AL16" s="110">
        <v>6.0400000000000002E-2</v>
      </c>
      <c r="AM16" s="109">
        <v>4.99E-2</v>
      </c>
      <c r="AN16" s="109">
        <v>6.8541000000000005E-2</v>
      </c>
      <c r="AQ16" s="109" t="s">
        <v>74</v>
      </c>
      <c r="AR16" s="110">
        <v>1.2200000000000001E-2</v>
      </c>
      <c r="AS16" s="110">
        <v>1.8799999999999999E-3</v>
      </c>
      <c r="AT16" s="134">
        <v>-2630000</v>
      </c>
      <c r="AU16" s="134">
        <v>-6.9400000000000001E-11</v>
      </c>
      <c r="AV16" s="134">
        <v>-1.34E-14</v>
      </c>
      <c r="AW16" s="138">
        <v>4.99E-2</v>
      </c>
      <c r="AX16" s="138">
        <v>6.4723000000000003E-2</v>
      </c>
    </row>
    <row r="17" spans="1:50" ht="27" customHeight="1" thickBot="1" x14ac:dyDescent="0.35">
      <c r="A17" s="124" t="s">
        <v>75</v>
      </c>
      <c r="B17" s="112">
        <v>-2.9999999999999997E-4</v>
      </c>
      <c r="C17" s="109">
        <v>3.0000000000000001E-3</v>
      </c>
      <c r="D17" s="109">
        <v>-2.2803499999999999</v>
      </c>
      <c r="E17" s="110">
        <v>1.6900000000000001E-12</v>
      </c>
      <c r="F17" s="110">
        <v>-2.2900000000000001E-12</v>
      </c>
      <c r="G17" s="109">
        <v>0.05</v>
      </c>
      <c r="H17" s="113">
        <v>0.143176</v>
      </c>
      <c r="M17" s="109" t="s">
        <v>75</v>
      </c>
      <c r="N17" s="109">
        <v>7.7300000000000003E-4</v>
      </c>
      <c r="O17" s="109">
        <v>1.6310000000000001E-3</v>
      </c>
      <c r="P17" s="134">
        <v>2240000</v>
      </c>
      <c r="Q17" s="134">
        <v>-5.0999999999999997E-2</v>
      </c>
      <c r="R17" s="134">
        <v>-0.129</v>
      </c>
      <c r="S17" s="135">
        <v>0.05</v>
      </c>
      <c r="T17" s="135">
        <v>0.14174800000000001</v>
      </c>
      <c r="W17" s="109" t="s">
        <v>75</v>
      </c>
      <c r="X17" s="134">
        <v>-8.7899999999999992E-3</v>
      </c>
      <c r="Y17" s="135">
        <v>1.9469999999999999E-3</v>
      </c>
      <c r="Z17" s="134">
        <v>840000</v>
      </c>
      <c r="AA17" s="134">
        <v>-6.7399999999999996E-14</v>
      </c>
      <c r="AB17" s="134">
        <v>-0.51200000000000001</v>
      </c>
      <c r="AC17" s="135">
        <v>0.05</v>
      </c>
      <c r="AD17" s="135">
        <v>0.13486699999999999</v>
      </c>
      <c r="AG17" s="109" t="s">
        <v>75</v>
      </c>
      <c r="AH17" s="134">
        <v>-0.01</v>
      </c>
      <c r="AI17" s="134">
        <v>8.2900000000000005E-3</v>
      </c>
      <c r="AJ17" s="110">
        <v>-24800</v>
      </c>
      <c r="AK17" s="110">
        <v>4.9000000000000002E-2</v>
      </c>
      <c r="AL17" s="110">
        <v>4.9000000000000002E-2</v>
      </c>
      <c r="AM17" s="109">
        <v>0.05</v>
      </c>
      <c r="AN17" s="109">
        <v>0.13868</v>
      </c>
      <c r="AQ17" s="109" t="s">
        <v>75</v>
      </c>
      <c r="AR17" s="110">
        <v>-5.7300000000000005E-4</v>
      </c>
      <c r="AS17" s="110">
        <v>2.2399999999999998E-3</v>
      </c>
      <c r="AT17" s="134">
        <v>-6850000</v>
      </c>
      <c r="AU17" s="134">
        <v>-1.8199999999999999E-9</v>
      </c>
      <c r="AV17" s="134">
        <v>1.5699999999999999E-14</v>
      </c>
      <c r="AW17" s="138">
        <v>4.99E-2</v>
      </c>
      <c r="AX17" s="138">
        <v>0.13927</v>
      </c>
    </row>
    <row r="18" spans="1:50" ht="27" customHeight="1" thickBot="1" x14ac:dyDescent="0.35">
      <c r="A18" s="124" t="s">
        <v>76</v>
      </c>
      <c r="B18" s="112">
        <v>3.5000000000000001E-3</v>
      </c>
      <c r="C18" s="109">
        <v>9.9000000000000008E-3</v>
      </c>
      <c r="D18" s="109">
        <v>-0.55042999999999997</v>
      </c>
      <c r="E18" s="110">
        <v>1.28E-12</v>
      </c>
      <c r="F18" s="110">
        <v>1.8899999999999998E-12</v>
      </c>
      <c r="G18" s="109">
        <v>0.05</v>
      </c>
      <c r="H18" s="113">
        <v>1.3398E-2</v>
      </c>
      <c r="M18" s="109" t="s">
        <v>76</v>
      </c>
      <c r="N18" s="109">
        <v>2.4181999999999999E-2</v>
      </c>
      <c r="O18" s="109">
        <v>1.9350000000000001E-3</v>
      </c>
      <c r="P18" s="134">
        <v>23800000</v>
      </c>
      <c r="Q18" s="134">
        <v>0.88400000000000001</v>
      </c>
      <c r="R18" s="134">
        <v>1.23</v>
      </c>
      <c r="S18" s="135">
        <v>0.05</v>
      </c>
      <c r="T18" s="135">
        <v>7.9520000000000007E-3</v>
      </c>
      <c r="W18" s="109" t="s">
        <v>76</v>
      </c>
      <c r="X18" s="134">
        <v>2.7499999999999998E-3</v>
      </c>
      <c r="Y18" s="135">
        <v>4.4149999999999997E-3</v>
      </c>
      <c r="Z18" s="134">
        <v>38300000</v>
      </c>
      <c r="AA18" s="134">
        <v>0.92800000000000005</v>
      </c>
      <c r="AB18" s="134">
        <v>34200</v>
      </c>
      <c r="AC18" s="135">
        <v>0.05</v>
      </c>
      <c r="AD18" s="135">
        <v>7.2030000000000002E-3</v>
      </c>
      <c r="AG18" s="109" t="s">
        <v>76</v>
      </c>
      <c r="AH18" s="134">
        <v>-2.24E-2</v>
      </c>
      <c r="AI18" s="134">
        <v>6.5200000000000002E-4</v>
      </c>
      <c r="AJ18" s="110">
        <v>209000</v>
      </c>
      <c r="AK18" s="110">
        <v>5.0900000000000001E-2</v>
      </c>
      <c r="AL18" s="110">
        <v>5.0900000000000001E-2</v>
      </c>
      <c r="AM18" s="109">
        <v>4.99E-2</v>
      </c>
      <c r="AN18" s="109">
        <v>6.0480000000000004E-3</v>
      </c>
      <c r="AQ18" s="109" t="s">
        <v>76</v>
      </c>
      <c r="AR18" s="110">
        <v>3.0100000000000001E-3</v>
      </c>
      <c r="AS18" s="110">
        <v>1.2500000000000001E-2</v>
      </c>
      <c r="AT18" s="134">
        <v>11700000</v>
      </c>
      <c r="AU18" s="134">
        <v>-1.14E-9</v>
      </c>
      <c r="AV18" s="134">
        <v>8.1300000000000008E-15</v>
      </c>
      <c r="AW18" s="138">
        <v>4.99E-2</v>
      </c>
      <c r="AX18" s="138">
        <v>6.8149999999999999E-3</v>
      </c>
    </row>
    <row r="19" spans="1:50" ht="33.6" customHeight="1" thickBot="1" x14ac:dyDescent="0.35">
      <c r="A19" s="126" t="s">
        <v>77</v>
      </c>
      <c r="B19" s="127">
        <v>7.6E-3</v>
      </c>
      <c r="C19" s="128">
        <v>2.0999999999999999E-3</v>
      </c>
      <c r="D19" s="128">
        <v>4.6971590000000001</v>
      </c>
      <c r="E19" s="129">
        <v>1.52E-8</v>
      </c>
      <c r="F19" s="129">
        <v>2.44E-8</v>
      </c>
      <c r="G19" s="128">
        <v>0.05</v>
      </c>
      <c r="H19" s="130">
        <v>5.561E-3</v>
      </c>
      <c r="M19" s="104" t="s">
        <v>77</v>
      </c>
      <c r="N19" s="109">
        <v>1.2795000000000001E-2</v>
      </c>
      <c r="O19" s="109">
        <v>2.0100000000000001E-4</v>
      </c>
      <c r="P19" s="134">
        <v>13300000</v>
      </c>
      <c r="Q19" s="134">
        <v>6.0900000000000003E-2</v>
      </c>
      <c r="R19" s="134">
        <v>0.10199999999999999</v>
      </c>
      <c r="S19" s="135">
        <v>0.05</v>
      </c>
      <c r="T19" s="135">
        <v>5.5469999999999998E-3</v>
      </c>
      <c r="W19" s="104" t="s">
        <v>77</v>
      </c>
      <c r="X19" s="134">
        <v>2.2499999999999999E-2</v>
      </c>
      <c r="Y19" s="135">
        <v>7.3700000000000002E-4</v>
      </c>
      <c r="Z19" s="134">
        <v>2800000</v>
      </c>
      <c r="AA19" s="134">
        <v>-4.0100000000000001E-13</v>
      </c>
      <c r="AB19" s="134">
        <v>-0.183</v>
      </c>
      <c r="AC19" s="135">
        <v>0.05</v>
      </c>
      <c r="AD19" s="135">
        <v>6.1679999999999999E-3</v>
      </c>
      <c r="AG19" s="104" t="s">
        <v>77</v>
      </c>
      <c r="AH19" s="134">
        <v>2.1499999999999998E-2</v>
      </c>
      <c r="AI19" s="134">
        <v>1.41E-3</v>
      </c>
      <c r="AJ19" s="110">
        <v>15200</v>
      </c>
      <c r="AK19" s="110">
        <v>6.0600000000000001E-2</v>
      </c>
      <c r="AL19" s="110">
        <v>6.0600000000000001E-2</v>
      </c>
      <c r="AM19" s="109">
        <v>0.05</v>
      </c>
      <c r="AN19" s="109">
        <v>6.5539999999999999E-3</v>
      </c>
      <c r="AQ19" s="104" t="s">
        <v>77</v>
      </c>
      <c r="AR19" s="110">
        <v>2.0799999999999999E-2</v>
      </c>
      <c r="AS19" s="110">
        <v>5.8399999999999999E-4</v>
      </c>
      <c r="AT19" s="134">
        <v>15600000</v>
      </c>
      <c r="AU19" s="134">
        <v>8.1099999999999995E-9</v>
      </c>
      <c r="AV19" s="134">
        <v>-2.2099999999999999E-14</v>
      </c>
      <c r="AW19" s="138">
        <v>4.99E-2</v>
      </c>
      <c r="AX19" s="138">
        <v>6.2139999999999999E-3</v>
      </c>
    </row>
    <row r="20" spans="1:50" ht="27" customHeight="1" thickBot="1" x14ac:dyDescent="0.35">
      <c r="A20" s="124" t="s">
        <v>78</v>
      </c>
      <c r="B20" s="112">
        <v>1.5E-3</v>
      </c>
      <c r="C20" s="109">
        <v>3.7000000000000002E-3</v>
      </c>
      <c r="D20" s="109">
        <v>-4.4313399999999996</v>
      </c>
      <c r="E20" s="110">
        <v>-2.0499999999999999E-12</v>
      </c>
      <c r="F20" s="110">
        <v>8.0300000000000003E-12</v>
      </c>
      <c r="G20" s="109">
        <v>0.05</v>
      </c>
      <c r="H20" s="111">
        <v>6.6441E-2</v>
      </c>
      <c r="M20" s="109" t="s">
        <v>78</v>
      </c>
      <c r="N20" s="109">
        <v>1.7284999999999998E-2</v>
      </c>
      <c r="O20" s="109">
        <v>1.5839999999999999E-3</v>
      </c>
      <c r="P20" s="134">
        <v>27400000</v>
      </c>
      <c r="Q20" s="134">
        <v>328000</v>
      </c>
      <c r="R20" s="134">
        <v>60200</v>
      </c>
      <c r="S20" s="135">
        <v>0.05</v>
      </c>
      <c r="T20" s="135">
        <v>6.2487000000000001E-2</v>
      </c>
      <c r="W20" s="109" t="s">
        <v>78</v>
      </c>
      <c r="X20" s="134">
        <v>1.0999999999999999E-2</v>
      </c>
      <c r="Y20" s="135">
        <v>1.5950000000000001E-3</v>
      </c>
      <c r="Z20" s="134">
        <v>30500000</v>
      </c>
      <c r="AA20" s="134">
        <v>4.1900000000000004</v>
      </c>
      <c r="AB20" s="134">
        <v>74700</v>
      </c>
      <c r="AC20" s="135">
        <v>0.05</v>
      </c>
      <c r="AD20" s="135">
        <v>6.3245999999999997E-2</v>
      </c>
      <c r="AG20" s="109" t="s">
        <v>78</v>
      </c>
      <c r="AH20" s="134">
        <v>9.8099999999999993E-3</v>
      </c>
      <c r="AI20" s="134">
        <v>7.3899999999999997E-4</v>
      </c>
      <c r="AJ20" s="110">
        <v>123000</v>
      </c>
      <c r="AK20" s="110">
        <v>5.8000000000000003E-2</v>
      </c>
      <c r="AL20" s="110">
        <v>5.8000000000000003E-2</v>
      </c>
      <c r="AM20" s="109">
        <v>4.99E-2</v>
      </c>
      <c r="AN20" s="109">
        <v>6.6368999999999997E-2</v>
      </c>
      <c r="AQ20" s="109" t="s">
        <v>78</v>
      </c>
      <c r="AR20" s="110">
        <v>1.41E-2</v>
      </c>
      <c r="AS20" s="110">
        <v>1.4E-3</v>
      </c>
      <c r="AT20" s="134">
        <v>2650000</v>
      </c>
      <c r="AU20" s="134">
        <v>-5.5299999999999995E-10</v>
      </c>
      <c r="AV20" s="134">
        <v>1.81E-14</v>
      </c>
      <c r="AW20" s="138">
        <v>4.99E-2</v>
      </c>
      <c r="AX20" s="138">
        <v>6.3711000000000004E-2</v>
      </c>
    </row>
    <row r="21" spans="1:50" ht="33" customHeight="1" thickBot="1" x14ac:dyDescent="0.35">
      <c r="A21" s="124" t="s">
        <v>79</v>
      </c>
      <c r="B21" s="112">
        <v>4.0000000000000001E-3</v>
      </c>
      <c r="C21" s="109">
        <v>3.5999999999999999E-3</v>
      </c>
      <c r="D21" s="109">
        <v>-0.42215000000000003</v>
      </c>
      <c r="E21" s="110">
        <v>-9.4000000000000003E-13</v>
      </c>
      <c r="F21" s="110">
        <v>1.0899999999999999E-11</v>
      </c>
      <c r="G21" s="109">
        <v>0.05</v>
      </c>
      <c r="H21" s="113">
        <v>3.7619E-2</v>
      </c>
      <c r="M21" s="109" t="s">
        <v>79</v>
      </c>
      <c r="N21" s="109">
        <v>3.1979999999999999E-3</v>
      </c>
      <c r="O21" s="109">
        <v>8.9899999999999995E-4</v>
      </c>
      <c r="P21" s="134">
        <v>2340000</v>
      </c>
      <c r="Q21" s="134">
        <v>0.17100000000000001</v>
      </c>
      <c r="R21" s="134">
        <v>0.4</v>
      </c>
      <c r="S21" s="135">
        <v>0.05</v>
      </c>
      <c r="T21" s="135">
        <v>3.6024E-2</v>
      </c>
      <c r="W21" s="109" t="s">
        <v>79</v>
      </c>
      <c r="X21" s="134">
        <v>6.3E-3</v>
      </c>
      <c r="Y21" s="135">
        <v>8.2899999999999998E-4</v>
      </c>
      <c r="Z21" s="134">
        <v>-10000000</v>
      </c>
      <c r="AA21" s="134">
        <v>-3.7199999999999998E-13</v>
      </c>
      <c r="AB21" s="134">
        <v>-0.30499999999999999</v>
      </c>
      <c r="AC21" s="135">
        <v>0.05</v>
      </c>
      <c r="AD21" s="135">
        <v>3.8358999999999997E-2</v>
      </c>
      <c r="AG21" s="109" t="s">
        <v>79</v>
      </c>
      <c r="AH21" s="134">
        <v>7.6899999999999998E-3</v>
      </c>
      <c r="AI21" s="134">
        <v>2.8E-3</v>
      </c>
      <c r="AJ21" s="110">
        <v>-71700</v>
      </c>
      <c r="AK21" s="110">
        <v>5.4399999999999997E-2</v>
      </c>
      <c r="AL21" s="110">
        <v>5.4399999999999997E-2</v>
      </c>
      <c r="AM21" s="109">
        <v>0.05</v>
      </c>
      <c r="AN21" s="109">
        <v>4.0904999999999997E-2</v>
      </c>
      <c r="AQ21" s="109" t="s">
        <v>79</v>
      </c>
      <c r="AR21" s="110">
        <v>8.94E-3</v>
      </c>
      <c r="AS21" s="110">
        <v>6.69E-4</v>
      </c>
      <c r="AT21" s="134">
        <v>-9910000</v>
      </c>
      <c r="AU21" s="134">
        <v>2.8300000000000001E-10</v>
      </c>
      <c r="AV21" s="134">
        <v>6.7099999999999998E-15</v>
      </c>
      <c r="AW21" s="138">
        <v>4.99E-2</v>
      </c>
      <c r="AX21" s="138">
        <v>3.8400999999999998E-2</v>
      </c>
    </row>
    <row r="22" spans="1:50" ht="27" customHeight="1" thickBot="1" x14ac:dyDescent="0.35">
      <c r="A22" s="125" t="s">
        <v>80</v>
      </c>
      <c r="B22" s="115">
        <v>9.9000000000000008E-3</v>
      </c>
      <c r="C22" s="116">
        <v>1.4E-2</v>
      </c>
      <c r="D22" s="114">
        <v>7.3293999999999998E-2</v>
      </c>
      <c r="E22" s="117">
        <v>-1.7300000000000001E-12</v>
      </c>
      <c r="F22" s="117">
        <v>-7.6299999999999998E-13</v>
      </c>
      <c r="G22" s="114">
        <v>0.05</v>
      </c>
      <c r="H22" s="118">
        <v>9.3869999999999995E-3</v>
      </c>
      <c r="M22" s="114" t="s">
        <v>80</v>
      </c>
      <c r="N22" s="109">
        <v>3.5300000000000002E-3</v>
      </c>
      <c r="O22" s="109">
        <v>1.567E-3</v>
      </c>
      <c r="P22" s="134">
        <v>4060000</v>
      </c>
      <c r="Q22" s="134">
        <v>-0.27100000000000002</v>
      </c>
      <c r="R22" s="134">
        <v>-0.435</v>
      </c>
      <c r="S22" s="135">
        <v>0.05</v>
      </c>
      <c r="T22" s="135">
        <v>9.7769999999999992E-3</v>
      </c>
      <c r="W22" s="114" t="s">
        <v>80</v>
      </c>
      <c r="X22" s="134">
        <v>2.1000000000000001E-2</v>
      </c>
      <c r="Y22" s="135">
        <v>3.1819999999999999E-3</v>
      </c>
      <c r="Z22" s="134">
        <v>-17300000</v>
      </c>
      <c r="AA22" s="134">
        <v>-1.09E-13</v>
      </c>
      <c r="AB22" s="134">
        <v>-26</v>
      </c>
      <c r="AC22" s="135">
        <v>0.05</v>
      </c>
      <c r="AD22" s="135">
        <v>1.1441E-2</v>
      </c>
      <c r="AG22" s="114" t="s">
        <v>80</v>
      </c>
      <c r="AH22" s="134">
        <v>1.9699999999999999E-2</v>
      </c>
      <c r="AI22" s="135"/>
      <c r="AJ22" s="110">
        <v>-81300</v>
      </c>
      <c r="AK22" s="110">
        <v>6.0499999999999998E-2</v>
      </c>
      <c r="AL22" s="110">
        <v>6.0499999999999998E-2</v>
      </c>
      <c r="AM22" s="109">
        <v>4.99E-2</v>
      </c>
      <c r="AN22" s="109">
        <v>1.2052E-2</v>
      </c>
      <c r="AQ22" s="114" t="s">
        <v>80</v>
      </c>
      <c r="AR22" s="110">
        <v>2.4299999999999999E-2</v>
      </c>
      <c r="AS22" s="110">
        <v>2.66E-3</v>
      </c>
      <c r="AT22" s="134">
        <v>1370000</v>
      </c>
      <c r="AU22" s="134">
        <v>2.54E-10</v>
      </c>
      <c r="AV22" s="134">
        <v>5.9799999999999995E-14</v>
      </c>
      <c r="AW22" s="138">
        <v>4.99E-2</v>
      </c>
      <c r="AX22" s="138">
        <v>1.1965E-2</v>
      </c>
    </row>
  </sheetData>
  <mergeCells count="5">
    <mergeCell ref="M1:T1"/>
    <mergeCell ref="W1:AD1"/>
    <mergeCell ref="AG1:AN1"/>
    <mergeCell ref="AQ1:AX1"/>
    <mergeCell ref="A1:H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50D6-86C0-46D1-9E78-965AF6BCC432}">
  <dimension ref="B2:G20"/>
  <sheetViews>
    <sheetView workbookViewId="0"/>
  </sheetViews>
  <sheetFormatPr defaultRowHeight="14.4" x14ac:dyDescent="0.3"/>
  <cols>
    <col min="2" max="2" width="12.109375" customWidth="1"/>
    <col min="3" max="3" width="15.88671875" customWidth="1"/>
    <col min="4" max="4" width="15.5546875" customWidth="1"/>
    <col min="5" max="5" width="17.44140625" customWidth="1"/>
    <col min="6" max="6" width="15.44140625" customWidth="1"/>
    <col min="7" max="7" width="17.109375" customWidth="1"/>
  </cols>
  <sheetData>
    <row r="2" spans="2:7" ht="57.6" x14ac:dyDescent="0.3">
      <c r="B2" s="142" t="s">
        <v>96</v>
      </c>
      <c r="C2" s="143" t="s">
        <v>91</v>
      </c>
      <c r="D2" s="143" t="s">
        <v>92</v>
      </c>
      <c r="E2" s="143" t="s">
        <v>93</v>
      </c>
      <c r="F2" s="143" t="s">
        <v>94</v>
      </c>
      <c r="G2" s="143" t="s">
        <v>95</v>
      </c>
    </row>
    <row r="3" spans="2:7" x14ac:dyDescent="0.3">
      <c r="B3" s="144">
        <v>45484</v>
      </c>
      <c r="C3" s="145">
        <v>707780</v>
      </c>
      <c r="D3" s="146">
        <v>92700</v>
      </c>
      <c r="E3" s="146">
        <v>2640</v>
      </c>
      <c r="F3" s="145">
        <v>-1.6E-2</v>
      </c>
      <c r="G3" s="145">
        <v>-1.5E-3</v>
      </c>
    </row>
    <row r="4" spans="2:7" x14ac:dyDescent="0.3">
      <c r="B4" s="144">
        <v>45515</v>
      </c>
      <c r="C4" s="146">
        <v>21500000</v>
      </c>
      <c r="D4" s="146">
        <v>140000</v>
      </c>
      <c r="E4" s="146">
        <v>25700</v>
      </c>
      <c r="F4" s="145">
        <v>-2.5999999999999999E-2</v>
      </c>
      <c r="G4" s="145">
        <v>-3.0099999999999998E-2</v>
      </c>
    </row>
    <row r="5" spans="2:7" x14ac:dyDescent="0.3">
      <c r="B5" s="144">
        <v>45546</v>
      </c>
      <c r="C5" s="146">
        <v>14300000</v>
      </c>
      <c r="D5" s="145">
        <v>0.93089999999999995</v>
      </c>
      <c r="E5" s="146">
        <v>20100</v>
      </c>
      <c r="F5" s="145">
        <v>-4.6600000000000003E-2</v>
      </c>
      <c r="G5" s="145">
        <v>-2.6800000000000001E-2</v>
      </c>
    </row>
    <row r="6" spans="2:7" x14ac:dyDescent="0.3">
      <c r="B6" s="144">
        <v>45576</v>
      </c>
      <c r="C6" s="146">
        <v>-60700</v>
      </c>
      <c r="D6" s="145">
        <v>8.4500000000000006E-2</v>
      </c>
      <c r="E6" s="145">
        <v>8.4500000000000006E-2</v>
      </c>
      <c r="F6" s="145">
        <v>7.6100000000000001E-2</v>
      </c>
      <c r="G6" s="145">
        <v>5.5E-2</v>
      </c>
    </row>
    <row r="7" spans="2:7" x14ac:dyDescent="0.3">
      <c r="B7" s="144">
        <v>45607</v>
      </c>
      <c r="C7" s="146">
        <v>11700000</v>
      </c>
      <c r="D7" s="145">
        <v>3.6499999999999998E-2</v>
      </c>
      <c r="E7" s="145">
        <v>7.3999999999999996E-2</v>
      </c>
      <c r="F7" s="145">
        <v>-3.85E-2</v>
      </c>
      <c r="G7" s="145">
        <v>-3.7999999999999999E-2</v>
      </c>
    </row>
    <row r="10" spans="2:7" x14ac:dyDescent="0.3">
      <c r="B10" s="139">
        <v>45484</v>
      </c>
      <c r="C10" s="140">
        <v>707781</v>
      </c>
      <c r="D10" s="141">
        <v>92700</v>
      </c>
      <c r="E10" s="141">
        <v>2640</v>
      </c>
      <c r="F10" s="140">
        <v>0.98</v>
      </c>
    </row>
    <row r="11" spans="2:7" x14ac:dyDescent="0.3">
      <c r="B11" s="139">
        <v>45515</v>
      </c>
      <c r="C11" s="141">
        <v>15200000000000</v>
      </c>
      <c r="D11" s="141">
        <v>13000000000</v>
      </c>
      <c r="E11" s="141">
        <v>67800000</v>
      </c>
      <c r="F11" s="140">
        <v>0.95841600000000005</v>
      </c>
    </row>
    <row r="12" spans="2:7" x14ac:dyDescent="0.3">
      <c r="B12" s="139">
        <v>45546</v>
      </c>
      <c r="C12" s="141">
        <v>2.182E+20</v>
      </c>
      <c r="D12" s="141">
        <v>25000000000</v>
      </c>
      <c r="E12" s="141">
        <v>1360000000000</v>
      </c>
      <c r="F12" s="141">
        <v>0.91400000000000003</v>
      </c>
    </row>
    <row r="13" spans="2:7" x14ac:dyDescent="0.3">
      <c r="B13" s="139">
        <v>45576</v>
      </c>
      <c r="C13" s="141">
        <v>-1.32E+25</v>
      </c>
      <c r="D13" s="141">
        <v>27100000000</v>
      </c>
      <c r="E13" s="141">
        <v>1480000000000</v>
      </c>
      <c r="F13" s="140">
        <v>0.98329047999999997</v>
      </c>
    </row>
    <row r="14" spans="2:7" x14ac:dyDescent="0.3">
      <c r="B14" s="139">
        <v>45607</v>
      </c>
      <c r="C14" s="141">
        <v>-1.5469399999999999E+32</v>
      </c>
      <c r="D14" s="141">
        <v>28100000000</v>
      </c>
      <c r="E14" s="141">
        <v>1590000000000</v>
      </c>
      <c r="F14" s="140">
        <v>0.94543379599999999</v>
      </c>
    </row>
    <row r="15" spans="2:7" x14ac:dyDescent="0.3">
      <c r="B15" s="140"/>
      <c r="C15" s="140"/>
      <c r="D15" s="140"/>
      <c r="E15" s="140"/>
      <c r="F15" s="140"/>
    </row>
    <row r="16" spans="2:7" x14ac:dyDescent="0.3">
      <c r="B16" s="139">
        <v>45484</v>
      </c>
      <c r="C16" s="140">
        <v>707781</v>
      </c>
      <c r="D16" s="140"/>
      <c r="E16" s="140"/>
      <c r="F16" s="140"/>
    </row>
    <row r="17" spans="2:6" x14ac:dyDescent="0.3">
      <c r="B17" s="139">
        <v>45515</v>
      </c>
      <c r="C17" s="141">
        <v>15247000000000</v>
      </c>
      <c r="D17" s="140"/>
      <c r="E17" s="140"/>
      <c r="F17" s="140"/>
    </row>
    <row r="18" spans="2:6" x14ac:dyDescent="0.3">
      <c r="B18" s="139">
        <v>45546</v>
      </c>
      <c r="C18" s="141">
        <v>2.182E+20</v>
      </c>
      <c r="D18" s="140"/>
      <c r="E18" s="140"/>
      <c r="F18" s="140"/>
    </row>
    <row r="19" spans="2:6" x14ac:dyDescent="0.3">
      <c r="B19" s="139">
        <v>45576</v>
      </c>
      <c r="C19" s="141">
        <v>-1.32443E+25</v>
      </c>
      <c r="D19" s="140"/>
      <c r="E19" s="140"/>
      <c r="F19" s="140"/>
    </row>
    <row r="20" spans="2:6" x14ac:dyDescent="0.3">
      <c r="B20" s="139">
        <v>45607</v>
      </c>
      <c r="C20" s="141">
        <v>-1.5469399999999999E+32</v>
      </c>
      <c r="D20" s="140"/>
      <c r="E20" s="140"/>
      <c r="F20" s="14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d0f161-8cac-428d-bb0d-db3eea82b1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DB740074F67C41A4C35EB618A06C22" ma:contentTypeVersion="8" ma:contentTypeDescription="Create a new document." ma:contentTypeScope="" ma:versionID="3a738d48bf20f4fb803e1e0d7b6f9b9b">
  <xsd:schema xmlns:xsd="http://www.w3.org/2001/XMLSchema" xmlns:xs="http://www.w3.org/2001/XMLSchema" xmlns:p="http://schemas.microsoft.com/office/2006/metadata/properties" xmlns:ns3="39c253dd-750e-49f2-b9e0-df4649350370" xmlns:ns4="1fd0f161-8cac-428d-bb0d-db3eea82b135" targetNamespace="http://schemas.microsoft.com/office/2006/metadata/properties" ma:root="true" ma:fieldsID="c391f39be611181cb062c53b573b2143" ns3:_="" ns4:_="">
    <xsd:import namespace="39c253dd-750e-49f2-b9e0-df4649350370"/>
    <xsd:import namespace="1fd0f161-8cac-428d-bb0d-db3eea82b13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253dd-750e-49f2-b9e0-df46493503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0f161-8cac-428d-bb0d-db3eea82b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06B8B7-78DA-45F5-99F6-06259C609C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3DA-EB2E-46DB-87BB-EDF722897CC3}">
  <ds:schemaRefs>
    <ds:schemaRef ds:uri="39c253dd-750e-49f2-b9e0-df4649350370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1fd0f161-8cac-428d-bb0d-db3eea82b13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39DFF54-246C-45CA-A2B0-73E98336B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253dd-750e-49f2-b9e0-df4649350370"/>
    <ds:schemaRef ds:uri="1fd0f161-8cac-428d-bb0d-db3eea82b1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2007-DEC TO 2011-Jun</vt:lpstr>
      <vt:lpstr>2007-DEC TO 2011-NOV</vt:lpstr>
      <vt:lpstr>Market-cap weights</vt:lpstr>
      <vt:lpstr>Market-cap weights-1</vt:lpstr>
      <vt:lpstr>All the COV Matrix</vt:lpstr>
      <vt:lpstr>Summary Tables for Part b</vt:lpstr>
      <vt:lpstr>Part C -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 Al-Hilawani</dc:creator>
  <cp:lastModifiedBy>Bader Al-Hilawani</cp:lastModifiedBy>
  <dcterms:created xsi:type="dcterms:W3CDTF">2024-05-27T23:32:02Z</dcterms:created>
  <dcterms:modified xsi:type="dcterms:W3CDTF">2024-06-11T03:36:00Z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0x010100AADB740074F67C41A4C35EB618A06C22</vt:lpwstr>
  </property>
</Properties>
</file>