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180" windowHeight="73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24" i="1" l="1"/>
  <c r="B125" i="1"/>
  <c r="D116" i="1"/>
  <c r="B119" i="1"/>
  <c r="B118" i="1"/>
  <c r="B117" i="1"/>
  <c r="C112" i="1"/>
  <c r="B115" i="1"/>
  <c r="B114" i="1"/>
  <c r="B113" i="1"/>
  <c r="H97" i="1"/>
  <c r="H96" i="1"/>
  <c r="H95" i="1"/>
  <c r="H94" i="1"/>
  <c r="D104" i="1"/>
  <c r="C104" i="1"/>
  <c r="B104" i="1"/>
  <c r="D98" i="1"/>
  <c r="C98" i="1"/>
  <c r="B98" i="1"/>
  <c r="C92" i="1"/>
  <c r="D92" i="1"/>
  <c r="D91" i="1"/>
  <c r="D90" i="1"/>
  <c r="D89" i="1"/>
  <c r="C91" i="1"/>
  <c r="C90" i="1"/>
  <c r="C89" i="1"/>
  <c r="B91" i="1"/>
  <c r="B90" i="1"/>
  <c r="B89" i="1"/>
  <c r="E83" i="1"/>
  <c r="D83" i="1"/>
  <c r="E82" i="1"/>
  <c r="E81" i="1"/>
  <c r="E80" i="1"/>
  <c r="D82" i="1"/>
  <c r="D81" i="1"/>
  <c r="D80" i="1"/>
  <c r="C82" i="1"/>
  <c r="C81" i="1"/>
  <c r="C80" i="1"/>
  <c r="B83" i="1"/>
  <c r="B82" i="1"/>
  <c r="B81" i="1"/>
  <c r="B80" i="1"/>
  <c r="E73" i="1"/>
  <c r="E72" i="1"/>
  <c r="E71" i="1"/>
  <c r="D73" i="1"/>
  <c r="D72" i="1"/>
  <c r="D71" i="1"/>
  <c r="E74" i="1"/>
  <c r="D74" i="1"/>
  <c r="C74" i="1"/>
  <c r="B74" i="1"/>
  <c r="C73" i="1"/>
  <c r="C72" i="1"/>
  <c r="C71" i="1"/>
  <c r="B73" i="1"/>
  <c r="B72" i="1"/>
  <c r="B71" i="1"/>
  <c r="C66" i="1"/>
  <c r="B66" i="1"/>
  <c r="A66" i="1"/>
  <c r="D60" i="1"/>
  <c r="D59" i="1"/>
  <c r="D58" i="1"/>
  <c r="D57" i="1"/>
  <c r="C60" i="1"/>
  <c r="C59" i="1"/>
  <c r="C58" i="1"/>
  <c r="C57" i="1"/>
  <c r="B50" i="1"/>
  <c r="D50" i="1" s="1"/>
  <c r="B49" i="1"/>
  <c r="B48" i="1"/>
  <c r="C50" i="1"/>
  <c r="C49" i="1"/>
  <c r="C51" i="1" s="1"/>
  <c r="C48" i="1"/>
  <c r="B59" i="1"/>
  <c r="B58" i="1"/>
  <c r="B57" i="1"/>
  <c r="D48" i="1"/>
  <c r="B39" i="1"/>
  <c r="B26" i="1"/>
  <c r="B6" i="1"/>
  <c r="D49" i="1" l="1"/>
  <c r="D51" i="1" s="1"/>
</calcChain>
</file>

<file path=xl/sharedStrings.xml><?xml version="1.0" encoding="utf-8"?>
<sst xmlns="http://schemas.openxmlformats.org/spreadsheetml/2006/main" count="105" uniqueCount="57">
  <si>
    <t>COSTOS ESTIMADOS</t>
  </si>
  <si>
    <t>MATERIALES</t>
  </si>
  <si>
    <t>MANO DE OBRA</t>
  </si>
  <si>
    <t>CIF</t>
  </si>
  <si>
    <t>TOTAL</t>
  </si>
  <si>
    <t>UNIDADES TERMINADAS</t>
  </si>
  <si>
    <t>UNIDADES EN PROCESO</t>
  </si>
  <si>
    <t>GRADO DE TERMINACIÓN</t>
  </si>
  <si>
    <t>COSTOS REALES</t>
  </si>
  <si>
    <t>UTILIDAD EN VENTAS</t>
  </si>
  <si>
    <t>UNIDADES VENDIDAS</t>
  </si>
  <si>
    <t>GASTOS</t>
  </si>
  <si>
    <t>GASTOS DE VENTAS</t>
  </si>
  <si>
    <t>GASTOS DE ADMINISTRACIÓN</t>
  </si>
  <si>
    <t>GASTOS FINANCIEROS</t>
  </si>
  <si>
    <t>OTROS INGRESOS</t>
  </si>
  <si>
    <t>COSTO DE LA PRODUCCION TERMINADA</t>
  </si>
  <si>
    <t>ELEMENTO</t>
  </si>
  <si>
    <t>CANTIDAD</t>
  </si>
  <si>
    <t>COSTO UNITARIO ESTIMADO</t>
  </si>
  <si>
    <t>COSTO TOTAL ESTIMADO</t>
  </si>
  <si>
    <t>VALORACION DE LA PRODRUCCION EN PROCESO</t>
  </si>
  <si>
    <t>VALORACION COSTO PRODUCCION VENDIDA</t>
  </si>
  <si>
    <t>CALCULO DE LAS VARIACIONES</t>
  </si>
  <si>
    <t>CONCEPTO</t>
  </si>
  <si>
    <t>COSTO ESTIMADO</t>
  </si>
  <si>
    <t>COSTO REAL</t>
  </si>
  <si>
    <t>VARIACIÓN</t>
  </si>
  <si>
    <t>COEFICIENTE</t>
  </si>
  <si>
    <t xml:space="preserve">MANO DE OBRA </t>
  </si>
  <si>
    <t>CORRECCION COSTO UNITARIO ESTIMADO</t>
  </si>
  <si>
    <t>COEFICIENTE VARIACION</t>
  </si>
  <si>
    <t>VALOR A CORREGIR</t>
  </si>
  <si>
    <t>COSTO UNITARIO AJUSTADO</t>
  </si>
  <si>
    <t>DISTRIBUCION DE LA VARIACION PRODUCTOS EN PROCESO</t>
  </si>
  <si>
    <t>COSTO UNITARIO CORREGIDO</t>
  </si>
  <si>
    <t>VARIACION DISTRIBUIDA</t>
  </si>
  <si>
    <t>DISTRIBUCION DE LA VARIACION PRODUCTO TERMINADO</t>
  </si>
  <si>
    <t>INVENTARIO AL FINAL DEL MES</t>
  </si>
  <si>
    <t>DISTRIBUCION DE LA VARIACIÓN COSTO DE VENTA</t>
  </si>
  <si>
    <t>UNIDADES VENDIDAS EN EL MES</t>
  </si>
  <si>
    <t>PRODUCTO EN PROCESO</t>
  </si>
  <si>
    <t>PRODUCTO TRERMINADO</t>
  </si>
  <si>
    <t>COSTO DE VENTA</t>
  </si>
  <si>
    <t>TRANSACCIONES CONTABLES</t>
  </si>
  <si>
    <t>1. CONTABILIZACION A COSTOS ESTIAMDOS DE LA PRODUCCION</t>
  </si>
  <si>
    <t>1410. INVENTARIOS PRODUCTOS EN PROCESO</t>
  </si>
  <si>
    <t>141001. COSTO ESTIMADO MATERIALES</t>
  </si>
  <si>
    <t>141002. COSTO ESTIMADO MOD</t>
  </si>
  <si>
    <t>141003. COSTO ESTIMADO CIF</t>
  </si>
  <si>
    <t>6120. COSTO DE VENTA</t>
  </si>
  <si>
    <t>612002. COSTO RECUPERADO MOD</t>
  </si>
  <si>
    <t>612003. COSTO RECUPERADO CIF</t>
  </si>
  <si>
    <t>612001. COSTO RECUPERADO MATERIALES</t>
  </si>
  <si>
    <r>
      <t xml:space="preserve">2. </t>
    </r>
    <r>
      <rPr>
        <b/>
        <sz val="11"/>
        <color theme="1"/>
        <rFont val="Calibri"/>
        <family val="2"/>
        <scheme val="minor"/>
      </rPr>
      <t>CONTABILIZACION DE LA PRODUCCION TERMINADA A COSTOS ESTIMADOS</t>
    </r>
  </si>
  <si>
    <t>1430. PRODUCTOS TERMINADOS</t>
  </si>
  <si>
    <t>143001. COSTOS ESTIMADOS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</si>
</sst>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3" fontId="2" fillId="0" borderId="0" xfId="0" applyNumberFormat="1" applyFont="1"/>
    <xf numFmtId="3" fontId="0" fillId="0" borderId="0" xfId="0" applyNumberFormat="1"/>
    <xf numFmtId="3" fontId="0" fillId="0" borderId="1" xfId="0" applyNumberFormat="1" applyBorder="1"/>
    <xf numFmtId="9" fontId="0" fillId="0" borderId="0" xfId="1" applyFont="1"/>
    <xf numFmtId="3" fontId="0" fillId="0" borderId="2" xfId="0" applyNumberFormat="1" applyBorder="1" applyAlignment="1">
      <alignment horizontal="center" vertical="center" wrapText="1"/>
    </xf>
    <xf numFmtId="3" fontId="0" fillId="0" borderId="2" xfId="0" applyNumberFormat="1" applyBorder="1"/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Alignment="1"/>
    <xf numFmtId="3" fontId="0" fillId="0" borderId="2" xfId="0" applyNumberFormat="1" applyBorder="1" applyAlignment="1">
      <alignment horizontal="center"/>
    </xf>
    <xf numFmtId="9" fontId="0" fillId="0" borderId="2" xfId="1" applyFont="1" applyBorder="1"/>
    <xf numFmtId="3" fontId="2" fillId="0" borderId="2" xfId="0" applyNumberFormat="1" applyFont="1" applyBorder="1"/>
    <xf numFmtId="9" fontId="2" fillId="0" borderId="2" xfId="1" applyFont="1" applyBorder="1"/>
    <xf numFmtId="3" fontId="0" fillId="0" borderId="2" xfId="0" applyNumberFormat="1" applyFont="1" applyBorder="1" applyAlignment="1">
      <alignment horizontal="center" vertical="center" wrapText="1"/>
    </xf>
    <xf numFmtId="3" fontId="0" fillId="0" borderId="2" xfId="0" applyNumberFormat="1" applyFont="1" applyBorder="1"/>
    <xf numFmtId="9" fontId="1" fillId="0" borderId="2" xfId="1" applyFont="1" applyBorder="1"/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0" fillId="0" borderId="0" xfId="0" applyNumberFormat="1" applyAlignment="1"/>
    <xf numFmtId="1" fontId="0" fillId="0" borderId="0" xfId="0" applyNumberFormat="1"/>
    <xf numFmtId="1" fontId="0" fillId="0" borderId="0" xfId="0" applyNumberFormat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tabSelected="1" topLeftCell="A104" workbookViewId="0">
      <selection activeCell="C125" sqref="C125"/>
    </sheetView>
  </sheetViews>
  <sheetFormatPr baseColWidth="10" defaultRowHeight="15" x14ac:dyDescent="0.25"/>
  <cols>
    <col min="1" max="1" width="29.28515625" style="2" customWidth="1"/>
    <col min="2" max="2" width="18.42578125" style="2" customWidth="1"/>
    <col min="3" max="3" width="17.28515625" style="2" customWidth="1"/>
    <col min="4" max="4" width="16.5703125" style="2" customWidth="1"/>
    <col min="5" max="5" width="16.85546875" style="2" customWidth="1"/>
    <col min="6" max="16384" width="11.42578125" style="2"/>
  </cols>
  <sheetData>
    <row r="1" spans="1:2" x14ac:dyDescent="0.25">
      <c r="A1" s="1" t="s">
        <v>0</v>
      </c>
    </row>
    <row r="3" spans="1:2" x14ac:dyDescent="0.25">
      <c r="A3" s="2" t="s">
        <v>1</v>
      </c>
      <c r="B3" s="2">
        <v>3000</v>
      </c>
    </row>
    <row r="4" spans="1:2" x14ac:dyDescent="0.25">
      <c r="A4" s="2" t="s">
        <v>2</v>
      </c>
      <c r="B4" s="2">
        <v>700</v>
      </c>
    </row>
    <row r="5" spans="1:2" x14ac:dyDescent="0.25">
      <c r="A5" s="2" t="s">
        <v>3</v>
      </c>
      <c r="B5" s="3">
        <v>1500</v>
      </c>
    </row>
    <row r="6" spans="1:2" x14ac:dyDescent="0.25">
      <c r="A6" s="1" t="s">
        <v>4</v>
      </c>
      <c r="B6" s="2">
        <f>SUM(B3:B5)</f>
        <v>5200</v>
      </c>
    </row>
    <row r="9" spans="1:2" x14ac:dyDescent="0.25">
      <c r="A9" s="2" t="s">
        <v>5</v>
      </c>
      <c r="B9" s="2">
        <v>15000</v>
      </c>
    </row>
    <row r="10" spans="1:2" x14ac:dyDescent="0.25">
      <c r="A10" s="2" t="s">
        <v>6</v>
      </c>
      <c r="B10" s="2">
        <v>800</v>
      </c>
    </row>
    <row r="13" spans="1:2" x14ac:dyDescent="0.25">
      <c r="A13" s="1" t="s">
        <v>7</v>
      </c>
    </row>
    <row r="15" spans="1:2" x14ac:dyDescent="0.25">
      <c r="A15" s="2" t="s">
        <v>1</v>
      </c>
      <c r="B15" s="4">
        <v>1</v>
      </c>
    </row>
    <row r="16" spans="1:2" x14ac:dyDescent="0.25">
      <c r="A16" s="2" t="s">
        <v>2</v>
      </c>
      <c r="B16" s="4">
        <v>0.6</v>
      </c>
    </row>
    <row r="17" spans="1:2" x14ac:dyDescent="0.25">
      <c r="A17" s="2" t="s">
        <v>3</v>
      </c>
      <c r="B17" s="4">
        <v>0.2</v>
      </c>
    </row>
    <row r="21" spans="1:2" x14ac:dyDescent="0.25">
      <c r="A21" s="2" t="s">
        <v>8</v>
      </c>
    </row>
    <row r="23" spans="1:2" x14ac:dyDescent="0.25">
      <c r="A23" s="2" t="s">
        <v>1</v>
      </c>
      <c r="B23" s="2">
        <v>46452000</v>
      </c>
    </row>
    <row r="24" spans="1:2" x14ac:dyDescent="0.25">
      <c r="A24" s="2" t="s">
        <v>2</v>
      </c>
      <c r="B24" s="2">
        <v>10294200</v>
      </c>
    </row>
    <row r="25" spans="1:2" x14ac:dyDescent="0.25">
      <c r="A25" s="2" t="s">
        <v>3</v>
      </c>
      <c r="B25" s="3">
        <v>23877000</v>
      </c>
    </row>
    <row r="26" spans="1:2" x14ac:dyDescent="0.25">
      <c r="A26" s="1" t="s">
        <v>4</v>
      </c>
      <c r="B26" s="2">
        <f>SUM(B23:B25)</f>
        <v>80623200</v>
      </c>
    </row>
    <row r="30" spans="1:2" x14ac:dyDescent="0.25">
      <c r="A30" s="2" t="s">
        <v>9</v>
      </c>
      <c r="B30" s="4">
        <v>0.3</v>
      </c>
    </row>
    <row r="31" spans="1:2" x14ac:dyDescent="0.25">
      <c r="A31" s="2" t="s">
        <v>10</v>
      </c>
      <c r="B31" s="2">
        <v>12000</v>
      </c>
    </row>
    <row r="34" spans="1:4" x14ac:dyDescent="0.25">
      <c r="A34" s="1" t="s">
        <v>11</v>
      </c>
    </row>
    <row r="36" spans="1:4" x14ac:dyDescent="0.25">
      <c r="A36" s="2" t="s">
        <v>13</v>
      </c>
      <c r="B36" s="2">
        <v>7131000</v>
      </c>
    </row>
    <row r="37" spans="1:4" x14ac:dyDescent="0.25">
      <c r="A37" s="2" t="s">
        <v>12</v>
      </c>
      <c r="B37" s="2">
        <v>8914000</v>
      </c>
    </row>
    <row r="38" spans="1:4" x14ac:dyDescent="0.25">
      <c r="A38" s="2" t="s">
        <v>14</v>
      </c>
      <c r="B38" s="3">
        <v>2674000</v>
      </c>
    </row>
    <row r="39" spans="1:4" x14ac:dyDescent="0.25">
      <c r="A39" s="2" t="s">
        <v>4</v>
      </c>
      <c r="B39" s="2">
        <f>SUM(B36:B38)</f>
        <v>18719000</v>
      </c>
    </row>
    <row r="42" spans="1:4" x14ac:dyDescent="0.25">
      <c r="A42" s="2" t="s">
        <v>15</v>
      </c>
      <c r="B42" s="2">
        <v>1337</v>
      </c>
    </row>
    <row r="45" spans="1:4" x14ac:dyDescent="0.25">
      <c r="A45" s="7" t="s">
        <v>16</v>
      </c>
      <c r="B45" s="7"/>
      <c r="C45" s="7"/>
      <c r="D45" s="7"/>
    </row>
    <row r="46" spans="1:4" x14ac:dyDescent="0.25">
      <c r="A46" s="5" t="s">
        <v>17</v>
      </c>
      <c r="B46" s="5" t="s">
        <v>18</v>
      </c>
      <c r="C46" s="5" t="s">
        <v>19</v>
      </c>
      <c r="D46" s="5" t="s">
        <v>20</v>
      </c>
    </row>
    <row r="47" spans="1:4" x14ac:dyDescent="0.25">
      <c r="A47" s="5"/>
      <c r="B47" s="5"/>
      <c r="C47" s="5"/>
      <c r="D47" s="5"/>
    </row>
    <row r="48" spans="1:4" x14ac:dyDescent="0.25">
      <c r="A48" s="6" t="s">
        <v>1</v>
      </c>
      <c r="B48" s="6">
        <f>B9</f>
        <v>15000</v>
      </c>
      <c r="C48" s="6">
        <f>B3</f>
        <v>3000</v>
      </c>
      <c r="D48" s="6">
        <f>B48*C48</f>
        <v>45000000</v>
      </c>
    </row>
    <row r="49" spans="1:4" x14ac:dyDescent="0.25">
      <c r="A49" s="6" t="s">
        <v>2</v>
      </c>
      <c r="B49" s="6">
        <f>B9</f>
        <v>15000</v>
      </c>
      <c r="C49" s="6">
        <f>B4</f>
        <v>700</v>
      </c>
      <c r="D49" s="6">
        <f t="shared" ref="D49:D50" si="0">B49*C49</f>
        <v>10500000</v>
      </c>
    </row>
    <row r="50" spans="1:4" x14ac:dyDescent="0.25">
      <c r="A50" s="6" t="s">
        <v>3</v>
      </c>
      <c r="B50" s="6">
        <f>B9</f>
        <v>15000</v>
      </c>
      <c r="C50" s="6">
        <f>B5</f>
        <v>1500</v>
      </c>
      <c r="D50" s="6">
        <f t="shared" si="0"/>
        <v>22500000</v>
      </c>
    </row>
    <row r="51" spans="1:4" x14ac:dyDescent="0.25">
      <c r="A51" s="7" t="s">
        <v>4</v>
      </c>
      <c r="B51" s="7"/>
      <c r="C51" s="6">
        <f>SUM(C48:C50)</f>
        <v>5200</v>
      </c>
      <c r="D51" s="6">
        <f>SUM(D48:D50)</f>
        <v>78000000</v>
      </c>
    </row>
    <row r="54" spans="1:4" x14ac:dyDescent="0.25">
      <c r="A54" s="7" t="s">
        <v>21</v>
      </c>
      <c r="B54" s="7"/>
      <c r="C54" s="7"/>
      <c r="D54" s="7"/>
    </row>
    <row r="55" spans="1:4" x14ac:dyDescent="0.25">
      <c r="A55" s="5" t="s">
        <v>17</v>
      </c>
      <c r="B55" s="5" t="s">
        <v>18</v>
      </c>
      <c r="C55" s="5" t="s">
        <v>19</v>
      </c>
      <c r="D55" s="5" t="s">
        <v>20</v>
      </c>
    </row>
    <row r="56" spans="1:4" x14ac:dyDescent="0.25">
      <c r="A56" s="5"/>
      <c r="B56" s="5"/>
      <c r="C56" s="5"/>
      <c r="D56" s="5"/>
    </row>
    <row r="57" spans="1:4" x14ac:dyDescent="0.25">
      <c r="A57" s="6" t="s">
        <v>1</v>
      </c>
      <c r="B57" s="6">
        <f>B10*B15</f>
        <v>800</v>
      </c>
      <c r="C57" s="6">
        <f>B3</f>
        <v>3000</v>
      </c>
      <c r="D57" s="6">
        <f>B57*C57</f>
        <v>2400000</v>
      </c>
    </row>
    <row r="58" spans="1:4" x14ac:dyDescent="0.25">
      <c r="A58" s="6" t="s">
        <v>2</v>
      </c>
      <c r="B58" s="6">
        <f>B10*B16</f>
        <v>480</v>
      </c>
      <c r="C58" s="6">
        <f>B4</f>
        <v>700</v>
      </c>
      <c r="D58" s="6">
        <f t="shared" ref="D58:D59" si="1">B58*C58</f>
        <v>336000</v>
      </c>
    </row>
    <row r="59" spans="1:4" x14ac:dyDescent="0.25">
      <c r="A59" s="6" t="s">
        <v>3</v>
      </c>
      <c r="B59" s="6">
        <f>B10*B17</f>
        <v>160</v>
      </c>
      <c r="C59" s="6">
        <f>B5</f>
        <v>1500</v>
      </c>
      <c r="D59" s="6">
        <f t="shared" si="1"/>
        <v>240000</v>
      </c>
    </row>
    <row r="60" spans="1:4" x14ac:dyDescent="0.25">
      <c r="A60" s="7" t="s">
        <v>4</v>
      </c>
      <c r="B60" s="7"/>
      <c r="C60" s="6">
        <f>SUM(C57:C59)</f>
        <v>5200</v>
      </c>
      <c r="D60" s="6">
        <f>SUM(D57:D59)</f>
        <v>2976000</v>
      </c>
    </row>
    <row r="63" spans="1:4" x14ac:dyDescent="0.25">
      <c r="A63" s="7" t="s">
        <v>22</v>
      </c>
      <c r="B63" s="7"/>
      <c r="C63" s="7"/>
      <c r="D63" s="8"/>
    </row>
    <row r="64" spans="1:4" x14ac:dyDescent="0.25">
      <c r="A64" s="5" t="s">
        <v>18</v>
      </c>
      <c r="B64" s="5" t="s">
        <v>19</v>
      </c>
      <c r="C64" s="5" t="s">
        <v>20</v>
      </c>
    </row>
    <row r="65" spans="1:5" x14ac:dyDescent="0.25">
      <c r="A65" s="5"/>
      <c r="B65" s="5"/>
      <c r="C65" s="5"/>
    </row>
    <row r="66" spans="1:5" x14ac:dyDescent="0.25">
      <c r="A66" s="9">
        <f>B31</f>
        <v>12000</v>
      </c>
      <c r="B66" s="9">
        <f>B6</f>
        <v>5200</v>
      </c>
      <c r="C66" s="9">
        <f>A66*B66</f>
        <v>62400000</v>
      </c>
    </row>
    <row r="69" spans="1:5" x14ac:dyDescent="0.25">
      <c r="A69" s="7" t="s">
        <v>23</v>
      </c>
      <c r="B69" s="7"/>
      <c r="C69" s="7"/>
      <c r="D69" s="7"/>
      <c r="E69" s="7"/>
    </row>
    <row r="70" spans="1:5" x14ac:dyDescent="0.25">
      <c r="A70" s="9" t="s">
        <v>24</v>
      </c>
      <c r="B70" s="9" t="s">
        <v>25</v>
      </c>
      <c r="C70" s="9" t="s">
        <v>26</v>
      </c>
      <c r="D70" s="9" t="s">
        <v>27</v>
      </c>
      <c r="E70" s="9" t="s">
        <v>28</v>
      </c>
    </row>
    <row r="71" spans="1:5" x14ac:dyDescent="0.25">
      <c r="A71" s="6" t="s">
        <v>1</v>
      </c>
      <c r="B71" s="6">
        <f>D48+D57</f>
        <v>47400000</v>
      </c>
      <c r="C71" s="6">
        <f>B23</f>
        <v>46452000</v>
      </c>
      <c r="D71" s="6">
        <f>B71-C71</f>
        <v>948000</v>
      </c>
      <c r="E71" s="10">
        <f>D71/B71</f>
        <v>0.02</v>
      </c>
    </row>
    <row r="72" spans="1:5" x14ac:dyDescent="0.25">
      <c r="A72" s="6" t="s">
        <v>29</v>
      </c>
      <c r="B72" s="6">
        <f>D49+D58</f>
        <v>10836000</v>
      </c>
      <c r="C72" s="6">
        <f>B24</f>
        <v>10294200</v>
      </c>
      <c r="D72" s="6">
        <f>B72-C72</f>
        <v>541800</v>
      </c>
      <c r="E72" s="10">
        <f>D72/B72</f>
        <v>0.05</v>
      </c>
    </row>
    <row r="73" spans="1:5" x14ac:dyDescent="0.25">
      <c r="A73" s="6" t="s">
        <v>3</v>
      </c>
      <c r="B73" s="6">
        <f>D50+D59</f>
        <v>22740000</v>
      </c>
      <c r="C73" s="6">
        <f>B25</f>
        <v>23877000</v>
      </c>
      <c r="D73" s="6">
        <f>B73-C73</f>
        <v>-1137000</v>
      </c>
      <c r="E73" s="10">
        <f>D73/B73</f>
        <v>-0.05</v>
      </c>
    </row>
    <row r="74" spans="1:5" x14ac:dyDescent="0.25">
      <c r="A74" s="11" t="s">
        <v>4</v>
      </c>
      <c r="B74" s="11">
        <f>SUM(B71:B73)</f>
        <v>80976000</v>
      </c>
      <c r="C74" s="11">
        <f>SUM(C71:C73)</f>
        <v>80623200</v>
      </c>
      <c r="D74" s="11">
        <f>SUM(D71:D73)</f>
        <v>352800</v>
      </c>
      <c r="E74" s="12">
        <f>SUM(E71:E73)</f>
        <v>2.0000000000000004E-2</v>
      </c>
    </row>
    <row r="77" spans="1:5" x14ac:dyDescent="0.25">
      <c r="A77" s="7" t="s">
        <v>30</v>
      </c>
      <c r="B77" s="7"/>
      <c r="C77" s="7"/>
      <c r="D77" s="7"/>
      <c r="E77" s="7"/>
    </row>
    <row r="78" spans="1:5" x14ac:dyDescent="0.25">
      <c r="A78" s="13" t="s">
        <v>24</v>
      </c>
      <c r="B78" s="13" t="s">
        <v>19</v>
      </c>
      <c r="C78" s="13" t="s">
        <v>31</v>
      </c>
      <c r="D78" s="13" t="s">
        <v>32</v>
      </c>
      <c r="E78" s="13" t="s">
        <v>33</v>
      </c>
    </row>
    <row r="79" spans="1:5" x14ac:dyDescent="0.25">
      <c r="A79" s="13"/>
      <c r="B79" s="13"/>
      <c r="C79" s="13"/>
      <c r="D79" s="13"/>
      <c r="E79" s="13"/>
    </row>
    <row r="80" spans="1:5" x14ac:dyDescent="0.25">
      <c r="A80" s="14" t="s">
        <v>1</v>
      </c>
      <c r="B80" s="14">
        <f>B3</f>
        <v>3000</v>
      </c>
      <c r="C80" s="15">
        <f>E71</f>
        <v>0.02</v>
      </c>
      <c r="D80" s="14">
        <f>B80*C80</f>
        <v>60</v>
      </c>
      <c r="E80" s="14">
        <f>B80-D80</f>
        <v>2940</v>
      </c>
    </row>
    <row r="81" spans="1:8" x14ac:dyDescent="0.25">
      <c r="A81" s="14" t="s">
        <v>2</v>
      </c>
      <c r="B81" s="14">
        <f>B4</f>
        <v>700</v>
      </c>
      <c r="C81" s="15">
        <f>E72</f>
        <v>0.05</v>
      </c>
      <c r="D81" s="14">
        <f>B81*C81</f>
        <v>35</v>
      </c>
      <c r="E81" s="14">
        <f>B81-D81</f>
        <v>665</v>
      </c>
    </row>
    <row r="82" spans="1:8" x14ac:dyDescent="0.25">
      <c r="A82" s="14" t="s">
        <v>3</v>
      </c>
      <c r="B82" s="14">
        <f>B5</f>
        <v>1500</v>
      </c>
      <c r="C82" s="15">
        <f>E73</f>
        <v>-0.05</v>
      </c>
      <c r="D82" s="14">
        <f>B82*C82</f>
        <v>-75</v>
      </c>
      <c r="E82" s="14">
        <f>B82-D82</f>
        <v>1575</v>
      </c>
    </row>
    <row r="83" spans="1:8" x14ac:dyDescent="0.25">
      <c r="A83" s="11" t="s">
        <v>4</v>
      </c>
      <c r="B83" s="14">
        <f>SUM(B80:B82)</f>
        <v>5200</v>
      </c>
      <c r="C83" s="15"/>
      <c r="D83" s="14">
        <f>SUM(D80:D82)</f>
        <v>20</v>
      </c>
      <c r="E83" s="14">
        <f>SUM(E80:E82)</f>
        <v>5180</v>
      </c>
    </row>
    <row r="86" spans="1:8" x14ac:dyDescent="0.25">
      <c r="A86" s="7" t="s">
        <v>34</v>
      </c>
      <c r="B86" s="7"/>
      <c r="C86" s="7"/>
      <c r="D86" s="7"/>
    </row>
    <row r="87" spans="1:8" x14ac:dyDescent="0.25">
      <c r="A87" s="5" t="s">
        <v>24</v>
      </c>
      <c r="B87" s="5" t="s">
        <v>18</v>
      </c>
      <c r="C87" s="5" t="s">
        <v>35</v>
      </c>
      <c r="D87" s="5" t="s">
        <v>36</v>
      </c>
    </row>
    <row r="88" spans="1:8" x14ac:dyDescent="0.25">
      <c r="A88" s="5"/>
      <c r="B88" s="5"/>
      <c r="C88" s="5"/>
      <c r="D88" s="5"/>
    </row>
    <row r="89" spans="1:8" x14ac:dyDescent="0.25">
      <c r="A89" s="6" t="s">
        <v>1</v>
      </c>
      <c r="B89" s="6">
        <f>B10*B15</f>
        <v>800</v>
      </c>
      <c r="C89" s="6">
        <f>D80</f>
        <v>60</v>
      </c>
      <c r="D89" s="6">
        <f>B89*C89</f>
        <v>48000</v>
      </c>
    </row>
    <row r="90" spans="1:8" x14ac:dyDescent="0.25">
      <c r="A90" s="6" t="s">
        <v>2</v>
      </c>
      <c r="B90" s="6">
        <f>B10*B16</f>
        <v>480</v>
      </c>
      <c r="C90" s="6">
        <f>D81</f>
        <v>35</v>
      </c>
      <c r="D90" s="6">
        <f>B90*C90</f>
        <v>16800</v>
      </c>
    </row>
    <row r="91" spans="1:8" x14ac:dyDescent="0.25">
      <c r="A91" s="6" t="s">
        <v>3</v>
      </c>
      <c r="B91" s="6">
        <f>B10*B17</f>
        <v>160</v>
      </c>
      <c r="C91" s="6">
        <f>D82</f>
        <v>-75</v>
      </c>
      <c r="D91" s="6">
        <f>B91*C91</f>
        <v>-12000</v>
      </c>
    </row>
    <row r="92" spans="1:8" x14ac:dyDescent="0.25">
      <c r="A92" s="16" t="s">
        <v>4</v>
      </c>
      <c r="B92" s="17"/>
      <c r="C92" s="6">
        <f>SUM(C89:C91)</f>
        <v>20</v>
      </c>
      <c r="D92" s="6">
        <f>SUM(D89:D91)</f>
        <v>52800</v>
      </c>
    </row>
    <row r="93" spans="1:8" x14ac:dyDescent="0.25">
      <c r="F93" s="1" t="s">
        <v>36</v>
      </c>
      <c r="G93" s="1"/>
    </row>
    <row r="94" spans="1:8" x14ac:dyDescent="0.25">
      <c r="F94" s="2" t="s">
        <v>41</v>
      </c>
      <c r="H94" s="2">
        <f>D92</f>
        <v>52800</v>
      </c>
    </row>
    <row r="95" spans="1:8" x14ac:dyDescent="0.25">
      <c r="A95" s="7" t="s">
        <v>37</v>
      </c>
      <c r="B95" s="7"/>
      <c r="C95" s="7"/>
      <c r="D95" s="7"/>
      <c r="F95" s="2" t="s">
        <v>42</v>
      </c>
      <c r="H95" s="2">
        <f>D98</f>
        <v>60000</v>
      </c>
    </row>
    <row r="96" spans="1:8" x14ac:dyDescent="0.25">
      <c r="A96" s="5" t="s">
        <v>24</v>
      </c>
      <c r="B96" s="5" t="s">
        <v>18</v>
      </c>
      <c r="C96" s="5" t="s">
        <v>35</v>
      </c>
      <c r="D96" s="5" t="s">
        <v>36</v>
      </c>
      <c r="F96" s="2" t="s">
        <v>43</v>
      </c>
      <c r="H96" s="2">
        <f>D104</f>
        <v>240000</v>
      </c>
    </row>
    <row r="97" spans="1:8" x14ac:dyDescent="0.25">
      <c r="A97" s="5"/>
      <c r="B97" s="5"/>
      <c r="C97" s="5"/>
      <c r="D97" s="5"/>
      <c r="F97" s="1" t="s">
        <v>4</v>
      </c>
      <c r="H97" s="1">
        <f>SUM(H94:H96)</f>
        <v>352800</v>
      </c>
    </row>
    <row r="98" spans="1:8" x14ac:dyDescent="0.25">
      <c r="A98" s="6" t="s">
        <v>38</v>
      </c>
      <c r="B98" s="6">
        <f>B9-B31</f>
        <v>3000</v>
      </c>
      <c r="C98" s="6">
        <f>C92</f>
        <v>20</v>
      </c>
      <c r="D98" s="6">
        <f>B98*C98</f>
        <v>60000</v>
      </c>
    </row>
    <row r="101" spans="1:8" x14ac:dyDescent="0.25">
      <c r="A101" s="7" t="s">
        <v>39</v>
      </c>
      <c r="B101" s="7"/>
      <c r="C101" s="7"/>
      <c r="D101" s="7"/>
    </row>
    <row r="102" spans="1:8" x14ac:dyDescent="0.25">
      <c r="A102" s="5" t="s">
        <v>24</v>
      </c>
      <c r="B102" s="5" t="s">
        <v>18</v>
      </c>
      <c r="C102" s="5" t="s">
        <v>35</v>
      </c>
      <c r="D102" s="5" t="s">
        <v>36</v>
      </c>
    </row>
    <row r="103" spans="1:8" x14ac:dyDescent="0.25">
      <c r="A103" s="5"/>
      <c r="B103" s="5"/>
      <c r="C103" s="5"/>
      <c r="D103" s="5"/>
    </row>
    <row r="104" spans="1:8" x14ac:dyDescent="0.25">
      <c r="A104" s="6" t="s">
        <v>40</v>
      </c>
      <c r="B104" s="6">
        <f>B31</f>
        <v>12000</v>
      </c>
      <c r="C104" s="6">
        <f>C98</f>
        <v>20</v>
      </c>
      <c r="D104" s="6">
        <f>B104*C104</f>
        <v>240000</v>
      </c>
    </row>
    <row r="108" spans="1:8" x14ac:dyDescent="0.25">
      <c r="A108" s="8" t="s">
        <v>44</v>
      </c>
      <c r="B108" s="18"/>
      <c r="C108" s="18"/>
      <c r="D108" s="18"/>
    </row>
    <row r="110" spans="1:8" x14ac:dyDescent="0.25">
      <c r="A110" s="1" t="s">
        <v>45</v>
      </c>
      <c r="B110" s="1"/>
    </row>
    <row r="111" spans="1:8" x14ac:dyDescent="0.25">
      <c r="A111" s="1"/>
      <c r="B111" s="1"/>
    </row>
    <row r="112" spans="1:8" x14ac:dyDescent="0.25">
      <c r="A112" s="20" t="s">
        <v>46</v>
      </c>
      <c r="C112" s="2">
        <f>B113+B114+B115</f>
        <v>80976000</v>
      </c>
    </row>
    <row r="113" spans="1:4" x14ac:dyDescent="0.25">
      <c r="A113" s="19" t="s">
        <v>47</v>
      </c>
      <c r="B113" s="2">
        <f>D48+D57</f>
        <v>47400000</v>
      </c>
    </row>
    <row r="114" spans="1:4" x14ac:dyDescent="0.25">
      <c r="A114" s="19" t="s">
        <v>48</v>
      </c>
      <c r="B114" s="2">
        <f>D49+D58</f>
        <v>10836000</v>
      </c>
    </row>
    <row r="115" spans="1:4" x14ac:dyDescent="0.25">
      <c r="A115" s="19" t="s">
        <v>49</v>
      </c>
      <c r="B115" s="3">
        <f>D50+D59</f>
        <v>22740000</v>
      </c>
    </row>
    <row r="116" spans="1:4" x14ac:dyDescent="0.25">
      <c r="A116" s="19" t="s">
        <v>50</v>
      </c>
      <c r="D116" s="2">
        <f>B117+B118+B119</f>
        <v>80976000</v>
      </c>
    </row>
    <row r="117" spans="1:4" x14ac:dyDescent="0.25">
      <c r="A117" s="19" t="s">
        <v>53</v>
      </c>
      <c r="B117" s="2">
        <f>D48+D57</f>
        <v>47400000</v>
      </c>
      <c r="C117" s="19"/>
    </row>
    <row r="118" spans="1:4" x14ac:dyDescent="0.25">
      <c r="A118" s="19" t="s">
        <v>51</v>
      </c>
      <c r="B118" s="2">
        <f>D49+D58</f>
        <v>10836000</v>
      </c>
      <c r="C118" s="19"/>
    </row>
    <row r="119" spans="1:4" x14ac:dyDescent="0.25">
      <c r="A119" s="19" t="s">
        <v>52</v>
      </c>
      <c r="B119" s="3">
        <f>D50+D59</f>
        <v>22740000</v>
      </c>
      <c r="C119" s="19"/>
    </row>
    <row r="120" spans="1:4" x14ac:dyDescent="0.25">
      <c r="A120" s="19"/>
      <c r="B120" s="19"/>
      <c r="C120" s="19"/>
    </row>
    <row r="121" spans="1:4" x14ac:dyDescent="0.25">
      <c r="A121" s="19"/>
      <c r="B121" s="19"/>
      <c r="C121" s="19"/>
    </row>
    <row r="122" spans="1:4" x14ac:dyDescent="0.25">
      <c r="A122" s="19" t="s">
        <v>54</v>
      </c>
      <c r="B122" s="19"/>
      <c r="C122" s="19"/>
    </row>
    <row r="123" spans="1:4" x14ac:dyDescent="0.25">
      <c r="A123" s="19"/>
      <c r="B123" s="19"/>
      <c r="C123" s="19"/>
    </row>
    <row r="124" spans="1:4" x14ac:dyDescent="0.25">
      <c r="A124" s="19" t="s">
        <v>55</v>
      </c>
      <c r="B124" s="19"/>
      <c r="C124" s="19">
        <f>B125</f>
        <v>78000000</v>
      </c>
    </row>
    <row r="125" spans="1:4" x14ac:dyDescent="0.25">
      <c r="A125" s="19" t="s">
        <v>56</v>
      </c>
      <c r="B125" s="19">
        <f>D51</f>
        <v>78000000</v>
      </c>
      <c r="C125" s="19"/>
    </row>
    <row r="126" spans="1:4" x14ac:dyDescent="0.25">
      <c r="A126" s="19"/>
      <c r="B126" s="19"/>
      <c r="C126" s="19"/>
    </row>
    <row r="127" spans="1:4" x14ac:dyDescent="0.25">
      <c r="A127" s="19"/>
      <c r="B127" s="19"/>
      <c r="C127" s="19"/>
    </row>
    <row r="128" spans="1:4" x14ac:dyDescent="0.25">
      <c r="A128" s="19"/>
      <c r="B128" s="19"/>
      <c r="C128" s="19"/>
    </row>
    <row r="129" spans="1:3" x14ac:dyDescent="0.25">
      <c r="A129" s="19"/>
      <c r="B129" s="19"/>
      <c r="C129" s="19"/>
    </row>
    <row r="130" spans="1:3" x14ac:dyDescent="0.25">
      <c r="A130" s="19"/>
      <c r="B130" s="19"/>
      <c r="C130" s="19"/>
    </row>
    <row r="131" spans="1:3" x14ac:dyDescent="0.25">
      <c r="A131" s="19"/>
      <c r="B131" s="19"/>
      <c r="C131" s="19"/>
    </row>
    <row r="132" spans="1:3" x14ac:dyDescent="0.25">
      <c r="A132" s="19"/>
      <c r="B132" s="19"/>
      <c r="C132" s="19"/>
    </row>
    <row r="133" spans="1:3" x14ac:dyDescent="0.25">
      <c r="A133" s="19"/>
      <c r="B133" s="19"/>
      <c r="C133" s="19"/>
    </row>
    <row r="134" spans="1:3" x14ac:dyDescent="0.25">
      <c r="A134" s="19"/>
      <c r="B134" s="19"/>
      <c r="C134" s="19"/>
    </row>
    <row r="135" spans="1:3" x14ac:dyDescent="0.25">
      <c r="A135" s="19"/>
      <c r="B135" s="19"/>
      <c r="C135" s="19"/>
    </row>
    <row r="136" spans="1:3" x14ac:dyDescent="0.25">
      <c r="A136" s="19"/>
      <c r="B136" s="19"/>
      <c r="C136" s="19"/>
    </row>
    <row r="137" spans="1:3" x14ac:dyDescent="0.25">
      <c r="A137" s="19"/>
      <c r="B137" s="19"/>
      <c r="C137" s="19"/>
    </row>
    <row r="138" spans="1:3" x14ac:dyDescent="0.25">
      <c r="A138" s="19"/>
      <c r="B138" s="19"/>
      <c r="C138" s="19"/>
    </row>
    <row r="139" spans="1:3" x14ac:dyDescent="0.25">
      <c r="A139" s="19"/>
      <c r="B139" s="19"/>
      <c r="C139" s="19"/>
    </row>
    <row r="140" spans="1:3" x14ac:dyDescent="0.25">
      <c r="A140" s="19"/>
      <c r="B140" s="19"/>
      <c r="C140" s="19"/>
    </row>
    <row r="141" spans="1:3" x14ac:dyDescent="0.25">
      <c r="A141" s="19"/>
      <c r="B141" s="19"/>
      <c r="C141" s="19"/>
    </row>
    <row r="142" spans="1:3" x14ac:dyDescent="0.25">
      <c r="A142" s="19"/>
      <c r="B142" s="19"/>
      <c r="C142" s="19"/>
    </row>
    <row r="143" spans="1:3" x14ac:dyDescent="0.25">
      <c r="A143" s="19"/>
      <c r="B143" s="19"/>
      <c r="C143" s="19"/>
    </row>
    <row r="144" spans="1:3" x14ac:dyDescent="0.25">
      <c r="A144" s="19"/>
      <c r="B144" s="19"/>
      <c r="C144" s="19"/>
    </row>
    <row r="145" spans="1:3" x14ac:dyDescent="0.25">
      <c r="A145" s="19"/>
      <c r="B145" s="19"/>
      <c r="C145" s="19"/>
    </row>
    <row r="146" spans="1:3" x14ac:dyDescent="0.25">
      <c r="A146" s="19"/>
      <c r="B146" s="19"/>
      <c r="C146" s="19"/>
    </row>
    <row r="147" spans="1:3" x14ac:dyDescent="0.25">
      <c r="A147" s="19"/>
      <c r="B147" s="19"/>
      <c r="C147" s="19"/>
    </row>
    <row r="148" spans="1:3" x14ac:dyDescent="0.25">
      <c r="A148" s="19"/>
      <c r="B148" s="19"/>
      <c r="C148" s="19"/>
    </row>
    <row r="149" spans="1:3" x14ac:dyDescent="0.25">
      <c r="A149" s="19"/>
      <c r="B149" s="19"/>
      <c r="C149" s="19"/>
    </row>
    <row r="150" spans="1:3" x14ac:dyDescent="0.25">
      <c r="A150" s="19"/>
      <c r="B150" s="19"/>
      <c r="C150" s="19"/>
    </row>
    <row r="151" spans="1:3" x14ac:dyDescent="0.25">
      <c r="A151" s="19"/>
      <c r="B151" s="19"/>
      <c r="C151" s="19"/>
    </row>
    <row r="152" spans="1:3" x14ac:dyDescent="0.25">
      <c r="A152" s="19"/>
      <c r="B152" s="19"/>
      <c r="C152" s="19"/>
    </row>
    <row r="153" spans="1:3" x14ac:dyDescent="0.25">
      <c r="A153" s="19"/>
      <c r="B153" s="19"/>
      <c r="C153" s="19"/>
    </row>
    <row r="154" spans="1:3" x14ac:dyDescent="0.25">
      <c r="A154" s="19"/>
      <c r="B154" s="19"/>
      <c r="C154" s="19"/>
    </row>
    <row r="155" spans="1:3" x14ac:dyDescent="0.25">
      <c r="A155" s="19"/>
      <c r="B155" s="19"/>
      <c r="C155" s="19"/>
    </row>
    <row r="156" spans="1:3" x14ac:dyDescent="0.25">
      <c r="A156" s="19"/>
      <c r="B156" s="19"/>
      <c r="C156" s="19"/>
    </row>
    <row r="157" spans="1:3" x14ac:dyDescent="0.25">
      <c r="A157" s="19"/>
      <c r="B157" s="19"/>
      <c r="C157" s="19"/>
    </row>
    <row r="158" spans="1:3" x14ac:dyDescent="0.25">
      <c r="A158" s="19"/>
      <c r="B158" s="19"/>
      <c r="C158" s="19"/>
    </row>
    <row r="159" spans="1:3" x14ac:dyDescent="0.25">
      <c r="A159" s="19"/>
      <c r="B159" s="19"/>
      <c r="C159" s="19"/>
    </row>
    <row r="160" spans="1:3" x14ac:dyDescent="0.25">
      <c r="A160" s="19"/>
      <c r="B160" s="19"/>
      <c r="C160" s="19"/>
    </row>
    <row r="161" spans="1:3" x14ac:dyDescent="0.25">
      <c r="A161" s="19"/>
      <c r="B161" s="19"/>
      <c r="C161" s="19"/>
    </row>
    <row r="162" spans="1:3" x14ac:dyDescent="0.25">
      <c r="A162" s="19"/>
      <c r="B162" s="19"/>
      <c r="C162" s="19"/>
    </row>
    <row r="163" spans="1:3" x14ac:dyDescent="0.25">
      <c r="A163" s="19"/>
      <c r="B163" s="19"/>
      <c r="C163" s="19"/>
    </row>
    <row r="164" spans="1:3" x14ac:dyDescent="0.25">
      <c r="A164" s="19"/>
      <c r="B164" s="19"/>
      <c r="C164" s="19"/>
    </row>
    <row r="165" spans="1:3" x14ac:dyDescent="0.25">
      <c r="A165" s="19"/>
      <c r="B165" s="19"/>
      <c r="C165" s="19"/>
    </row>
    <row r="166" spans="1:3" x14ac:dyDescent="0.25">
      <c r="A166" s="19"/>
      <c r="B166" s="19"/>
      <c r="C166" s="19"/>
    </row>
    <row r="167" spans="1:3" x14ac:dyDescent="0.25">
      <c r="A167" s="19"/>
      <c r="B167" s="19"/>
      <c r="C167" s="19"/>
    </row>
    <row r="168" spans="1:3" x14ac:dyDescent="0.25">
      <c r="A168" s="19"/>
      <c r="B168" s="19"/>
      <c r="C168" s="19"/>
    </row>
    <row r="169" spans="1:3" x14ac:dyDescent="0.25">
      <c r="A169" s="19"/>
      <c r="B169" s="19"/>
      <c r="C169" s="19"/>
    </row>
    <row r="170" spans="1:3" x14ac:dyDescent="0.25">
      <c r="A170" s="19"/>
      <c r="B170" s="19"/>
      <c r="C170" s="19"/>
    </row>
    <row r="171" spans="1:3" x14ac:dyDescent="0.25">
      <c r="A171" s="19"/>
      <c r="B171" s="19"/>
      <c r="C171" s="19"/>
    </row>
    <row r="172" spans="1:3" x14ac:dyDescent="0.25">
      <c r="A172" s="19"/>
      <c r="B172" s="19"/>
      <c r="C172" s="19"/>
    </row>
    <row r="173" spans="1:3" x14ac:dyDescent="0.25">
      <c r="A173" s="19"/>
      <c r="B173" s="19"/>
      <c r="C173" s="19"/>
    </row>
    <row r="174" spans="1:3" x14ac:dyDescent="0.25">
      <c r="A174" s="19"/>
      <c r="B174" s="19"/>
      <c r="C174" s="19"/>
    </row>
    <row r="175" spans="1:3" x14ac:dyDescent="0.25">
      <c r="A175" s="19"/>
      <c r="B175" s="19"/>
      <c r="C175" s="19"/>
    </row>
    <row r="176" spans="1:3" x14ac:dyDescent="0.25">
      <c r="A176" s="19"/>
      <c r="B176" s="19"/>
      <c r="C176" s="19"/>
    </row>
    <row r="177" spans="1:3" x14ac:dyDescent="0.25">
      <c r="A177" s="19"/>
      <c r="B177" s="19"/>
      <c r="C177" s="19"/>
    </row>
    <row r="178" spans="1:3" x14ac:dyDescent="0.25">
      <c r="A178" s="19"/>
      <c r="B178" s="19"/>
      <c r="C178" s="19"/>
    </row>
    <row r="179" spans="1:3" x14ac:dyDescent="0.25">
      <c r="A179" s="19"/>
      <c r="B179" s="19"/>
      <c r="C179" s="19"/>
    </row>
    <row r="180" spans="1:3" x14ac:dyDescent="0.25">
      <c r="A180" s="19"/>
      <c r="B180" s="19"/>
      <c r="C180" s="19"/>
    </row>
    <row r="181" spans="1:3" x14ac:dyDescent="0.25">
      <c r="A181" s="19"/>
      <c r="B181" s="19"/>
      <c r="C181" s="19"/>
    </row>
    <row r="182" spans="1:3" x14ac:dyDescent="0.25">
      <c r="A182" s="19"/>
      <c r="B182" s="19"/>
      <c r="C182" s="19"/>
    </row>
    <row r="183" spans="1:3" x14ac:dyDescent="0.25">
      <c r="A183" s="19"/>
      <c r="B183" s="19"/>
      <c r="C183" s="19"/>
    </row>
    <row r="184" spans="1:3" x14ac:dyDescent="0.25">
      <c r="A184" s="19"/>
      <c r="B184" s="19"/>
      <c r="C184" s="19"/>
    </row>
    <row r="185" spans="1:3" x14ac:dyDescent="0.25">
      <c r="A185" s="19"/>
      <c r="B185" s="19"/>
      <c r="C185" s="19"/>
    </row>
    <row r="186" spans="1:3" x14ac:dyDescent="0.25">
      <c r="A186" s="19"/>
      <c r="B186" s="19"/>
      <c r="C186" s="19"/>
    </row>
    <row r="187" spans="1:3" x14ac:dyDescent="0.25">
      <c r="A187" s="19"/>
      <c r="B187" s="19"/>
      <c r="C187" s="19"/>
    </row>
    <row r="188" spans="1:3" x14ac:dyDescent="0.25">
      <c r="A188" s="19"/>
      <c r="B188" s="19"/>
      <c r="C188" s="19"/>
    </row>
    <row r="189" spans="1:3" x14ac:dyDescent="0.25">
      <c r="A189" s="19"/>
      <c r="B189" s="19"/>
      <c r="C189" s="19"/>
    </row>
  </sheetData>
  <mergeCells count="39">
    <mergeCell ref="A102:A103"/>
    <mergeCell ref="B102:B103"/>
    <mergeCell ref="C102:C103"/>
    <mergeCell ref="D102:D103"/>
    <mergeCell ref="A101:D101"/>
    <mergeCell ref="A96:A97"/>
    <mergeCell ref="B96:B97"/>
    <mergeCell ref="C96:C97"/>
    <mergeCell ref="D96:D97"/>
    <mergeCell ref="A95:D95"/>
    <mergeCell ref="A87:A88"/>
    <mergeCell ref="B87:B88"/>
    <mergeCell ref="C87:C88"/>
    <mergeCell ref="D87:D88"/>
    <mergeCell ref="A86:D86"/>
    <mergeCell ref="A92:B92"/>
    <mergeCell ref="B78:B79"/>
    <mergeCell ref="C78:C79"/>
    <mergeCell ref="D78:D79"/>
    <mergeCell ref="E78:E79"/>
    <mergeCell ref="A78:A79"/>
    <mergeCell ref="A77:E77"/>
    <mergeCell ref="B64:B65"/>
    <mergeCell ref="C64:C65"/>
    <mergeCell ref="A64:A65"/>
    <mergeCell ref="A63:C63"/>
    <mergeCell ref="A69:E69"/>
    <mergeCell ref="C55:C56"/>
    <mergeCell ref="D55:D56"/>
    <mergeCell ref="B55:B56"/>
    <mergeCell ref="A55:A56"/>
    <mergeCell ref="A54:D54"/>
    <mergeCell ref="A60:B60"/>
    <mergeCell ref="A45:D45"/>
    <mergeCell ref="C46:C47"/>
    <mergeCell ref="D46:D47"/>
    <mergeCell ref="B46:B47"/>
    <mergeCell ref="A46:A47"/>
    <mergeCell ref="A51:B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EMPRESARIAL COMPUTO GIRARDOT</dc:creator>
  <cp:lastModifiedBy>SALA EMPRESARIAL COMPUTO GIRARDOT</cp:lastModifiedBy>
  <dcterms:created xsi:type="dcterms:W3CDTF">2012-08-15T01:22:42Z</dcterms:created>
  <dcterms:modified xsi:type="dcterms:W3CDTF">2012-08-15T02:33:04Z</dcterms:modified>
</cp:coreProperties>
</file>