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86B2D605-18F7-4BBE-86A0-DCA0C330899B}" xr6:coauthVersionLast="47" xr6:coauthVersionMax="47" xr10:uidLastSave="{00000000-0000-0000-0000-000000000000}"/>
  <bookViews>
    <workbookView xWindow="-108" yWindow="-108" windowWidth="23256" windowHeight="12576" tabRatio="841" activeTab="2" xr2:uid="{00000000-000D-0000-FFFF-FFFF00000000}"/>
  </bookViews>
  <sheets>
    <sheet name="Acc_nodiff" sheetId="13" r:id="rId1"/>
    <sheet name="F1_nodiff" sheetId="14" r:id="rId2"/>
    <sheet name="ROC_nodiff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3" l="1"/>
  <c r="C14" i="13"/>
  <c r="C15" i="13"/>
  <c r="C16" i="13"/>
  <c r="C17" i="13"/>
  <c r="C12" i="13"/>
  <c r="A13" i="13"/>
  <c r="B13" i="13"/>
  <c r="A14" i="13"/>
  <c r="B14" i="13"/>
  <c r="A15" i="13"/>
  <c r="B15" i="13"/>
  <c r="A16" i="13"/>
  <c r="B16" i="13"/>
  <c r="A17" i="13"/>
  <c r="B17" i="13"/>
  <c r="B12" i="13"/>
  <c r="A12" i="13"/>
  <c r="O3" i="13"/>
  <c r="T8" i="15"/>
  <c r="S8" i="15"/>
  <c r="R8" i="15"/>
  <c r="Q8" i="15"/>
  <c r="P8" i="15"/>
  <c r="O8" i="15"/>
  <c r="T7" i="15"/>
  <c r="S7" i="15"/>
  <c r="R7" i="15"/>
  <c r="Q7" i="15"/>
  <c r="P7" i="15"/>
  <c r="O7" i="15"/>
  <c r="T6" i="15"/>
  <c r="S6" i="15"/>
  <c r="R6" i="15"/>
  <c r="Q6" i="15"/>
  <c r="P6" i="15"/>
  <c r="O6" i="15"/>
  <c r="T5" i="15"/>
  <c r="S5" i="15"/>
  <c r="R5" i="15"/>
  <c r="Q5" i="15"/>
  <c r="P5" i="15"/>
  <c r="O5" i="15"/>
  <c r="T4" i="15"/>
  <c r="S4" i="15"/>
  <c r="R4" i="15"/>
  <c r="Q4" i="15"/>
  <c r="P4" i="15"/>
  <c r="O4" i="15"/>
  <c r="T3" i="15"/>
  <c r="S3" i="15"/>
  <c r="R3" i="15"/>
  <c r="Q3" i="15"/>
  <c r="P3" i="15"/>
  <c r="O3" i="15"/>
  <c r="T8" i="14"/>
  <c r="S8" i="14"/>
  <c r="R8" i="14"/>
  <c r="Q8" i="14"/>
  <c r="P8" i="14"/>
  <c r="O8" i="14"/>
  <c r="T7" i="14"/>
  <c r="S7" i="14"/>
  <c r="R7" i="14"/>
  <c r="Q7" i="14"/>
  <c r="P7" i="14"/>
  <c r="O7" i="14"/>
  <c r="T6" i="14"/>
  <c r="S6" i="14"/>
  <c r="R6" i="14"/>
  <c r="Q6" i="14"/>
  <c r="P6" i="14"/>
  <c r="O6" i="14"/>
  <c r="T5" i="14"/>
  <c r="S5" i="14"/>
  <c r="R5" i="14"/>
  <c r="Q5" i="14"/>
  <c r="P5" i="14"/>
  <c r="O5" i="14"/>
  <c r="T4" i="14"/>
  <c r="S4" i="14"/>
  <c r="R4" i="14"/>
  <c r="Q4" i="14"/>
  <c r="P4" i="14"/>
  <c r="O4" i="14"/>
  <c r="T3" i="14"/>
  <c r="S3" i="14"/>
  <c r="R3" i="14"/>
  <c r="Q3" i="14"/>
  <c r="P3" i="14"/>
  <c r="O3" i="14"/>
  <c r="T4" i="13"/>
  <c r="T5" i="13"/>
  <c r="T6" i="13"/>
  <c r="T7" i="13"/>
  <c r="T8" i="13"/>
  <c r="S4" i="13"/>
  <c r="S5" i="13"/>
  <c r="S6" i="13"/>
  <c r="S7" i="13"/>
  <c r="S8" i="13"/>
  <c r="R4" i="13"/>
  <c r="R5" i="13"/>
  <c r="R6" i="13"/>
  <c r="R7" i="13"/>
  <c r="R8" i="13"/>
  <c r="Q4" i="13"/>
  <c r="Q5" i="13"/>
  <c r="Q6" i="13"/>
  <c r="Q7" i="13"/>
  <c r="Q8" i="13"/>
  <c r="P4" i="13"/>
  <c r="P5" i="13"/>
  <c r="P6" i="13"/>
  <c r="P7" i="13"/>
  <c r="P8" i="13"/>
  <c r="O4" i="13"/>
  <c r="O5" i="13"/>
  <c r="O6" i="13"/>
  <c r="O7" i="13"/>
  <c r="O8" i="13"/>
  <c r="T3" i="13"/>
  <c r="S3" i="13"/>
  <c r="R3" i="13"/>
  <c r="Q3" i="13"/>
  <c r="P3" i="13"/>
  <c r="M9" i="13" l="1"/>
  <c r="N9" i="13"/>
  <c r="M9" i="15"/>
  <c r="K4" i="15" l="1"/>
  <c r="K5" i="15"/>
  <c r="K6" i="15"/>
  <c r="K7" i="15"/>
  <c r="K8" i="15"/>
  <c r="K3" i="15"/>
  <c r="K4" i="14"/>
  <c r="K5" i="14"/>
  <c r="K6" i="14"/>
  <c r="K7" i="14"/>
  <c r="K8" i="14"/>
  <c r="K3" i="14"/>
  <c r="K4" i="13"/>
  <c r="K5" i="13"/>
  <c r="K6" i="13"/>
  <c r="K7" i="13"/>
  <c r="K8" i="13"/>
  <c r="K3" i="13"/>
  <c r="N9" i="15"/>
  <c r="N9" i="14"/>
  <c r="M9" i="14"/>
  <c r="G9" i="13"/>
  <c r="H9" i="13"/>
  <c r="I9" i="13"/>
  <c r="J9" i="13"/>
  <c r="L9" i="13"/>
  <c r="J9" i="15"/>
  <c r="L9" i="15"/>
  <c r="I9" i="15"/>
  <c r="H9" i="15"/>
  <c r="G9" i="15"/>
  <c r="F9" i="15"/>
  <c r="E9" i="15"/>
  <c r="D9" i="15"/>
  <c r="C9" i="15"/>
  <c r="B9" i="15"/>
  <c r="L9" i="14"/>
  <c r="J9" i="14"/>
  <c r="I9" i="14"/>
  <c r="H9" i="14"/>
  <c r="G9" i="14"/>
  <c r="F9" i="14"/>
  <c r="E9" i="14"/>
  <c r="D9" i="14"/>
  <c r="C9" i="14"/>
  <c r="B9" i="14"/>
  <c r="F9" i="13"/>
  <c r="E9" i="13"/>
  <c r="D9" i="13"/>
  <c r="C9" i="13"/>
  <c r="B9" i="13"/>
  <c r="P9" i="15" l="1"/>
  <c r="O9" i="15"/>
  <c r="R9" i="15"/>
  <c r="Q9" i="15"/>
  <c r="T9" i="15"/>
  <c r="S9" i="15"/>
  <c r="K9" i="15"/>
  <c r="P9" i="14"/>
  <c r="O9" i="14"/>
  <c r="R9" i="14"/>
  <c r="Q9" i="14"/>
  <c r="T9" i="14"/>
  <c r="S9" i="14"/>
  <c r="R9" i="13"/>
  <c r="Q9" i="13"/>
  <c r="K9" i="13"/>
  <c r="T9" i="13"/>
  <c r="S9" i="13"/>
  <c r="P9" i="13"/>
  <c r="O9" i="13"/>
  <c r="K9" i="14"/>
</calcChain>
</file>

<file path=xl/sharedStrings.xml><?xml version="1.0" encoding="utf-8"?>
<sst xmlns="http://schemas.openxmlformats.org/spreadsheetml/2006/main" count="81" uniqueCount="29">
  <si>
    <t>Accuracy</t>
  </si>
  <si>
    <t>SR_AFI</t>
  </si>
  <si>
    <t>R_A</t>
  </si>
  <si>
    <t>R_AFI</t>
  </si>
  <si>
    <t>F1</t>
  </si>
  <si>
    <t>R_FI</t>
  </si>
  <si>
    <t>S_AFI</t>
  </si>
  <si>
    <t>ROC</t>
  </si>
  <si>
    <t>R_AVFI</t>
  </si>
  <si>
    <t>R_AV</t>
  </si>
  <si>
    <t>S_A</t>
  </si>
  <si>
    <t>SR_A</t>
  </si>
  <si>
    <t>Diabetes</t>
  </si>
  <si>
    <t>Liver</t>
  </si>
  <si>
    <t>Hepatitis</t>
  </si>
  <si>
    <t>Abalone</t>
  </si>
  <si>
    <t>Water</t>
  </si>
  <si>
    <t>Fetal</t>
  </si>
  <si>
    <t>AVERAGE</t>
  </si>
  <si>
    <t>AVG</t>
  </si>
  <si>
    <t>WL_SR</t>
  </si>
  <si>
    <t>WL_S</t>
  </si>
  <si>
    <t>WL_R</t>
  </si>
  <si>
    <t>AVG ( R ) - WL_R</t>
  </si>
  <si>
    <t>MAX ( R ) -WL_R</t>
  </si>
  <si>
    <t>AVG ( S ) - WL_S</t>
  </si>
  <si>
    <t>MAX ( S ) -WL_S</t>
  </si>
  <si>
    <t>AVG ( SR ) - WL_SR</t>
  </si>
  <si>
    <t>MAX ( SR ) -WL_SR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</si>
</sst>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64" fontId="0" fillId="4" borderId="1" xfId="0" applyNumberFormat="1" applyFill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/>
    <xf numFmtId="0" fontId="2" fillId="2" borderId="1" xfId="0" applyFont="1" applyFill="1" applyBorder="1"/>
    <xf numFmtId="0" fontId="2" fillId="0" borderId="1" xfId="0" applyFont="1" applyBorder="1"/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1" xfId="0" applyFill="1" applyBorder="1"/>
    <xf numFmtId="0" fontId="4" fillId="2" borderId="1" xfId="0" applyFont="1" applyFill="1" applyBorder="1"/>
    <xf numFmtId="0" fontId="4" fillId="0" borderId="1" xfId="0" applyFont="1" applyBorder="1"/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0" fillId="0" borderId="0" xfId="0" applyNumberFormat="1"/>
    <xf numFmtId="2" fontId="0" fillId="0" borderId="0" xfId="0" applyNumberFormat="1" applyFont="1" applyAlignment="1">
      <alignment horizontal="right"/>
    </xf>
    <xf numFmtId="2" fontId="0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784B-459C-4DD4-9EC3-EF7AA85ACC1F}">
  <dimension ref="A1:T18"/>
  <sheetViews>
    <sheetView topLeftCell="C1" workbookViewId="0">
      <selection activeCell="K18" sqref="K18"/>
    </sheetView>
  </sheetViews>
  <sheetFormatPr defaultRowHeight="14.4" x14ac:dyDescent="0.3"/>
  <cols>
    <col min="1" max="1" width="11.33203125" bestFit="1" customWidth="1"/>
    <col min="12" max="13" width="12" bestFit="1" customWidth="1"/>
    <col min="15" max="17" width="14.88671875" bestFit="1" customWidth="1"/>
    <col min="18" max="18" width="14.6640625" bestFit="1" customWidth="1"/>
    <col min="19" max="20" width="16.88671875" bestFit="1" customWidth="1"/>
  </cols>
  <sheetData>
    <row r="1" spans="1:20" ht="18" x14ac:dyDescent="0.35">
      <c r="B1" s="16" t="s">
        <v>0</v>
      </c>
      <c r="C1" s="17"/>
      <c r="D1" s="17"/>
      <c r="E1" s="17"/>
      <c r="F1" s="17"/>
      <c r="G1" s="17"/>
      <c r="H1" s="17"/>
      <c r="I1" s="17"/>
      <c r="J1" s="18"/>
      <c r="K1" s="4"/>
      <c r="L1" s="1"/>
    </row>
    <row r="2" spans="1:20" x14ac:dyDescent="0.3">
      <c r="B2" s="3" t="s">
        <v>9</v>
      </c>
      <c r="C2" s="3" t="s">
        <v>5</v>
      </c>
      <c r="D2" s="3" t="s">
        <v>8</v>
      </c>
      <c r="E2" s="3" t="s">
        <v>2</v>
      </c>
      <c r="F2" s="3" t="s">
        <v>3</v>
      </c>
      <c r="G2" s="3" t="s">
        <v>10</v>
      </c>
      <c r="H2" s="3" t="s">
        <v>6</v>
      </c>
      <c r="I2" s="3" t="s">
        <v>11</v>
      </c>
      <c r="J2" s="3" t="s">
        <v>1</v>
      </c>
      <c r="K2" s="3" t="s">
        <v>19</v>
      </c>
      <c r="L2" s="3" t="s">
        <v>22</v>
      </c>
      <c r="M2" s="3" t="s">
        <v>21</v>
      </c>
      <c r="N2" s="3" t="s">
        <v>20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28</v>
      </c>
    </row>
    <row r="3" spans="1:20" x14ac:dyDescent="0.3">
      <c r="A3" t="s">
        <v>12</v>
      </c>
      <c r="B3" s="8">
        <v>0.74969696969696964</v>
      </c>
      <c r="C3" s="8">
        <v>0.74129870129870146</v>
      </c>
      <c r="D3" s="8">
        <v>0.74701298701298702</v>
      </c>
      <c r="E3" s="8">
        <v>0.74173160173160202</v>
      </c>
      <c r="F3" s="14">
        <v>0.75125541125541129</v>
      </c>
      <c r="G3" s="15">
        <v>0.73792207792207776</v>
      </c>
      <c r="H3" s="8">
        <v>0.73497835497835506</v>
      </c>
      <c r="I3" s="10">
        <v>0.73774891774891804</v>
      </c>
      <c r="J3" s="14">
        <v>0.74</v>
      </c>
      <c r="K3" s="11">
        <f>AVERAGE(B3:J3)</f>
        <v>0.74240500240500262</v>
      </c>
      <c r="L3" s="13">
        <v>0.71783549783549783</v>
      </c>
      <c r="M3" s="13">
        <v>0.72831168831168824</v>
      </c>
      <c r="N3" s="13">
        <v>0.72164502164502164</v>
      </c>
      <c r="O3" s="1">
        <f>(AVERAGE(B3:F3)-L3)*100</f>
        <v>2.836363636363648</v>
      </c>
      <c r="P3" s="1">
        <f>(MAX(B3:F3) - L3)*100</f>
        <v>3.3419913419913461</v>
      </c>
      <c r="Q3" s="1">
        <f>(AVERAGE(G3:H3) -M3)*100</f>
        <v>0.81385281385282227</v>
      </c>
      <c r="R3" s="1">
        <f>(MAX(G3:H3) - N3)*100</f>
        <v>1.6277056277056112</v>
      </c>
      <c r="S3" s="1">
        <f>(AVERAGE(I3:J3)-N3)*100</f>
        <v>1.7229437229437372</v>
      </c>
      <c r="T3" s="1">
        <f>(MAX(I3:J3) - N3)*100</f>
        <v>1.8354978354978346</v>
      </c>
    </row>
    <row r="4" spans="1:20" x14ac:dyDescent="0.3">
      <c r="A4" t="s">
        <v>13</v>
      </c>
      <c r="B4" s="8">
        <v>0.6859428571428573</v>
      </c>
      <c r="C4" s="8">
        <v>0.65862857142857134</v>
      </c>
      <c r="D4" s="14">
        <v>0.6903999999999999</v>
      </c>
      <c r="E4" s="8">
        <v>0.67897142857142867</v>
      </c>
      <c r="F4" s="9">
        <v>0.68662857142857137</v>
      </c>
      <c r="G4" s="1">
        <v>0.67257142857142849</v>
      </c>
      <c r="H4" s="14">
        <v>0.67302857142857131</v>
      </c>
      <c r="I4" s="10">
        <v>0.67119999999999991</v>
      </c>
      <c r="J4" s="14">
        <v>0.67565714285714273</v>
      </c>
      <c r="K4" s="11">
        <f t="shared" ref="K4:K9" si="0">AVERAGE(B4:J4)</f>
        <v>0.6770031746031745</v>
      </c>
      <c r="L4" s="13">
        <v>0.67337142857142851</v>
      </c>
      <c r="M4" s="13">
        <v>0.67005714285714257</v>
      </c>
      <c r="N4" s="13">
        <v>0.66788571428571419</v>
      </c>
      <c r="O4" s="1">
        <f t="shared" ref="O4:O9" si="1">(AVERAGE(B4:F4)-L4)*100</f>
        <v>0.67428571428572726</v>
      </c>
      <c r="P4" s="1">
        <f t="shared" ref="P4:P9" si="2">(MAX(B4:F4) - L4)*100</f>
        <v>1.7028571428571393</v>
      </c>
      <c r="Q4" s="1">
        <f t="shared" ref="Q4:Q9" si="3">(AVERAGE(G4:H4) -M4)*100</f>
        <v>0.2742857142857269</v>
      </c>
      <c r="R4" s="1">
        <f t="shared" ref="R4:R9" si="4">(MAX(G4:H4) - N4)*100</f>
        <v>0.51428571428571157</v>
      </c>
      <c r="S4" s="1">
        <f t="shared" ref="S4:S9" si="5">(AVERAGE(I4:J4)-N4)*100</f>
        <v>0.55428571428570717</v>
      </c>
      <c r="T4" s="1">
        <f t="shared" ref="T4:T9" si="6">(MAX(I4:J4) - N4)*100</f>
        <v>0.77714285714285403</v>
      </c>
    </row>
    <row r="5" spans="1:20" x14ac:dyDescent="0.3">
      <c r="A5" t="s">
        <v>14</v>
      </c>
      <c r="B5" s="8">
        <v>0.93016216216216208</v>
      </c>
      <c r="C5" s="14">
        <v>0.95535135135135119</v>
      </c>
      <c r="D5" s="8">
        <v>0.95491891891891867</v>
      </c>
      <c r="E5" s="8">
        <v>0.93005405405405395</v>
      </c>
      <c r="F5" s="9">
        <v>0.95502702702702691</v>
      </c>
      <c r="G5" s="1">
        <v>0.93308108108108101</v>
      </c>
      <c r="H5" s="14">
        <v>0.94432432432432434</v>
      </c>
      <c r="I5" s="10">
        <v>0.92962162162162154</v>
      </c>
      <c r="J5" s="14">
        <v>0.94843243243243203</v>
      </c>
      <c r="K5" s="11">
        <f t="shared" si="0"/>
        <v>0.94233033033033031</v>
      </c>
      <c r="L5" s="13">
        <v>0.92389189189189169</v>
      </c>
      <c r="M5" s="13">
        <v>0.93027027027027021</v>
      </c>
      <c r="N5" s="13">
        <v>0.92605405405405383</v>
      </c>
      <c r="O5" s="1">
        <f t="shared" si="1"/>
        <v>2.1210810810810887</v>
      </c>
      <c r="P5" s="1">
        <f t="shared" si="2"/>
        <v>3.1459459459459493</v>
      </c>
      <c r="Q5" s="1">
        <f t="shared" si="3"/>
        <v>0.84324324324324129</v>
      </c>
      <c r="R5" s="1">
        <f t="shared" si="4"/>
        <v>1.8270270270270506</v>
      </c>
      <c r="S5" s="1">
        <f t="shared" si="5"/>
        <v>1.2972972972972951</v>
      </c>
      <c r="T5" s="1">
        <f t="shared" si="6"/>
        <v>2.2378378378378194</v>
      </c>
    </row>
    <row r="6" spans="1:20" x14ac:dyDescent="0.3">
      <c r="A6" t="s">
        <v>15</v>
      </c>
      <c r="B6" s="8">
        <v>0.53727379553466503</v>
      </c>
      <c r="C6" s="8">
        <v>0.52620446533490006</v>
      </c>
      <c r="D6" s="14">
        <v>0.54472385428907155</v>
      </c>
      <c r="E6" s="8">
        <v>0.54329024676850768</v>
      </c>
      <c r="F6" s="9">
        <v>0.54199764982373655</v>
      </c>
      <c r="G6" s="15">
        <v>0.53461809635722679</v>
      </c>
      <c r="H6" s="8">
        <v>0.53168037602820217</v>
      </c>
      <c r="I6" s="10">
        <v>0.53276145710928302</v>
      </c>
      <c r="J6" s="14">
        <v>0.53518213866039954</v>
      </c>
      <c r="K6" s="11">
        <f t="shared" si="0"/>
        <v>0.53641467554511024</v>
      </c>
      <c r="L6" s="13">
        <v>0.53741480611045833</v>
      </c>
      <c r="M6" s="13">
        <v>0.54314923619271449</v>
      </c>
      <c r="N6" s="13">
        <v>0.54108108108108111</v>
      </c>
      <c r="O6" s="1">
        <f t="shared" si="1"/>
        <v>0.12831962397178431</v>
      </c>
      <c r="P6" s="1">
        <f t="shared" si="2"/>
        <v>0.730904817861322</v>
      </c>
      <c r="Q6" s="1">
        <f t="shared" si="3"/>
        <v>-1.0000000000000009</v>
      </c>
      <c r="R6" s="1">
        <f t="shared" si="4"/>
        <v>-0.64629847238543148</v>
      </c>
      <c r="S6" s="1">
        <f t="shared" si="5"/>
        <v>-0.7109283196239824</v>
      </c>
      <c r="T6" s="1">
        <f t="shared" si="6"/>
        <v>-0.58989424206815633</v>
      </c>
    </row>
    <row r="7" spans="1:20" x14ac:dyDescent="0.3">
      <c r="A7" t="s">
        <v>16</v>
      </c>
      <c r="B7" s="8">
        <v>0.61401831129196305</v>
      </c>
      <c r="C7" s="14">
        <v>0.62370295015259392</v>
      </c>
      <c r="D7" s="8">
        <v>0.62138351983723294</v>
      </c>
      <c r="E7" s="8">
        <v>0.61855544252288908</v>
      </c>
      <c r="F7" s="9">
        <v>0.62331637843336718</v>
      </c>
      <c r="G7" s="1">
        <v>0.61477110885045771</v>
      </c>
      <c r="H7" s="14">
        <v>0.6223194303153613</v>
      </c>
      <c r="I7" s="10">
        <v>0.60856561546286891</v>
      </c>
      <c r="J7" s="14">
        <v>0.61979654120040695</v>
      </c>
      <c r="K7" s="11">
        <f t="shared" si="0"/>
        <v>0.61849214422968235</v>
      </c>
      <c r="L7" s="13">
        <v>0.60236012207527978</v>
      </c>
      <c r="M7" s="13">
        <v>0.60258392675483219</v>
      </c>
      <c r="N7" s="13">
        <v>0.59304170905391651</v>
      </c>
      <c r="O7" s="1">
        <f t="shared" si="1"/>
        <v>1.7835198372329497</v>
      </c>
      <c r="P7" s="1">
        <f t="shared" si="2"/>
        <v>2.1342828077314135</v>
      </c>
      <c r="Q7" s="1">
        <f t="shared" si="3"/>
        <v>1.5961342828077263</v>
      </c>
      <c r="R7" s="1">
        <f t="shared" si="4"/>
        <v>2.9277721261444789</v>
      </c>
      <c r="S7" s="1">
        <f t="shared" si="5"/>
        <v>2.113936927772142</v>
      </c>
      <c r="T7" s="1">
        <f t="shared" si="6"/>
        <v>2.6754832146490437</v>
      </c>
    </row>
    <row r="8" spans="1:20" x14ac:dyDescent="0.3">
      <c r="A8" t="s">
        <v>17</v>
      </c>
      <c r="B8" s="8">
        <v>0.92510971786833851</v>
      </c>
      <c r="C8" s="8">
        <v>0.92824451410658326</v>
      </c>
      <c r="D8" s="8">
        <v>0.93473354231974881</v>
      </c>
      <c r="E8" s="8">
        <v>0.92526645768025073</v>
      </c>
      <c r="F8" s="14">
        <v>0.93520376175548559</v>
      </c>
      <c r="G8" s="1">
        <v>0.92203761755485902</v>
      </c>
      <c r="H8" s="14">
        <v>0.92940438871473308</v>
      </c>
      <c r="I8" s="10">
        <v>0.92144200626959294</v>
      </c>
      <c r="J8" s="14">
        <v>0.92956112852664574</v>
      </c>
      <c r="K8" s="11">
        <f t="shared" si="0"/>
        <v>0.92788923719958183</v>
      </c>
      <c r="L8" s="13">
        <v>0.91507836990595626</v>
      </c>
      <c r="M8" s="13">
        <v>0.91300940438871481</v>
      </c>
      <c r="N8" s="13">
        <v>0.91467084639498442</v>
      </c>
      <c r="O8" s="1">
        <f t="shared" si="1"/>
        <v>1.4633228840125079</v>
      </c>
      <c r="P8" s="1">
        <f t="shared" si="2"/>
        <v>2.0125391849529328</v>
      </c>
      <c r="Q8" s="1">
        <f t="shared" si="3"/>
        <v>1.2711598746081187</v>
      </c>
      <c r="R8" s="1">
        <f t="shared" si="4"/>
        <v>1.473354231974866</v>
      </c>
      <c r="S8" s="1">
        <f t="shared" si="5"/>
        <v>1.0830721003134869</v>
      </c>
      <c r="T8" s="1">
        <f t="shared" si="6"/>
        <v>1.4890282131661325</v>
      </c>
    </row>
    <row r="9" spans="1:20" x14ac:dyDescent="0.3">
      <c r="A9" t="s">
        <v>18</v>
      </c>
      <c r="B9" s="11">
        <f>AVERAGE(B3:B8)</f>
        <v>0.74036730228282599</v>
      </c>
      <c r="C9" s="11">
        <f t="shared" ref="C9:F9" si="7">AVERAGE(C3:C8)</f>
        <v>0.73890509227878354</v>
      </c>
      <c r="D9" s="11">
        <f t="shared" si="7"/>
        <v>0.74886213706299332</v>
      </c>
      <c r="E9" s="11">
        <f t="shared" si="7"/>
        <v>0.739644871888122</v>
      </c>
      <c r="F9" s="11">
        <f t="shared" si="7"/>
        <v>0.74890479995393322</v>
      </c>
      <c r="G9" s="11">
        <f t="shared" ref="G9" si="8">AVERAGE(G3:G8)</f>
        <v>0.73583356838952174</v>
      </c>
      <c r="H9" s="11">
        <f t="shared" ref="H9" si="9">AVERAGE(H3:H8)</f>
        <v>0.73928924096492443</v>
      </c>
      <c r="I9" s="11">
        <f t="shared" ref="I9" si="10">AVERAGE(I3:I8)</f>
        <v>0.73355660303538073</v>
      </c>
      <c r="J9" s="11">
        <f t="shared" ref="J9" si="11">AVERAGE(J3:J8)</f>
        <v>0.74143823061283787</v>
      </c>
      <c r="K9" s="12">
        <f t="shared" si="0"/>
        <v>0.74075576071881377</v>
      </c>
      <c r="L9" s="11">
        <f t="shared" ref="L9:N9" si="12">AVERAGE(L3:L8)</f>
        <v>0.72832535273175203</v>
      </c>
      <c r="M9" s="11">
        <f t="shared" si="12"/>
        <v>0.73123027812922714</v>
      </c>
      <c r="N9" s="11">
        <f t="shared" si="12"/>
        <v>0.72739640441912867</v>
      </c>
      <c r="O9" s="1">
        <f t="shared" si="1"/>
        <v>1.5011487961579584</v>
      </c>
      <c r="P9" s="1">
        <f t="shared" si="2"/>
        <v>2.0579447222181191</v>
      </c>
      <c r="Q9" s="1">
        <f t="shared" si="3"/>
        <v>0.63311265479959467</v>
      </c>
      <c r="R9" s="1">
        <f t="shared" si="4"/>
        <v>1.189283654579576</v>
      </c>
      <c r="S9" s="1">
        <f t="shared" si="5"/>
        <v>1.0101012404980625</v>
      </c>
      <c r="T9" s="1">
        <f t="shared" si="6"/>
        <v>1.4041826193709195</v>
      </c>
    </row>
    <row r="11" spans="1:20" x14ac:dyDescent="0.3">
      <c r="B11" s="7"/>
    </row>
    <row r="12" spans="1:20" x14ac:dyDescent="0.3">
      <c r="A12" s="19">
        <f>I3*100</f>
        <v>73.774891774891799</v>
      </c>
      <c r="B12" s="19">
        <f>J3*100</f>
        <v>74</v>
      </c>
      <c r="C12" s="19">
        <f>AVERAGE(A12:B12)</f>
        <v>73.887445887445892</v>
      </c>
      <c r="D12" s="19"/>
      <c r="E12" s="19"/>
      <c r="F12" s="19"/>
      <c r="G12" s="19"/>
      <c r="H12" s="19"/>
      <c r="I12" s="19"/>
      <c r="J12" s="7"/>
    </row>
    <row r="13" spans="1:20" x14ac:dyDescent="0.3">
      <c r="A13" s="19">
        <f t="shared" ref="A13:B13" si="13">I4*100</f>
        <v>67.11999999999999</v>
      </c>
      <c r="B13" s="19">
        <f t="shared" si="13"/>
        <v>67.565714285714279</v>
      </c>
      <c r="C13" s="19">
        <f t="shared" ref="C13:C17" si="14">AVERAGE(A13:B13)</f>
        <v>67.342857142857127</v>
      </c>
      <c r="D13" s="19"/>
      <c r="E13" s="19"/>
      <c r="F13" s="19"/>
      <c r="G13" s="19"/>
      <c r="H13" s="19"/>
      <c r="I13" s="19"/>
      <c r="J13" s="7"/>
    </row>
    <row r="14" spans="1:20" x14ac:dyDescent="0.3">
      <c r="A14" s="19">
        <f t="shared" ref="A14:B14" si="15">I5*100</f>
        <v>92.962162162162159</v>
      </c>
      <c r="B14" s="19">
        <f t="shared" si="15"/>
        <v>94.843243243243208</v>
      </c>
      <c r="C14" s="19">
        <f t="shared" si="14"/>
        <v>93.902702702702683</v>
      </c>
      <c r="D14" s="19"/>
      <c r="E14" s="19"/>
      <c r="F14" s="19"/>
      <c r="G14" s="19"/>
      <c r="H14" s="19"/>
      <c r="I14" s="19"/>
      <c r="J14" s="7"/>
    </row>
    <row r="15" spans="1:20" x14ac:dyDescent="0.3">
      <c r="A15" s="19">
        <f t="shared" ref="A15:B15" si="16">I6*100</f>
        <v>53.276145710928304</v>
      </c>
      <c r="B15" s="19">
        <f t="shared" si="16"/>
        <v>53.518213866039957</v>
      </c>
      <c r="C15" s="19">
        <f t="shared" si="14"/>
        <v>53.397179788484131</v>
      </c>
      <c r="D15" s="19"/>
      <c r="E15" s="19"/>
      <c r="F15" s="19"/>
      <c r="G15" s="19"/>
      <c r="H15" s="19"/>
      <c r="I15" s="19"/>
      <c r="J15" s="7"/>
    </row>
    <row r="16" spans="1:20" x14ac:dyDescent="0.3">
      <c r="A16" s="19">
        <f t="shared" ref="A16:B16" si="17">I7*100</f>
        <v>60.856561546286891</v>
      </c>
      <c r="B16" s="19">
        <f t="shared" si="17"/>
        <v>61.979654120040692</v>
      </c>
      <c r="C16" s="19">
        <f t="shared" si="14"/>
        <v>61.418107833163788</v>
      </c>
      <c r="D16" s="19"/>
      <c r="E16" s="19"/>
      <c r="F16" s="19"/>
      <c r="G16" s="19"/>
      <c r="H16" s="19"/>
      <c r="I16" s="19"/>
    </row>
    <row r="17" spans="1:9" x14ac:dyDescent="0.3">
      <c r="A17" s="19">
        <f t="shared" ref="A17:B17" si="18">I8*100</f>
        <v>92.144200626959289</v>
      </c>
      <c r="B17" s="19">
        <f t="shared" si="18"/>
        <v>92.956112852664575</v>
      </c>
      <c r="C17" s="19">
        <f t="shared" si="14"/>
        <v>92.550156739811939</v>
      </c>
      <c r="D17" s="19"/>
      <c r="E17" s="19"/>
      <c r="F17" s="19"/>
      <c r="G17" s="19"/>
      <c r="H17" s="19"/>
      <c r="I17" s="19"/>
    </row>
    <row r="18" spans="1:9" x14ac:dyDescent="0.3">
      <c r="A18" s="19"/>
    </row>
  </sheetData>
  <mergeCells count="1">
    <mergeCell ref="B1:J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A3BC-423A-4531-9290-9719F1686C7D}">
  <dimension ref="A1:T17"/>
  <sheetViews>
    <sheetView workbookViewId="0">
      <selection activeCell="A11" sqref="A11:G16"/>
    </sheetView>
  </sheetViews>
  <sheetFormatPr defaultRowHeight="14.4" x14ac:dyDescent="0.3"/>
  <cols>
    <col min="12" max="13" width="12" bestFit="1" customWidth="1"/>
    <col min="15" max="16" width="14.88671875" bestFit="1" customWidth="1"/>
    <col min="17" max="18" width="14.6640625" bestFit="1" customWidth="1"/>
    <col min="19" max="20" width="16.88671875" bestFit="1" customWidth="1"/>
  </cols>
  <sheetData>
    <row r="1" spans="1:20" ht="18" x14ac:dyDescent="0.35">
      <c r="B1" s="16" t="s">
        <v>4</v>
      </c>
      <c r="C1" s="17"/>
      <c r="D1" s="17"/>
      <c r="E1" s="17"/>
      <c r="F1" s="17"/>
      <c r="G1" s="17"/>
      <c r="H1" s="17"/>
      <c r="I1" s="17"/>
      <c r="J1" s="18"/>
      <c r="K1" s="4"/>
      <c r="L1" s="1"/>
    </row>
    <row r="2" spans="1:20" x14ac:dyDescent="0.3">
      <c r="B2" s="3" t="s">
        <v>9</v>
      </c>
      <c r="C2" s="3" t="s">
        <v>5</v>
      </c>
      <c r="D2" s="3" t="s">
        <v>8</v>
      </c>
      <c r="E2" s="3" t="s">
        <v>2</v>
      </c>
      <c r="F2" s="3" t="s">
        <v>3</v>
      </c>
      <c r="G2" s="3" t="s">
        <v>10</v>
      </c>
      <c r="H2" s="3" t="s">
        <v>6</v>
      </c>
      <c r="I2" s="3" t="s">
        <v>11</v>
      </c>
      <c r="J2" s="3" t="s">
        <v>1</v>
      </c>
      <c r="K2" s="3" t="s">
        <v>19</v>
      </c>
      <c r="L2" s="3" t="s">
        <v>22</v>
      </c>
      <c r="M2" s="3" t="s">
        <v>21</v>
      </c>
      <c r="N2" s="3" t="s">
        <v>20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28</v>
      </c>
    </row>
    <row r="3" spans="1:20" x14ac:dyDescent="0.3">
      <c r="A3" t="s">
        <v>12</v>
      </c>
      <c r="B3" s="8">
        <v>0.61946767552278825</v>
      </c>
      <c r="C3" s="8">
        <v>0.59860911229524505</v>
      </c>
      <c r="D3" s="8">
        <v>0.62184267638547119</v>
      </c>
      <c r="E3" s="8">
        <v>0.61326552660335709</v>
      </c>
      <c r="F3" s="14">
        <v>0.62793912985056866</v>
      </c>
      <c r="G3" s="8">
        <v>0.57323751285836189</v>
      </c>
      <c r="H3" s="14">
        <v>0.57949934170817963</v>
      </c>
      <c r="I3" s="8">
        <v>0.56911274499526165</v>
      </c>
      <c r="J3" s="14">
        <v>0.5864490911219703</v>
      </c>
      <c r="K3" s="6">
        <f>AVERAGE(B3:J3)</f>
        <v>0.59882475681568925</v>
      </c>
      <c r="L3" s="13">
        <v>0.53952972223379159</v>
      </c>
      <c r="M3" s="13">
        <v>0.54964419358712546</v>
      </c>
      <c r="N3" s="13">
        <v>0.53534783573591194</v>
      </c>
      <c r="O3" s="1">
        <f>(AVERAGE(B3:F3)-L3)*100</f>
        <v>7.6695101897694462</v>
      </c>
      <c r="P3" s="1">
        <f>(MAX(B3:F3) - L3)*100</f>
        <v>8.8409407616777074</v>
      </c>
      <c r="Q3" s="1">
        <f>(AVERAGE(G3:H3) -M3)*100</f>
        <v>2.6724233696145294</v>
      </c>
      <c r="R3" s="1">
        <f>(MAX(G3:H3) - N3)*100</f>
        <v>4.4151505972267691</v>
      </c>
      <c r="S3" s="1">
        <f>(AVERAGE(I3:J3)-N3)*100</f>
        <v>4.2433082322704045</v>
      </c>
      <c r="T3" s="1">
        <f>(MAX(I3:J3) - N3)*100</f>
        <v>5.1101255386058364</v>
      </c>
    </row>
    <row r="4" spans="1:20" x14ac:dyDescent="0.3">
      <c r="A4" t="s">
        <v>13</v>
      </c>
      <c r="B4" s="8">
        <v>0.78460375478388544</v>
      </c>
      <c r="C4" s="8">
        <v>0.76506072774651568</v>
      </c>
      <c r="D4" s="14">
        <v>0.78570809350569637</v>
      </c>
      <c r="E4" s="8">
        <v>0.77836517849290776</v>
      </c>
      <c r="F4" s="8">
        <v>0.78418395409098107</v>
      </c>
      <c r="G4" s="14">
        <v>0.77975150303893903</v>
      </c>
      <c r="H4" s="8">
        <v>0.77867377643705471</v>
      </c>
      <c r="I4" s="8">
        <v>0.77588974391290522</v>
      </c>
      <c r="J4" s="14">
        <v>0.77932139512322873</v>
      </c>
      <c r="K4" s="6">
        <f t="shared" ref="K4:K9" si="0">AVERAGE(B4:J4)</f>
        <v>0.77906201412579046</v>
      </c>
      <c r="L4" s="13">
        <v>0.77660077413188522</v>
      </c>
      <c r="M4" s="13">
        <v>0.77919103379253696</v>
      </c>
      <c r="N4" s="13">
        <v>0.77426764224946665</v>
      </c>
      <c r="O4" s="1">
        <f t="shared" ref="O4:O9" si="1">(AVERAGE(B4:F4)-L4)*100</f>
        <v>0.29835675921119353</v>
      </c>
      <c r="P4" s="1">
        <f t="shared" ref="P4:P9" si="2">(MAX(B4:F4) - L4)*100</f>
        <v>0.91073193738111513</v>
      </c>
      <c r="Q4" s="1">
        <f t="shared" ref="Q4:Q9" si="3">(AVERAGE(G4:H4) -M4)*100</f>
        <v>2.1605945459857168E-3</v>
      </c>
      <c r="R4" s="1">
        <f t="shared" ref="R4:R9" si="4">(MAX(G4:H4) - N4)*100</f>
        <v>0.54838607894723834</v>
      </c>
      <c r="S4" s="1">
        <f t="shared" ref="S4:S9" si="5">(AVERAGE(I4:J4)-N4)*100</f>
        <v>0.33379272686003825</v>
      </c>
      <c r="T4" s="1">
        <f t="shared" ref="T4:T9" si="6">(MAX(I4:J4) - N4)*100</f>
        <v>0.50537528737620852</v>
      </c>
    </row>
    <row r="5" spans="1:20" x14ac:dyDescent="0.3">
      <c r="A5" t="s">
        <v>14</v>
      </c>
      <c r="B5" s="8">
        <v>0.62387119007085834</v>
      </c>
      <c r="C5" s="8">
        <v>0.77944479180560511</v>
      </c>
      <c r="D5" s="14">
        <v>0.79071193354773106</v>
      </c>
      <c r="E5" s="8">
        <v>0.62173784775307428</v>
      </c>
      <c r="F5" s="8">
        <v>0.7860412980411996</v>
      </c>
      <c r="G5" s="8">
        <v>0.63652725853995207</v>
      </c>
      <c r="H5" s="14">
        <v>0.74517324658321182</v>
      </c>
      <c r="I5" s="8">
        <v>0.61381478042815552</v>
      </c>
      <c r="J5" s="14">
        <v>0.74700019880431212</v>
      </c>
      <c r="K5" s="6">
        <f t="shared" si="0"/>
        <v>0.70492472728601119</v>
      </c>
      <c r="L5" s="13">
        <v>0.56207533064420157</v>
      </c>
      <c r="M5" s="13">
        <v>0.60861941163344824</v>
      </c>
      <c r="N5" s="13">
        <v>0.55601928999476313</v>
      </c>
      <c r="O5" s="1">
        <f t="shared" si="1"/>
        <v>15.828608159949209</v>
      </c>
      <c r="P5" s="1">
        <f t="shared" si="2"/>
        <v>22.86366029035295</v>
      </c>
      <c r="Q5" s="1">
        <f t="shared" si="3"/>
        <v>8.2230840928133713</v>
      </c>
      <c r="R5" s="1">
        <f t="shared" si="4"/>
        <v>18.915395658844869</v>
      </c>
      <c r="S5" s="1">
        <f t="shared" si="5"/>
        <v>12.438819962147063</v>
      </c>
      <c r="T5" s="1">
        <f t="shared" si="6"/>
        <v>19.098090880954899</v>
      </c>
    </row>
    <row r="6" spans="1:20" x14ac:dyDescent="0.3">
      <c r="A6" t="s">
        <v>15</v>
      </c>
      <c r="B6" s="8">
        <v>0.4789925335102429</v>
      </c>
      <c r="C6" s="8">
        <v>0.46442551185298397</v>
      </c>
      <c r="D6" s="8">
        <v>0.48620943874040101</v>
      </c>
      <c r="E6" s="14">
        <v>0.48845672090214443</v>
      </c>
      <c r="F6" s="8">
        <v>0.48513274694537167</v>
      </c>
      <c r="G6" s="14">
        <v>0.48092606139291749</v>
      </c>
      <c r="H6" s="8">
        <v>0.47474116072460021</v>
      </c>
      <c r="I6" s="8">
        <v>0.47908212154616481</v>
      </c>
      <c r="J6" s="14">
        <v>0.48222038324399952</v>
      </c>
      <c r="K6" s="6">
        <f t="shared" si="0"/>
        <v>0.48002074209542517</v>
      </c>
      <c r="L6" s="13">
        <v>0.48392569567518728</v>
      </c>
      <c r="M6" s="13">
        <v>0.48847927063165769</v>
      </c>
      <c r="N6" s="13">
        <v>0.48381937752083037</v>
      </c>
      <c r="O6" s="1">
        <f t="shared" si="1"/>
        <v>-0.32823052849584311</v>
      </c>
      <c r="P6" s="1">
        <f t="shared" si="2"/>
        <v>0.45310252269571416</v>
      </c>
      <c r="Q6" s="1">
        <f t="shared" si="3"/>
        <v>-1.0645659572898813</v>
      </c>
      <c r="R6" s="1">
        <f t="shared" si="4"/>
        <v>-0.28933161279128816</v>
      </c>
      <c r="S6" s="1">
        <f t="shared" si="5"/>
        <v>-0.31681251257482113</v>
      </c>
      <c r="T6" s="1">
        <f t="shared" si="6"/>
        <v>-0.15989942768308563</v>
      </c>
    </row>
    <row r="7" spans="1:20" x14ac:dyDescent="0.3">
      <c r="A7" t="s">
        <v>16</v>
      </c>
      <c r="B7" s="8">
        <v>0.43724129621415919</v>
      </c>
      <c r="C7" s="9">
        <v>0.44557526799447722</v>
      </c>
      <c r="D7" s="8">
        <v>0.44376194840223759</v>
      </c>
      <c r="E7" s="8">
        <v>0.44196709527544698</v>
      </c>
      <c r="F7" s="14">
        <v>0.45086910961396609</v>
      </c>
      <c r="G7" s="8">
        <v>0.43510695794722121</v>
      </c>
      <c r="H7" s="14">
        <v>0.44524698319633882</v>
      </c>
      <c r="I7" s="8">
        <v>0.43076492355133572</v>
      </c>
      <c r="J7" s="14">
        <v>0.44839518067939282</v>
      </c>
      <c r="K7" s="6">
        <f t="shared" si="0"/>
        <v>0.44210319587495284</v>
      </c>
      <c r="L7" s="13">
        <v>0.39851215385409622</v>
      </c>
      <c r="M7" s="13">
        <v>0.40020217683542142</v>
      </c>
      <c r="N7" s="13">
        <v>0.40147659995537482</v>
      </c>
      <c r="O7" s="1">
        <f t="shared" si="1"/>
        <v>4.5370789645961196</v>
      </c>
      <c r="P7" s="1">
        <f t="shared" si="2"/>
        <v>5.2356955759869876</v>
      </c>
      <c r="Q7" s="1">
        <f t="shared" si="3"/>
        <v>3.9974793736358594</v>
      </c>
      <c r="R7" s="1">
        <f t="shared" si="4"/>
        <v>4.3770383240963993</v>
      </c>
      <c r="S7" s="1">
        <f t="shared" si="5"/>
        <v>3.8103452159989448</v>
      </c>
      <c r="T7" s="1">
        <f t="shared" si="6"/>
        <v>4.6918580724018</v>
      </c>
    </row>
    <row r="8" spans="1:20" x14ac:dyDescent="0.3">
      <c r="A8" t="s">
        <v>17</v>
      </c>
      <c r="B8" s="8">
        <v>0.8214991395305391</v>
      </c>
      <c r="C8" s="8">
        <v>0.82908022900482758</v>
      </c>
      <c r="D8" s="8">
        <v>0.84791873306576493</v>
      </c>
      <c r="E8" s="8">
        <v>0.81997767870452176</v>
      </c>
      <c r="F8" s="14">
        <v>0.84820631535482816</v>
      </c>
      <c r="G8" s="8">
        <v>0.81109385425488145</v>
      </c>
      <c r="H8" s="14">
        <v>0.8340810815156473</v>
      </c>
      <c r="I8" s="8">
        <v>0.81093670412520025</v>
      </c>
      <c r="J8" s="14">
        <v>0.83172095524663803</v>
      </c>
      <c r="K8" s="6">
        <f t="shared" si="0"/>
        <v>0.82827941008920525</v>
      </c>
      <c r="L8" s="13">
        <v>0.79660274083893445</v>
      </c>
      <c r="M8" s="13">
        <v>0.79147682185213764</v>
      </c>
      <c r="N8" s="13">
        <v>0.79376688920914862</v>
      </c>
      <c r="O8" s="1">
        <f t="shared" si="1"/>
        <v>3.6733678293161764</v>
      </c>
      <c r="P8" s="1">
        <f t="shared" si="2"/>
        <v>5.1603574515893698</v>
      </c>
      <c r="Q8" s="1">
        <f t="shared" si="3"/>
        <v>3.1110646033126743</v>
      </c>
      <c r="R8" s="1">
        <f t="shared" si="4"/>
        <v>4.0314192306498686</v>
      </c>
      <c r="S8" s="1">
        <f t="shared" si="5"/>
        <v>2.7561940476770519</v>
      </c>
      <c r="T8" s="1">
        <f t="shared" si="6"/>
        <v>3.7954066037489409</v>
      </c>
    </row>
    <row r="9" spans="1:20" x14ac:dyDescent="0.3">
      <c r="A9" t="s">
        <v>18</v>
      </c>
      <c r="B9" s="5">
        <f>AVERAGE(B3:B8)</f>
        <v>0.62761259827207894</v>
      </c>
      <c r="C9" s="5">
        <f t="shared" ref="C9:N9" si="7">AVERAGE(C3:C8)</f>
        <v>0.64703260678327579</v>
      </c>
      <c r="D9" s="5">
        <f t="shared" si="7"/>
        <v>0.66269213727455034</v>
      </c>
      <c r="E9" s="5">
        <f t="shared" si="7"/>
        <v>0.62729500795524207</v>
      </c>
      <c r="F9" s="5">
        <f t="shared" si="7"/>
        <v>0.66372875898281924</v>
      </c>
      <c r="G9" s="5">
        <f t="shared" si="7"/>
        <v>0.61944052467204558</v>
      </c>
      <c r="H9" s="5">
        <f t="shared" si="7"/>
        <v>0.64290259836083874</v>
      </c>
      <c r="I9" s="5">
        <f t="shared" si="7"/>
        <v>0.61326683642650381</v>
      </c>
      <c r="J9" s="5">
        <f t="shared" si="7"/>
        <v>0.64585120070325697</v>
      </c>
      <c r="K9" s="5">
        <f t="shared" si="0"/>
        <v>0.63886914104784565</v>
      </c>
      <c r="L9" s="5">
        <f t="shared" si="7"/>
        <v>0.59287440289634941</v>
      </c>
      <c r="M9" s="5">
        <f t="shared" si="7"/>
        <v>0.6029354847220546</v>
      </c>
      <c r="N9" s="5">
        <f t="shared" si="7"/>
        <v>0.59078293911091595</v>
      </c>
      <c r="O9" s="1">
        <f t="shared" si="1"/>
        <v>5.2797818957243887</v>
      </c>
      <c r="P9" s="1">
        <f t="shared" si="2"/>
        <v>7.0854356086469839</v>
      </c>
      <c r="Q9" s="1">
        <f t="shared" si="3"/>
        <v>2.8236076794387555</v>
      </c>
      <c r="R9" s="1">
        <f t="shared" si="4"/>
        <v>5.2119659249922794</v>
      </c>
      <c r="S9" s="1">
        <f t="shared" si="5"/>
        <v>3.877607945396444</v>
      </c>
      <c r="T9" s="1">
        <f t="shared" si="6"/>
        <v>5.5068261592341017</v>
      </c>
    </row>
    <row r="11" spans="1:20" x14ac:dyDescent="0.3">
      <c r="A11" s="19"/>
      <c r="B11" s="19"/>
      <c r="C11" s="19"/>
      <c r="D11" s="19"/>
      <c r="E11" s="19"/>
      <c r="F11" s="19"/>
      <c r="G11" s="19"/>
      <c r="H11" s="19"/>
      <c r="I11" s="19"/>
      <c r="J11" s="19"/>
    </row>
    <row r="12" spans="1:20" x14ac:dyDescent="0.3">
      <c r="A12" s="19"/>
      <c r="B12" s="19"/>
      <c r="C12" s="19"/>
      <c r="D12" s="19"/>
      <c r="E12" s="19"/>
      <c r="F12" s="19"/>
      <c r="G12" s="19"/>
      <c r="H12" s="19"/>
      <c r="I12" s="19"/>
      <c r="J12" s="19"/>
    </row>
    <row r="13" spans="1:20" x14ac:dyDescent="0.3">
      <c r="A13" s="19"/>
      <c r="B13" s="19"/>
      <c r="C13" s="19"/>
      <c r="D13" s="19"/>
      <c r="E13" s="19"/>
      <c r="F13" s="19"/>
      <c r="G13" s="19"/>
      <c r="H13" s="19"/>
      <c r="I13" s="19"/>
      <c r="J13" s="19"/>
    </row>
    <row r="14" spans="1:20" x14ac:dyDescent="0.3">
      <c r="A14" s="19"/>
      <c r="B14" s="19"/>
      <c r="C14" s="19"/>
      <c r="D14" s="19"/>
      <c r="E14" s="19"/>
      <c r="F14" s="19"/>
      <c r="G14" s="19"/>
      <c r="H14" s="19"/>
      <c r="I14" s="19"/>
      <c r="J14" s="19"/>
    </row>
    <row r="15" spans="1:20" x14ac:dyDescent="0.3">
      <c r="A15" s="19"/>
      <c r="B15" s="19"/>
      <c r="C15" s="19"/>
      <c r="D15" s="19"/>
      <c r="E15" s="19"/>
      <c r="F15" s="19"/>
      <c r="G15" s="19"/>
      <c r="H15" s="19"/>
      <c r="I15" s="19"/>
      <c r="J15" s="19"/>
    </row>
    <row r="16" spans="1:20" x14ac:dyDescent="0.3">
      <c r="A16" s="19"/>
      <c r="B16" s="19"/>
      <c r="C16" s="19"/>
      <c r="D16" s="19"/>
      <c r="E16" s="19"/>
      <c r="F16" s="19"/>
      <c r="G16" s="19"/>
      <c r="H16" s="19"/>
      <c r="I16" s="19"/>
      <c r="J16" s="19"/>
    </row>
    <row r="17" spans="1:2" x14ac:dyDescent="0.3">
      <c r="A17" s="19"/>
      <c r="B17" s="19"/>
    </row>
  </sheetData>
  <mergeCells count="1">
    <mergeCell ref="B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6EED-CBB8-46CD-9220-0B92180427A8}">
  <dimension ref="A1:T16"/>
  <sheetViews>
    <sheetView tabSelected="1" zoomScale="90" zoomScaleNormal="90" workbookViewId="0">
      <selection activeCell="I20" sqref="I20"/>
    </sheetView>
  </sheetViews>
  <sheetFormatPr defaultRowHeight="14.4" x14ac:dyDescent="0.3"/>
  <cols>
    <col min="12" max="12" width="12" bestFit="1" customWidth="1"/>
    <col min="15" max="16" width="14.88671875" bestFit="1" customWidth="1"/>
    <col min="17" max="18" width="14.6640625" bestFit="1" customWidth="1"/>
    <col min="19" max="20" width="16.88671875" bestFit="1" customWidth="1"/>
  </cols>
  <sheetData>
    <row r="1" spans="1:20" ht="18" x14ac:dyDescent="0.35">
      <c r="B1" s="16" t="s">
        <v>7</v>
      </c>
      <c r="C1" s="17"/>
      <c r="D1" s="17"/>
      <c r="E1" s="17"/>
      <c r="F1" s="17"/>
      <c r="G1" s="17"/>
      <c r="H1" s="17"/>
      <c r="I1" s="17"/>
      <c r="J1" s="18"/>
      <c r="K1" s="4"/>
      <c r="L1" s="1"/>
    </row>
    <row r="2" spans="1:20" x14ac:dyDescent="0.3">
      <c r="B2" s="3" t="s">
        <v>9</v>
      </c>
      <c r="C2" s="3" t="s">
        <v>5</v>
      </c>
      <c r="D2" s="3" t="s">
        <v>8</v>
      </c>
      <c r="E2" s="3" t="s">
        <v>2</v>
      </c>
      <c r="F2" s="3" t="s">
        <v>3</v>
      </c>
      <c r="G2" s="3" t="s">
        <v>10</v>
      </c>
      <c r="H2" s="3" t="s">
        <v>6</v>
      </c>
      <c r="I2" s="3" t="s">
        <v>11</v>
      </c>
      <c r="J2" s="3" t="s">
        <v>1</v>
      </c>
      <c r="K2" s="3" t="s">
        <v>19</v>
      </c>
      <c r="L2" s="3" t="s">
        <v>22</v>
      </c>
      <c r="M2" s="3" t="s">
        <v>21</v>
      </c>
      <c r="N2" s="3" t="s">
        <v>20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28</v>
      </c>
    </row>
    <row r="3" spans="1:20" x14ac:dyDescent="0.3">
      <c r="A3" t="s">
        <v>12</v>
      </c>
      <c r="B3" s="8">
        <v>0.71279091219333313</v>
      </c>
      <c r="C3" s="8">
        <v>0.69916843146433794</v>
      </c>
      <c r="D3" s="8">
        <v>0.71347494378067911</v>
      </c>
      <c r="E3" s="9">
        <v>0.70691154634736353</v>
      </c>
      <c r="F3" s="14">
        <v>0.71930455687211259</v>
      </c>
      <c r="G3" s="8">
        <v>0.68434251455829165</v>
      </c>
      <c r="H3" s="14">
        <v>0.68656955621641769</v>
      </c>
      <c r="I3" s="8">
        <v>0.68298631751087657</v>
      </c>
      <c r="J3" s="14">
        <v>0.69150731722134362</v>
      </c>
      <c r="K3" s="2">
        <f>AVERAGE(B3:J3)</f>
        <v>0.69967289957386181</v>
      </c>
      <c r="L3" s="13">
        <v>0.66186774231689549</v>
      </c>
      <c r="M3" s="13">
        <v>0.67061292729109212</v>
      </c>
      <c r="N3" s="13">
        <v>0.66251111622637182</v>
      </c>
      <c r="O3" s="1">
        <f>(AVERAGE(B3:F3)-L3)*100</f>
        <v>4.8462335814669855</v>
      </c>
      <c r="P3" s="1">
        <f>(MAX(B3:F3) - L3)*100</f>
        <v>5.7436814555217097</v>
      </c>
      <c r="Q3" s="1">
        <f>(AVERAGE(G3:H3) -M3)*100</f>
        <v>1.4843108096262547</v>
      </c>
      <c r="R3" s="1">
        <f>(MAX(G3:H3) - N3)*100</f>
        <v>2.4058439990045866</v>
      </c>
      <c r="S3" s="1">
        <f>(AVERAGE(I3:J3)-N3)*100</f>
        <v>2.4735701139738331</v>
      </c>
      <c r="T3" s="1">
        <f>(MAX(I3:J3) - N3)*100</f>
        <v>2.8996200994971799</v>
      </c>
    </row>
    <row r="4" spans="1:20" x14ac:dyDescent="0.3">
      <c r="A4" t="s">
        <v>13</v>
      </c>
      <c r="B4" s="8">
        <v>0.59884423178139323</v>
      </c>
      <c r="C4" s="8">
        <v>0.56906498520394289</v>
      </c>
      <c r="D4" s="14">
        <v>0.61396388752130038</v>
      </c>
      <c r="E4" s="9">
        <v>0.59634321906364662</v>
      </c>
      <c r="F4" s="8">
        <v>0.60394463333393889</v>
      </c>
      <c r="G4" s="8">
        <v>0.56842279304363852</v>
      </c>
      <c r="H4" s="14">
        <v>0.57316361001778515</v>
      </c>
      <c r="I4" s="8">
        <v>0.57634584949245682</v>
      </c>
      <c r="J4" s="14">
        <v>0.58077338856228578</v>
      </c>
      <c r="K4" s="2">
        <f t="shared" ref="K4:K9" si="0">AVERAGE(B4:J4)</f>
        <v>0.58676295533559875</v>
      </c>
      <c r="L4" s="13">
        <v>0.58216546885514076</v>
      </c>
      <c r="M4" s="13">
        <v>0.56331071272245614</v>
      </c>
      <c r="N4" s="13">
        <v>0.57146776653464215</v>
      </c>
      <c r="O4" s="1">
        <f t="shared" ref="O4:O9" si="1">(AVERAGE(B4:F4)-L4)*100</f>
        <v>1.4266722525703712</v>
      </c>
      <c r="P4" s="1">
        <f t="shared" ref="P4:P9" si="2">(MAX(B4:F4) - L4)*100</f>
        <v>3.1798418666159622</v>
      </c>
      <c r="Q4" s="1">
        <f t="shared" ref="Q4:Q9" si="3">(AVERAGE(G4:H4) -M4)*100</f>
        <v>0.74824888082556384</v>
      </c>
      <c r="R4" s="1">
        <f t="shared" ref="R4:R9" si="4">(MAX(G4:H4) - N4)*100</f>
        <v>0.16958434831430003</v>
      </c>
      <c r="S4" s="1">
        <f t="shared" ref="S4:S9" si="5">(AVERAGE(I4:J4)-N4)*100</f>
        <v>0.70918524927291449</v>
      </c>
      <c r="T4" s="1">
        <f t="shared" ref="T4:T9" si="6">(MAX(I4:J4) - N4)*100</f>
        <v>0.9305622027643623</v>
      </c>
    </row>
    <row r="5" spans="1:20" x14ac:dyDescent="0.3">
      <c r="A5" t="s">
        <v>14</v>
      </c>
      <c r="B5" s="8">
        <v>0.73448434035808274</v>
      </c>
      <c r="C5" s="8">
        <v>0.83820782291275775</v>
      </c>
      <c r="D5" s="14">
        <v>0.85024387849017879</v>
      </c>
      <c r="E5" s="9">
        <v>0.73233887291664512</v>
      </c>
      <c r="F5" s="8">
        <v>0.84544020822280819</v>
      </c>
      <c r="G5" s="8">
        <v>0.7389052405014287</v>
      </c>
      <c r="H5" s="14">
        <v>0.82828028618457239</v>
      </c>
      <c r="I5" s="8">
        <v>0.72914462095662702</v>
      </c>
      <c r="J5" s="14">
        <v>0.81805466820484796</v>
      </c>
      <c r="K5" s="2">
        <f t="shared" si="0"/>
        <v>0.79056665986088315</v>
      </c>
      <c r="L5" s="13">
        <v>0.69991122403873618</v>
      </c>
      <c r="M5" s="13">
        <v>0.72600817029957843</v>
      </c>
      <c r="N5" s="13">
        <v>0.69828363839637175</v>
      </c>
      <c r="O5" s="1">
        <f t="shared" si="1"/>
        <v>10.023180054135828</v>
      </c>
      <c r="P5" s="1">
        <f t="shared" si="2"/>
        <v>15.033265445144261</v>
      </c>
      <c r="Q5" s="1">
        <f t="shared" si="3"/>
        <v>5.7584593043422121</v>
      </c>
      <c r="R5" s="1">
        <f t="shared" si="4"/>
        <v>12.999664778820064</v>
      </c>
      <c r="S5" s="1">
        <f t="shared" si="5"/>
        <v>7.531600618436574</v>
      </c>
      <c r="T5" s="1">
        <f t="shared" si="6"/>
        <v>11.97710298084762</v>
      </c>
    </row>
    <row r="6" spans="1:20" x14ac:dyDescent="0.3">
      <c r="A6" t="s">
        <v>15</v>
      </c>
      <c r="B6" s="8">
        <v>0.5324166491363741</v>
      </c>
      <c r="C6" s="8">
        <v>0.520704294352482</v>
      </c>
      <c r="D6" s="14">
        <v>0.539198674052906</v>
      </c>
      <c r="E6" s="9">
        <v>0.53862855465817883</v>
      </c>
      <c r="F6" s="8">
        <v>0.53692246123144094</v>
      </c>
      <c r="G6" s="14">
        <v>0.53019089221220372</v>
      </c>
      <c r="H6" s="8">
        <v>0.52675846428380224</v>
      </c>
      <c r="I6" s="8">
        <v>0.52808371847905422</v>
      </c>
      <c r="J6" s="14">
        <v>0.53087380279700624</v>
      </c>
      <c r="K6" s="2">
        <f t="shared" si="0"/>
        <v>0.53153083457816086</v>
      </c>
      <c r="L6" s="13">
        <v>0.53316788867693143</v>
      </c>
      <c r="M6" s="13">
        <v>0.53316788867693143</v>
      </c>
      <c r="N6" s="13">
        <v>0.53618910715853652</v>
      </c>
      <c r="O6" s="1">
        <f t="shared" si="1"/>
        <v>4.0623800934491694E-2</v>
      </c>
      <c r="P6" s="1">
        <f t="shared" si="2"/>
        <v>0.60307853759745678</v>
      </c>
      <c r="Q6" s="1">
        <f t="shared" si="3"/>
        <v>-0.46932104289284515</v>
      </c>
      <c r="R6" s="1">
        <f t="shared" si="4"/>
        <v>-0.59982149463327916</v>
      </c>
      <c r="S6" s="1">
        <f t="shared" si="5"/>
        <v>-0.67103465205062829</v>
      </c>
      <c r="T6" s="1">
        <f t="shared" si="6"/>
        <v>-0.53153043615302709</v>
      </c>
    </row>
    <row r="7" spans="1:20" x14ac:dyDescent="0.3">
      <c r="A7" t="s">
        <v>16</v>
      </c>
      <c r="B7" s="9">
        <v>0.57279932232961173</v>
      </c>
      <c r="C7" s="9">
        <v>0.58201543803517053</v>
      </c>
      <c r="D7" s="9">
        <v>0.57915994040538388</v>
      </c>
      <c r="E7" s="9">
        <v>0.57704404590668157</v>
      </c>
      <c r="F7" s="14">
        <v>0.58277550609719142</v>
      </c>
      <c r="G7" s="8">
        <v>0.57293103159318437</v>
      </c>
      <c r="H7" s="14">
        <v>0.58037198042432248</v>
      </c>
      <c r="I7" s="14">
        <v>0.57997213364580058</v>
      </c>
      <c r="J7" s="14">
        <v>0.57997213364580058</v>
      </c>
      <c r="K7" s="2">
        <f t="shared" si="0"/>
        <v>0.57856017023146089</v>
      </c>
      <c r="L7" s="13">
        <v>0.55521785109976241</v>
      </c>
      <c r="M7" s="13">
        <v>0.55541994820190876</v>
      </c>
      <c r="N7" s="13">
        <v>0.55022588720335142</v>
      </c>
      <c r="O7" s="1">
        <f t="shared" si="1"/>
        <v>2.3540999455045397</v>
      </c>
      <c r="P7" s="1">
        <f t="shared" si="2"/>
        <v>2.7557654997429015</v>
      </c>
      <c r="Q7" s="1">
        <f t="shared" si="3"/>
        <v>2.1231557806844603</v>
      </c>
      <c r="R7" s="1">
        <f t="shared" si="4"/>
        <v>3.014609322097106</v>
      </c>
      <c r="S7" s="1">
        <f t="shared" si="5"/>
        <v>2.9746246442449165</v>
      </c>
      <c r="T7" s="1">
        <f t="shared" si="6"/>
        <v>2.9746246442449165</v>
      </c>
    </row>
    <row r="8" spans="1:20" x14ac:dyDescent="0.3">
      <c r="A8" t="s">
        <v>17</v>
      </c>
      <c r="B8" s="8">
        <v>0.87169955788640996</v>
      </c>
      <c r="C8" s="8">
        <v>0.88086402644599204</v>
      </c>
      <c r="D8" s="8">
        <v>0.89010549523143101</v>
      </c>
      <c r="E8" s="9">
        <v>0.87051098044386266</v>
      </c>
      <c r="F8" s="14">
        <v>0.89348398655575989</v>
      </c>
      <c r="G8" s="8">
        <v>0.86399515536122318</v>
      </c>
      <c r="H8" s="14">
        <v>0.88191571354164977</v>
      </c>
      <c r="I8" s="8">
        <v>0.86353922166828756</v>
      </c>
      <c r="J8" s="14">
        <v>0.88057807897498297</v>
      </c>
      <c r="K8" s="2">
        <f t="shared" si="0"/>
        <v>0.87741024623439989</v>
      </c>
      <c r="L8" s="13">
        <v>0.8546425063828994</v>
      </c>
      <c r="M8" s="13">
        <v>0.85104887840783261</v>
      </c>
      <c r="N8" s="13">
        <v>0.85295930593892011</v>
      </c>
      <c r="O8" s="1">
        <f t="shared" si="1"/>
        <v>2.6690302929791687</v>
      </c>
      <c r="P8" s="1">
        <f t="shared" si="2"/>
        <v>3.8841480172860487</v>
      </c>
      <c r="Q8" s="1">
        <f t="shared" si="3"/>
        <v>2.190655604360392</v>
      </c>
      <c r="R8" s="1">
        <f t="shared" si="4"/>
        <v>2.8956407602729661</v>
      </c>
      <c r="S8" s="1">
        <f t="shared" si="5"/>
        <v>1.90993443827151</v>
      </c>
      <c r="T8" s="1">
        <f t="shared" si="6"/>
        <v>2.761877303606286</v>
      </c>
    </row>
    <row r="9" spans="1:20" x14ac:dyDescent="0.3">
      <c r="A9" t="s">
        <v>18</v>
      </c>
      <c r="B9" s="5">
        <f>AVERAGE(B3:B8)</f>
        <v>0.67050583561420074</v>
      </c>
      <c r="C9" s="5">
        <f t="shared" ref="C9:N9" si="7">AVERAGE(C3:C8)</f>
        <v>0.6816708330691138</v>
      </c>
      <c r="D9" s="5">
        <f t="shared" si="7"/>
        <v>0.69769113658031312</v>
      </c>
      <c r="E9" s="5">
        <f t="shared" si="7"/>
        <v>0.67029620322272976</v>
      </c>
      <c r="F9" s="5">
        <f t="shared" si="7"/>
        <v>0.69697855871887526</v>
      </c>
      <c r="G9" s="5">
        <f t="shared" si="7"/>
        <v>0.6597979378783283</v>
      </c>
      <c r="H9" s="5">
        <f t="shared" si="7"/>
        <v>0.67950993511142499</v>
      </c>
      <c r="I9" s="5">
        <f t="shared" si="7"/>
        <v>0.6600119769588505</v>
      </c>
      <c r="J9" s="5">
        <f t="shared" si="7"/>
        <v>0.68029323156771115</v>
      </c>
      <c r="K9" s="2">
        <f t="shared" si="0"/>
        <v>0.67741729430239428</v>
      </c>
      <c r="L9" s="5">
        <f t="shared" si="7"/>
        <v>0.6478287802283943</v>
      </c>
      <c r="M9" s="5">
        <f t="shared" si="7"/>
        <v>0.64992808759996656</v>
      </c>
      <c r="N9" s="5">
        <f t="shared" si="7"/>
        <v>0.64527280357636563</v>
      </c>
      <c r="O9" s="1">
        <f t="shared" si="1"/>
        <v>3.5599733212652196</v>
      </c>
      <c r="P9" s="1">
        <f t="shared" si="2"/>
        <v>4.986235635191882</v>
      </c>
      <c r="Q9" s="1">
        <f t="shared" si="3"/>
        <v>1.9725848894910025</v>
      </c>
      <c r="R9" s="1">
        <f t="shared" si="4"/>
        <v>3.4237131535059362</v>
      </c>
      <c r="S9" s="1">
        <f t="shared" si="5"/>
        <v>2.4879800686915199</v>
      </c>
      <c r="T9" s="1">
        <f t="shared" si="6"/>
        <v>3.5020427991345526</v>
      </c>
    </row>
    <row r="11" spans="1:20" x14ac:dyDescent="0.3">
      <c r="A11" s="20"/>
      <c r="B11" s="20"/>
      <c r="C11" s="20"/>
      <c r="D11" s="20"/>
      <c r="E11" s="20"/>
      <c r="F11" s="19"/>
      <c r="G11" s="19"/>
      <c r="H11" s="19"/>
      <c r="I11" s="20"/>
      <c r="J11" s="20"/>
    </row>
    <row r="12" spans="1:20" x14ac:dyDescent="0.3">
      <c r="A12" s="20"/>
      <c r="B12" s="20"/>
      <c r="C12" s="20"/>
      <c r="D12" s="20"/>
      <c r="E12" s="20"/>
      <c r="F12" s="19"/>
      <c r="G12" s="19"/>
      <c r="H12" s="19"/>
      <c r="I12" s="20"/>
      <c r="J12" s="20"/>
    </row>
    <row r="13" spans="1:20" x14ac:dyDescent="0.3">
      <c r="A13" s="20"/>
      <c r="B13" s="20"/>
      <c r="C13" s="20"/>
      <c r="D13" s="20"/>
      <c r="E13" s="20"/>
      <c r="F13" s="19"/>
      <c r="G13" s="19"/>
      <c r="H13" s="19"/>
      <c r="I13" s="20"/>
      <c r="J13" s="20"/>
      <c r="M13" s="7"/>
    </row>
    <row r="14" spans="1:20" x14ac:dyDescent="0.3">
      <c r="A14" s="20"/>
      <c r="B14" s="20"/>
      <c r="C14" s="20"/>
      <c r="D14" s="20"/>
      <c r="E14" s="20"/>
      <c r="F14" s="19"/>
      <c r="G14" s="19"/>
      <c r="H14" s="19"/>
      <c r="I14" s="21"/>
      <c r="J14" s="21"/>
      <c r="M14" s="7"/>
    </row>
    <row r="15" spans="1:20" x14ac:dyDescent="0.3">
      <c r="A15" s="20"/>
      <c r="B15" s="20"/>
      <c r="C15" s="20"/>
      <c r="D15" s="20"/>
      <c r="E15" s="20"/>
      <c r="F15" s="19"/>
      <c r="G15" s="19"/>
      <c r="H15" s="19"/>
      <c r="I15" s="20"/>
      <c r="J15" s="20"/>
    </row>
    <row r="16" spans="1:20" x14ac:dyDescent="0.3">
      <c r="A16" s="19"/>
      <c r="B16" s="19"/>
      <c r="C16" s="20"/>
      <c r="D16" s="20"/>
      <c r="E16" s="20"/>
      <c r="F16" s="19"/>
      <c r="G16" s="19"/>
      <c r="H16" s="19"/>
      <c r="I16" s="20"/>
      <c r="J16" s="20"/>
    </row>
  </sheetData>
  <mergeCells count="1">
    <mergeCell ref="B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Acc_nodiff</vt:lpstr>
      <vt:lpstr>F1_nodiff</vt:lpstr>
      <vt:lpstr>ROC_nodiff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2024-07-05T10:42:08Z</dcterms:modified>
</cp:coreProperties>
</file>