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TUDENT018\Statistics\"/>
    </mc:Choice>
  </mc:AlternateContent>
  <xr:revisionPtr revIDLastSave="0" documentId="13_ncr:1_{CCD3E65C-DB59-4A2F-A3E0-6D49931F1234}" xr6:coauthVersionLast="47" xr6:coauthVersionMax="47" xr10:uidLastSave="{00000000-0000-0000-0000-000000000000}"/>
  <bookViews>
    <workbookView xWindow="-108" yWindow="-108" windowWidth="23256" windowHeight="12576" tabRatio="841" activeTab="8" xr2:uid="{00000000-000D-0000-FFFF-FFFF00000000}"/>
  </bookViews>
  <sheets>
    <sheet name="Diabetes" sheetId="1" r:id="rId1"/>
    <sheet name="Liver" sheetId="2" r:id="rId2"/>
    <sheet name="Hepatitis" sheetId="3" r:id="rId3"/>
    <sheet name="Abalone" sheetId="4" r:id="rId4"/>
    <sheet name="Water" sheetId="5" r:id="rId5"/>
    <sheet name="Fetal" sheetId="6" r:id="rId6"/>
    <sheet name="Acc_diff" sheetId="8" r:id="rId7"/>
    <sheet name="F1_diff" sheetId="9" r:id="rId8"/>
    <sheet name="ROC_diff" sheetId="10" r:id="rId9"/>
    <sheet name="Acc_nodiff" sheetId="13" r:id="rId10"/>
    <sheet name="F1_nodiff" sheetId="14" r:id="rId11"/>
    <sheet name="ROC_nodiff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0" l="1"/>
  <c r="Q5" i="10"/>
  <c r="Q6" i="10"/>
  <c r="Q7" i="10"/>
  <c r="Q8" i="10"/>
  <c r="Q3" i="10"/>
  <c r="P4" i="10"/>
  <c r="P5" i="10"/>
  <c r="P6" i="10"/>
  <c r="P7" i="10"/>
  <c r="P8" i="10"/>
  <c r="P3" i="10"/>
  <c r="Q4" i="9"/>
  <c r="Q5" i="9"/>
  <c r="Q6" i="9"/>
  <c r="Q7" i="9"/>
  <c r="Q8" i="9"/>
  <c r="Q3" i="9"/>
  <c r="P4" i="9"/>
  <c r="P5" i="9"/>
  <c r="P6" i="9"/>
  <c r="P7" i="9"/>
  <c r="P8" i="9"/>
  <c r="P3" i="9"/>
  <c r="Q4" i="8"/>
  <c r="Q5" i="8"/>
  <c r="Q6" i="8"/>
  <c r="Q7" i="8"/>
  <c r="Q8" i="8"/>
  <c r="Q3" i="8"/>
  <c r="P4" i="8"/>
  <c r="P5" i="8"/>
  <c r="P6" i="8"/>
  <c r="P7" i="8"/>
  <c r="P8" i="8"/>
  <c r="P3" i="8"/>
  <c r="O4" i="10"/>
  <c r="O5" i="10"/>
  <c r="O6" i="10"/>
  <c r="O7" i="10"/>
  <c r="O8" i="10"/>
  <c r="O3" i="10"/>
  <c r="O4" i="9"/>
  <c r="O5" i="9"/>
  <c r="O6" i="9"/>
  <c r="O8" i="9"/>
  <c r="O3" i="9"/>
  <c r="O4" i="8"/>
  <c r="O5" i="8"/>
  <c r="O6" i="8"/>
  <c r="O7" i="8"/>
  <c r="O8" i="8"/>
  <c r="O3" i="8"/>
  <c r="C10" i="13" l="1"/>
  <c r="D10" i="13"/>
  <c r="E10" i="13"/>
  <c r="F10" i="13"/>
  <c r="G10" i="13"/>
  <c r="H10" i="13"/>
  <c r="I10" i="13"/>
  <c r="J10" i="13"/>
  <c r="L10" i="13"/>
  <c r="M10" i="13"/>
  <c r="N10" i="13"/>
  <c r="C10" i="14"/>
  <c r="D10" i="14"/>
  <c r="E10" i="14"/>
  <c r="F10" i="14"/>
  <c r="G10" i="14"/>
  <c r="H10" i="14"/>
  <c r="I10" i="14"/>
  <c r="J10" i="14"/>
  <c r="L10" i="14"/>
  <c r="M10" i="14"/>
  <c r="N10" i="14"/>
  <c r="C10" i="15"/>
  <c r="D10" i="15"/>
  <c r="E10" i="15"/>
  <c r="F10" i="15"/>
  <c r="G10" i="15"/>
  <c r="H10" i="15"/>
  <c r="I10" i="15"/>
  <c r="J10" i="15"/>
  <c r="L10" i="15"/>
  <c r="M10" i="15"/>
  <c r="N10" i="15"/>
  <c r="C12" i="8"/>
  <c r="D12" i="8"/>
  <c r="E12" i="8"/>
  <c r="F12" i="8"/>
  <c r="H12" i="8"/>
  <c r="J12" i="8"/>
  <c r="L12" i="8"/>
  <c r="M12" i="8"/>
  <c r="N12" i="8"/>
  <c r="B12" i="8"/>
  <c r="E11" i="8"/>
  <c r="F11" i="8"/>
  <c r="H11" i="8"/>
  <c r="J11" i="8"/>
  <c r="L11" i="8"/>
  <c r="M11" i="8"/>
  <c r="N11" i="8"/>
  <c r="C11" i="8"/>
  <c r="D11" i="8"/>
  <c r="B11" i="8"/>
  <c r="B10" i="15"/>
  <c r="B10" i="14"/>
  <c r="B10" i="13"/>
  <c r="N10" i="10"/>
  <c r="M10" i="10"/>
  <c r="L10" i="10"/>
  <c r="J10" i="10"/>
  <c r="H10" i="10"/>
  <c r="F10" i="10"/>
  <c r="E10" i="10"/>
  <c r="D10" i="10"/>
  <c r="C10" i="10"/>
  <c r="B10" i="10"/>
  <c r="N10" i="9"/>
  <c r="M10" i="9"/>
  <c r="L10" i="9"/>
  <c r="J10" i="9"/>
  <c r="H10" i="9"/>
  <c r="F10" i="9"/>
  <c r="E10" i="9"/>
  <c r="D10" i="9"/>
  <c r="C10" i="9"/>
  <c r="B10" i="9"/>
  <c r="C10" i="8"/>
  <c r="D10" i="8"/>
  <c r="E10" i="8"/>
  <c r="F10" i="8"/>
  <c r="H10" i="8"/>
  <c r="J10" i="8"/>
  <c r="L10" i="8"/>
  <c r="M10" i="8"/>
  <c r="N10" i="8"/>
  <c r="B10" i="8"/>
  <c r="K4" i="15"/>
  <c r="K5" i="15"/>
  <c r="K6" i="15"/>
  <c r="K7" i="15"/>
  <c r="K8" i="15"/>
  <c r="K3" i="15"/>
  <c r="K10" i="15" s="1"/>
  <c r="K4" i="14"/>
  <c r="K5" i="14"/>
  <c r="K6" i="14"/>
  <c r="K7" i="14"/>
  <c r="K8" i="14"/>
  <c r="K3" i="14"/>
  <c r="K4" i="8"/>
  <c r="K5" i="8"/>
  <c r="K6" i="8"/>
  <c r="K7" i="8"/>
  <c r="K8" i="8"/>
  <c r="K3" i="8"/>
  <c r="K4" i="13"/>
  <c r="K5" i="13"/>
  <c r="K6" i="13"/>
  <c r="K7" i="13"/>
  <c r="K8" i="13"/>
  <c r="K3" i="13"/>
  <c r="K10" i="13" s="1"/>
  <c r="K4" i="10"/>
  <c r="K5" i="10"/>
  <c r="K6" i="10"/>
  <c r="K7" i="10"/>
  <c r="K8" i="10"/>
  <c r="K3" i="10"/>
  <c r="K4" i="9"/>
  <c r="K5" i="9"/>
  <c r="K6" i="9"/>
  <c r="K7" i="9"/>
  <c r="O7" i="9" s="1"/>
  <c r="K8" i="9"/>
  <c r="K3" i="9"/>
  <c r="N9" i="15"/>
  <c r="M9" i="15"/>
  <c r="N9" i="14"/>
  <c r="M9" i="14"/>
  <c r="N9" i="13"/>
  <c r="M9" i="13"/>
  <c r="M9" i="10"/>
  <c r="N9" i="10"/>
  <c r="M9" i="9"/>
  <c r="N9" i="9"/>
  <c r="M9" i="8"/>
  <c r="N9" i="8"/>
  <c r="G9" i="13"/>
  <c r="H9" i="13"/>
  <c r="I9" i="13"/>
  <c r="K9" i="13" s="1"/>
  <c r="J9" i="13"/>
  <c r="L9" i="13"/>
  <c r="J9" i="15"/>
  <c r="K9" i="15" s="1"/>
  <c r="L9" i="15"/>
  <c r="I9" i="15"/>
  <c r="H9" i="15"/>
  <c r="G9" i="15"/>
  <c r="F9" i="15"/>
  <c r="E9" i="15"/>
  <c r="D9" i="15"/>
  <c r="C9" i="15"/>
  <c r="B9" i="15"/>
  <c r="L9" i="14"/>
  <c r="J9" i="14"/>
  <c r="I9" i="14"/>
  <c r="H9" i="14"/>
  <c r="G9" i="14"/>
  <c r="F9" i="14"/>
  <c r="E9" i="14"/>
  <c r="D9" i="14"/>
  <c r="C9" i="14"/>
  <c r="B9" i="14"/>
  <c r="F9" i="13"/>
  <c r="E9" i="13"/>
  <c r="D9" i="13"/>
  <c r="C9" i="13"/>
  <c r="B9" i="13"/>
  <c r="C9" i="10"/>
  <c r="D9" i="10"/>
  <c r="E9" i="10"/>
  <c r="F9" i="10"/>
  <c r="G9" i="10"/>
  <c r="H9" i="10"/>
  <c r="I9" i="10"/>
  <c r="J9" i="10"/>
  <c r="L9" i="10"/>
  <c r="B9" i="10"/>
  <c r="C9" i="9"/>
  <c r="D9" i="9"/>
  <c r="E9" i="9"/>
  <c r="F9" i="9"/>
  <c r="G9" i="9"/>
  <c r="H9" i="9"/>
  <c r="I9" i="9"/>
  <c r="J9" i="9"/>
  <c r="L9" i="9"/>
  <c r="B9" i="9"/>
  <c r="L9" i="8"/>
  <c r="C9" i="8"/>
  <c r="K9" i="8" s="1"/>
  <c r="D9" i="8"/>
  <c r="E9" i="8"/>
  <c r="F9" i="8"/>
  <c r="H9" i="8"/>
  <c r="J9" i="8"/>
  <c r="B9" i="8"/>
  <c r="K10" i="14" l="1"/>
  <c r="K9" i="14"/>
  <c r="K10" i="10"/>
  <c r="K10" i="9"/>
  <c r="K9" i="9"/>
  <c r="K9" i="10"/>
  <c r="K11" i="8"/>
  <c r="K10" i="8"/>
  <c r="K12" i="8"/>
</calcChain>
</file>

<file path=xl/sharedStrings.xml><?xml version="1.0" encoding="utf-8"?>
<sst xmlns="http://schemas.openxmlformats.org/spreadsheetml/2006/main" count="293" uniqueCount="29">
  <si>
    <t>Accuracy</t>
  </si>
  <si>
    <t>NW KNN</t>
  </si>
  <si>
    <t>SR_AFI</t>
  </si>
  <si>
    <t>R_A</t>
  </si>
  <si>
    <t>R_AFI</t>
  </si>
  <si>
    <t>F1</t>
  </si>
  <si>
    <t>R_FI</t>
  </si>
  <si>
    <t>S_AFI</t>
  </si>
  <si>
    <t>ROC</t>
  </si>
  <si>
    <t>R_AVFI</t>
  </si>
  <si>
    <t>R_AV</t>
  </si>
  <si>
    <t>S_A</t>
  </si>
  <si>
    <t>SR_A</t>
  </si>
  <si>
    <t>Diabetes</t>
  </si>
  <si>
    <t>Liver</t>
  </si>
  <si>
    <t>Hepatitis</t>
  </si>
  <si>
    <t>Abalone</t>
  </si>
  <si>
    <t>Water</t>
  </si>
  <si>
    <t>Fetal</t>
  </si>
  <si>
    <t>AVERAGE</t>
  </si>
  <si>
    <t>XGB</t>
  </si>
  <si>
    <t>SVM</t>
  </si>
  <si>
    <t>AVG</t>
  </si>
  <si>
    <t>MEDIAN</t>
  </si>
  <si>
    <t>IQR</t>
  </si>
  <si>
    <t>STDEV</t>
  </si>
  <si>
    <t>Diff</t>
  </si>
  <si>
    <t>MAX</t>
  </si>
  <si>
    <t>Diff from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</si>
</sst>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1" xfId="0" applyBorder="1"/>
    <xf numFmtId="164" fontId="0" fillId="2" borderId="1" xfId="0" applyNumberFormat="1" applyFill="1" applyBorder="1"/>
    <xf numFmtId="164" fontId="2" fillId="2" borderId="1" xfId="0" applyNumberFormat="1" applyFont="1" applyFill="1" applyBorder="1"/>
    <xf numFmtId="0" fontId="0" fillId="2" borderId="1" xfId="0" applyFill="1" applyBorder="1"/>
    <xf numFmtId="164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/>
    <xf numFmtId="0" fontId="2" fillId="2" borderId="1" xfId="0" applyFont="1" applyFill="1" applyBorder="1"/>
    <xf numFmtId="164" fontId="0" fillId="4" borderId="1" xfId="0" applyNumberFormat="1" applyFill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5" fontId="0" fillId="2" borderId="1" xfId="0" applyNumberFormat="1" applyFill="1" applyBorder="1"/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5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/>
    <xf numFmtId="165" fontId="0" fillId="4" borderId="1" xfId="0" applyNumberFormat="1" applyFill="1" applyBorder="1" applyAlignment="1">
      <alignment horizontal="center"/>
    </xf>
    <xf numFmtId="164" fontId="0" fillId="0" borderId="1" xfId="0" applyNumberFormat="1" applyBorder="1"/>
    <xf numFmtId="164" fontId="0" fillId="5" borderId="0" xfId="0" applyNumberFormat="1" applyFill="1"/>
    <xf numFmtId="0" fontId="0" fillId="6" borderId="0" xfId="0" applyFill="1"/>
    <xf numFmtId="0" fontId="1" fillId="0" borderId="0" xfId="0" applyFont="1" applyAlignment="1">
      <alignment horizontal="center"/>
    </xf>
    <xf numFmtId="0" fontId="0" fillId="2" borderId="0" xfId="0" applyFill="1"/>
    <xf numFmtId="0" fontId="5" fillId="0" borderId="0" xfId="0" applyFont="1"/>
    <xf numFmtId="165" fontId="2" fillId="0" borderId="1" xfId="0" applyNumberFormat="1" applyFont="1" applyBorder="1"/>
    <xf numFmtId="165" fontId="0" fillId="2" borderId="0" xfId="0" applyNumberFormat="1" applyFill="1"/>
    <xf numFmtId="164" fontId="0" fillId="2" borderId="1" xfId="0" applyNumberForma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F8" sqref="F8"/>
    </sheetView>
  </sheetViews>
  <sheetFormatPr defaultRowHeight="14.4" x14ac:dyDescent="0.3"/>
  <cols>
    <col min="1" max="1" width="8.6640625" bestFit="1" customWidth="1"/>
    <col min="6" max="6" width="12.33203125" bestFit="1" customWidth="1"/>
  </cols>
  <sheetData>
    <row r="1" spans="1:16" x14ac:dyDescent="0.3">
      <c r="A1" s="1" t="s">
        <v>0</v>
      </c>
      <c r="B1" s="11"/>
      <c r="C1" s="5" t="s">
        <v>7</v>
      </c>
      <c r="D1" s="3">
        <v>0.73497835497835506</v>
      </c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B2" s="11"/>
      <c r="C2" s="5" t="s">
        <v>12</v>
      </c>
      <c r="D2" s="2">
        <v>0.73774891774891804</v>
      </c>
    </row>
    <row r="3" spans="1:16" x14ac:dyDescent="0.3">
      <c r="A3" t="s">
        <v>1</v>
      </c>
      <c r="B3" s="11"/>
      <c r="C3" s="5" t="s">
        <v>2</v>
      </c>
      <c r="D3" s="3">
        <v>0.74</v>
      </c>
    </row>
    <row r="4" spans="1:16" x14ac:dyDescent="0.3">
      <c r="A4" s="2">
        <v>0.7258</v>
      </c>
      <c r="B4" s="11"/>
      <c r="C4" s="5" t="s">
        <v>6</v>
      </c>
      <c r="D4" s="3">
        <v>0.74129870129870101</v>
      </c>
    </row>
    <row r="5" spans="1:16" x14ac:dyDescent="0.3">
      <c r="B5" s="11"/>
      <c r="C5" s="5" t="s">
        <v>3</v>
      </c>
      <c r="D5" s="3">
        <v>0.74173160173160202</v>
      </c>
    </row>
    <row r="6" spans="1:16" x14ac:dyDescent="0.3">
      <c r="C6" s="5" t="s">
        <v>9</v>
      </c>
      <c r="D6" s="3">
        <v>0.74701298701298702</v>
      </c>
    </row>
    <row r="7" spans="1:16" x14ac:dyDescent="0.3">
      <c r="C7" s="2" t="s">
        <v>10</v>
      </c>
      <c r="D7" s="3">
        <v>0.74969696969696964</v>
      </c>
    </row>
    <row r="8" spans="1:16" x14ac:dyDescent="0.3">
      <c r="C8" s="2" t="s">
        <v>4</v>
      </c>
      <c r="D8" s="3">
        <v>0.75125541125541129</v>
      </c>
    </row>
    <row r="10" spans="1:16" x14ac:dyDescent="0.3">
      <c r="B10" s="11"/>
      <c r="C10" s="5" t="s">
        <v>7</v>
      </c>
      <c r="D10" s="3">
        <v>0.57949934170817963</v>
      </c>
    </row>
    <row r="11" spans="1:16" x14ac:dyDescent="0.3">
      <c r="A11" s="1" t="s">
        <v>5</v>
      </c>
      <c r="B11" s="11"/>
      <c r="C11" s="5" t="s">
        <v>2</v>
      </c>
      <c r="D11" s="3">
        <v>0.5864490911219703</v>
      </c>
    </row>
    <row r="12" spans="1:16" x14ac:dyDescent="0.3">
      <c r="A12" t="s">
        <v>1</v>
      </c>
      <c r="B12" s="11"/>
      <c r="C12" s="5" t="s">
        <v>6</v>
      </c>
      <c r="D12" s="3">
        <v>0.59860911229524505</v>
      </c>
    </row>
    <row r="13" spans="1:16" x14ac:dyDescent="0.3">
      <c r="A13" s="4">
        <v>0.55741268941869893</v>
      </c>
      <c r="B13" s="11"/>
      <c r="C13" s="5" t="s">
        <v>3</v>
      </c>
      <c r="D13" s="3">
        <v>0.61326552660335709</v>
      </c>
    </row>
    <row r="14" spans="1:16" x14ac:dyDescent="0.3">
      <c r="B14" s="11"/>
      <c r="C14" s="5" t="s">
        <v>10</v>
      </c>
      <c r="D14" s="3">
        <v>0.61946767552278825</v>
      </c>
    </row>
    <row r="15" spans="1:16" x14ac:dyDescent="0.3">
      <c r="B15" s="11"/>
      <c r="C15" s="5" t="s">
        <v>9</v>
      </c>
      <c r="D15" s="3">
        <v>0.62184267638547119</v>
      </c>
    </row>
    <row r="16" spans="1:16" x14ac:dyDescent="0.3">
      <c r="B16" s="11"/>
      <c r="C16" s="5" t="s">
        <v>4</v>
      </c>
      <c r="D16" s="3">
        <v>0.62793912985056866</v>
      </c>
    </row>
    <row r="19" spans="1:4" x14ac:dyDescent="0.3">
      <c r="A19" s="1" t="s">
        <v>8</v>
      </c>
    </row>
    <row r="20" spans="1:4" x14ac:dyDescent="0.3">
      <c r="A20" t="s">
        <v>1</v>
      </c>
    </row>
    <row r="21" spans="1:4" x14ac:dyDescent="0.3">
      <c r="A21" s="4">
        <v>0.67337467261507034</v>
      </c>
      <c r="B21" s="11"/>
      <c r="C21" s="5" t="s">
        <v>7</v>
      </c>
      <c r="D21" s="3">
        <v>0.68656955621641769</v>
      </c>
    </row>
    <row r="22" spans="1:4" x14ac:dyDescent="0.3">
      <c r="B22" s="11"/>
      <c r="C22" s="5" t="s">
        <v>2</v>
      </c>
      <c r="D22" s="3">
        <v>0.69150731722134362</v>
      </c>
    </row>
    <row r="23" spans="1:4" x14ac:dyDescent="0.3">
      <c r="B23" s="11"/>
      <c r="C23" s="5" t="s">
        <v>6</v>
      </c>
      <c r="D23" s="3">
        <v>0.69916843146433794</v>
      </c>
    </row>
    <row r="24" spans="1:4" x14ac:dyDescent="0.3">
      <c r="B24" s="11"/>
      <c r="C24" s="5" t="s">
        <v>3</v>
      </c>
      <c r="D24" s="3">
        <v>0.70691154634736353</v>
      </c>
    </row>
    <row r="25" spans="1:4" x14ac:dyDescent="0.3">
      <c r="B25" s="11"/>
      <c r="C25" s="5" t="s">
        <v>10</v>
      </c>
      <c r="D25" s="3">
        <v>0.71279091219333313</v>
      </c>
    </row>
    <row r="26" spans="1:4" x14ac:dyDescent="0.3">
      <c r="B26" s="11"/>
      <c r="C26" s="5" t="s">
        <v>9</v>
      </c>
      <c r="D26" s="3">
        <v>0.71347494378067911</v>
      </c>
    </row>
    <row r="27" spans="1:4" x14ac:dyDescent="0.3">
      <c r="B27" s="11"/>
      <c r="C27" s="5" t="s">
        <v>4</v>
      </c>
      <c r="D27" s="3">
        <v>0.71930455687211259</v>
      </c>
    </row>
  </sheetData>
  <sortState xmlns:xlrd2="http://schemas.microsoft.com/office/spreadsheetml/2017/richdata2" ref="C1:D8">
    <sortCondition ref="D1:D8"/>
  </sortState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784B-459C-4DD4-9EC3-EF7AA85ACC1F}">
  <dimension ref="A1:N16"/>
  <sheetViews>
    <sheetView workbookViewId="0">
      <selection activeCell="L3" sqref="L3"/>
    </sheetView>
  </sheetViews>
  <sheetFormatPr defaultRowHeight="14.4" x14ac:dyDescent="0.3"/>
  <cols>
    <col min="1" max="1" width="11.33203125" bestFit="1" customWidth="1"/>
  </cols>
  <sheetData>
    <row r="1" spans="1:14" ht="18" x14ac:dyDescent="0.35">
      <c r="B1" s="37" t="s">
        <v>0</v>
      </c>
      <c r="C1" s="38"/>
      <c r="D1" s="38"/>
      <c r="E1" s="38"/>
      <c r="F1" s="38"/>
      <c r="G1" s="38"/>
      <c r="H1" s="38"/>
      <c r="I1" s="38"/>
      <c r="J1" s="39"/>
      <c r="K1" s="15"/>
      <c r="L1" s="2"/>
    </row>
    <row r="2" spans="1:14" x14ac:dyDescent="0.3">
      <c r="B2" s="12" t="s">
        <v>10</v>
      </c>
      <c r="C2" s="12" t="s">
        <v>6</v>
      </c>
      <c r="D2" s="12" t="s">
        <v>9</v>
      </c>
      <c r="E2" s="12" t="s">
        <v>3</v>
      </c>
      <c r="F2" s="12" t="s">
        <v>4</v>
      </c>
      <c r="G2" s="12" t="s">
        <v>11</v>
      </c>
      <c r="H2" s="12" t="s">
        <v>7</v>
      </c>
      <c r="I2" s="12" t="s">
        <v>12</v>
      </c>
      <c r="J2" s="12" t="s">
        <v>2</v>
      </c>
      <c r="K2" s="12" t="s">
        <v>22</v>
      </c>
      <c r="L2" s="12" t="s">
        <v>1</v>
      </c>
      <c r="M2" s="12" t="s">
        <v>20</v>
      </c>
      <c r="N2" s="12" t="s">
        <v>21</v>
      </c>
    </row>
    <row r="3" spans="1:14" x14ac:dyDescent="0.3">
      <c r="A3" t="s">
        <v>13</v>
      </c>
      <c r="B3" s="21">
        <v>0.74969696969696964</v>
      </c>
      <c r="C3" s="21">
        <v>0.74129870129870146</v>
      </c>
      <c r="D3" s="21">
        <v>0.74701298701298702</v>
      </c>
      <c r="E3" s="21">
        <v>0.74173160173160202</v>
      </c>
      <c r="F3" s="25">
        <v>0.75125541125541129</v>
      </c>
      <c r="G3" s="23">
        <v>0.73792207792207776</v>
      </c>
      <c r="H3" s="21">
        <v>0.73497835497835506</v>
      </c>
      <c r="I3" s="33">
        <v>0.73774891774891804</v>
      </c>
      <c r="J3" s="21">
        <v>0.74</v>
      </c>
      <c r="K3" s="26">
        <f>AVERAGE(B3:J3)</f>
        <v>0.74240500240500262</v>
      </c>
      <c r="L3" s="22">
        <v>0.7258</v>
      </c>
      <c r="M3" s="23">
        <v>0.73835497835497821</v>
      </c>
      <c r="N3" s="23">
        <v>0.75316017316017314</v>
      </c>
    </row>
    <row r="4" spans="1:14" x14ac:dyDescent="0.3">
      <c r="A4" t="s">
        <v>14</v>
      </c>
      <c r="B4" s="21">
        <v>0.6859428571428573</v>
      </c>
      <c r="C4" s="21">
        <v>0.65862857142857134</v>
      </c>
      <c r="D4" s="21">
        <v>0.6903999999999999</v>
      </c>
      <c r="E4" s="21">
        <v>0.67897142857142867</v>
      </c>
      <c r="F4" s="25">
        <v>0.68662857142857137</v>
      </c>
      <c r="G4" s="23">
        <v>0.67257142857142849</v>
      </c>
      <c r="H4" s="21">
        <v>0.67302857142857131</v>
      </c>
      <c r="I4" s="33">
        <v>0.67119999999999991</v>
      </c>
      <c r="J4" s="21">
        <v>0.67565714285714273</v>
      </c>
      <c r="K4" s="26">
        <f t="shared" ref="K4:K9" si="0">AVERAGE(B4:J4)</f>
        <v>0.6770031746031745</v>
      </c>
      <c r="L4" s="24">
        <v>0.65645714285714296</v>
      </c>
      <c r="M4" s="23">
        <v>0.69691428571428593</v>
      </c>
      <c r="N4" s="23">
        <v>0.70525714285714269</v>
      </c>
    </row>
    <row r="5" spans="1:14" x14ac:dyDescent="0.3">
      <c r="A5" t="s">
        <v>15</v>
      </c>
      <c r="B5" s="21">
        <v>0.93016216216216208</v>
      </c>
      <c r="C5" s="21">
        <v>0.95535135135135119</v>
      </c>
      <c r="D5" s="21">
        <v>0.95491891891891867</v>
      </c>
      <c r="E5" s="21">
        <v>0.93005405405405395</v>
      </c>
      <c r="F5" s="25">
        <v>0.95502702702702691</v>
      </c>
      <c r="G5" s="23">
        <v>0.93308108108108101</v>
      </c>
      <c r="H5" s="21">
        <v>0.94432432432432434</v>
      </c>
      <c r="I5" s="33">
        <v>0.92962162162162154</v>
      </c>
      <c r="J5" s="21">
        <v>0.94843243243243203</v>
      </c>
      <c r="K5" s="26">
        <f t="shared" si="0"/>
        <v>0.94233033033033031</v>
      </c>
      <c r="L5" s="24">
        <v>0.92432432432432399</v>
      </c>
      <c r="M5" s="23">
        <v>0.97329729729729797</v>
      </c>
      <c r="N5" s="23">
        <v>0.95329729729729695</v>
      </c>
    </row>
    <row r="6" spans="1:14" x14ac:dyDescent="0.3">
      <c r="A6" t="s">
        <v>16</v>
      </c>
      <c r="B6" s="21">
        <v>0.53727379553466503</v>
      </c>
      <c r="C6" s="21">
        <v>0.52620446533490006</v>
      </c>
      <c r="D6" s="21">
        <v>0.54472385428907155</v>
      </c>
      <c r="E6" s="21">
        <v>0.54329024676850768</v>
      </c>
      <c r="F6" s="25">
        <v>0.54199764982373655</v>
      </c>
      <c r="G6" s="23">
        <v>0.53461809635722679</v>
      </c>
      <c r="H6" s="21">
        <v>0.53168037602820217</v>
      </c>
      <c r="I6" s="33">
        <v>0.53276145710928302</v>
      </c>
      <c r="J6" s="21">
        <v>0.53518213866039954</v>
      </c>
      <c r="K6" s="26">
        <f t="shared" si="0"/>
        <v>0.53641467554511024</v>
      </c>
      <c r="L6" s="24">
        <v>0.53623971797884795</v>
      </c>
      <c r="M6" s="23">
        <v>0.52846063454759107</v>
      </c>
      <c r="N6" s="23">
        <v>0.54763807285546429</v>
      </c>
    </row>
    <row r="7" spans="1:14" x14ac:dyDescent="0.3">
      <c r="A7" t="s">
        <v>17</v>
      </c>
      <c r="B7" s="21">
        <v>0.61401831129196305</v>
      </c>
      <c r="C7" s="25">
        <v>0.62370295015259392</v>
      </c>
      <c r="D7" s="21">
        <v>0.62138351983723294</v>
      </c>
      <c r="E7" s="21">
        <v>0.61855544252288908</v>
      </c>
      <c r="F7" s="25">
        <v>0.62331637843336718</v>
      </c>
      <c r="G7" s="23">
        <v>0.61477110885045771</v>
      </c>
      <c r="H7" s="21">
        <v>0.6223194303153613</v>
      </c>
      <c r="I7" s="33">
        <v>0.60856561546286891</v>
      </c>
      <c r="J7" s="21">
        <v>0.61979654120040695</v>
      </c>
      <c r="K7" s="26">
        <f t="shared" si="0"/>
        <v>0.61849214422968235</v>
      </c>
      <c r="L7" s="24">
        <v>0.60864699898270602</v>
      </c>
      <c r="M7" s="23">
        <v>0.63918616480162749</v>
      </c>
      <c r="N7" s="23">
        <v>0.67576805696846387</v>
      </c>
    </row>
    <row r="8" spans="1:14" x14ac:dyDescent="0.3">
      <c r="A8" t="s">
        <v>18</v>
      </c>
      <c r="B8" s="21">
        <v>0.92510971786833851</v>
      </c>
      <c r="C8" s="21">
        <v>0.92824451410658326</v>
      </c>
      <c r="D8" s="21">
        <v>0.93473354231974881</v>
      </c>
      <c r="E8" s="21">
        <v>0.92526645768025073</v>
      </c>
      <c r="F8" s="25">
        <v>0.93520376175548559</v>
      </c>
      <c r="G8" s="23">
        <v>0.92203761755485902</v>
      </c>
      <c r="H8" s="21">
        <v>0.92940438871473308</v>
      </c>
      <c r="I8" s="33">
        <v>0.92144200626959294</v>
      </c>
      <c r="J8" s="21">
        <v>0.92956112852664574</v>
      </c>
      <c r="K8" s="26">
        <f t="shared" si="0"/>
        <v>0.92788923719958183</v>
      </c>
      <c r="L8" s="24">
        <v>0.91739811912225699</v>
      </c>
      <c r="M8" s="23">
        <v>0.94589341692789985</v>
      </c>
      <c r="N8" s="23">
        <v>0.9208150470219435</v>
      </c>
    </row>
    <row r="9" spans="1:14" x14ac:dyDescent="0.3">
      <c r="A9" t="s">
        <v>19</v>
      </c>
      <c r="B9" s="17">
        <f>AVERAGE(B3:B8)</f>
        <v>0.74036730228282599</v>
      </c>
      <c r="C9" s="17">
        <f t="shared" ref="C9:F9" si="1">AVERAGE(C3:C8)</f>
        <v>0.73890509227878354</v>
      </c>
      <c r="D9" s="17">
        <f t="shared" si="1"/>
        <v>0.74886213706299332</v>
      </c>
      <c r="E9" s="17">
        <f t="shared" si="1"/>
        <v>0.739644871888122</v>
      </c>
      <c r="F9" s="17">
        <f t="shared" si="1"/>
        <v>0.74890479995393322</v>
      </c>
      <c r="G9" s="17">
        <f t="shared" ref="G9" si="2">AVERAGE(G3:G8)</f>
        <v>0.73583356838952174</v>
      </c>
      <c r="H9" s="17">
        <f t="shared" ref="H9" si="3">AVERAGE(H3:H8)</f>
        <v>0.73928924096492443</v>
      </c>
      <c r="I9" s="17">
        <f t="shared" ref="I9" si="4">AVERAGE(I3:I8)</f>
        <v>0.73355660303538073</v>
      </c>
      <c r="J9" s="17">
        <f t="shared" ref="J9" si="5">AVERAGE(J3:J8)</f>
        <v>0.74143823061283787</v>
      </c>
      <c r="K9" s="18">
        <f t="shared" si="0"/>
        <v>0.74075576071881377</v>
      </c>
      <c r="L9" s="13">
        <f t="shared" ref="L9:N9" si="6">AVERAGE(L3:L8)</f>
        <v>0.72814438387754643</v>
      </c>
      <c r="M9" s="13">
        <f t="shared" si="6"/>
        <v>0.75368446294061331</v>
      </c>
      <c r="N9" s="13">
        <f t="shared" si="6"/>
        <v>0.75932263169341407</v>
      </c>
    </row>
    <row r="10" spans="1:14" x14ac:dyDescent="0.3">
      <c r="A10" t="s">
        <v>23</v>
      </c>
      <c r="B10" s="17">
        <f>MEDIAN(B3:B8)</f>
        <v>0.71781991341991347</v>
      </c>
      <c r="C10" s="17">
        <f t="shared" ref="C10:N10" si="7">MEDIAN(C3:C8)</f>
        <v>0.69996363636363634</v>
      </c>
      <c r="D10" s="17">
        <f t="shared" si="7"/>
        <v>0.71870649350649352</v>
      </c>
      <c r="E10" s="17">
        <f t="shared" si="7"/>
        <v>0.7103515151515154</v>
      </c>
      <c r="F10" s="17">
        <f t="shared" si="7"/>
        <v>0.71894199134199133</v>
      </c>
      <c r="G10" s="17">
        <f t="shared" si="7"/>
        <v>0.70524675324675312</v>
      </c>
      <c r="H10" s="17">
        <f t="shared" si="7"/>
        <v>0.70400346320346319</v>
      </c>
      <c r="I10" s="17">
        <f t="shared" si="7"/>
        <v>0.70447445887445892</v>
      </c>
      <c r="J10" s="17">
        <f t="shared" si="7"/>
        <v>0.70782857142857136</v>
      </c>
      <c r="K10" s="17">
        <f t="shared" si="7"/>
        <v>0.70970408850408861</v>
      </c>
      <c r="L10" s="17">
        <f t="shared" si="7"/>
        <v>0.69112857142857154</v>
      </c>
      <c r="M10" s="17">
        <f t="shared" si="7"/>
        <v>0.71763463203463207</v>
      </c>
      <c r="N10" s="17">
        <f t="shared" si="7"/>
        <v>0.72920865800865786</v>
      </c>
    </row>
    <row r="12" spans="1:14" x14ac:dyDescent="0.3">
      <c r="B12" s="30"/>
    </row>
    <row r="13" spans="1:14" x14ac:dyDescent="0.3">
      <c r="B13" s="30"/>
      <c r="J13" s="30"/>
    </row>
    <row r="14" spans="1:14" x14ac:dyDescent="0.3">
      <c r="B14" s="30"/>
      <c r="J14" s="30"/>
    </row>
    <row r="15" spans="1:14" x14ac:dyDescent="0.3">
      <c r="B15" s="30"/>
      <c r="J15" s="30"/>
    </row>
    <row r="16" spans="1:14" x14ac:dyDescent="0.3">
      <c r="J16" s="30"/>
    </row>
  </sheetData>
  <mergeCells count="1">
    <mergeCell ref="B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7A3BC-423A-4531-9290-9719F1686C7D}">
  <dimension ref="A1:N10"/>
  <sheetViews>
    <sheetView workbookViewId="0">
      <selection activeCell="B7" sqref="B7:J7"/>
    </sheetView>
  </sheetViews>
  <sheetFormatPr defaultRowHeight="14.4" x14ac:dyDescent="0.3"/>
  <sheetData>
    <row r="1" spans="1:14" ht="18" x14ac:dyDescent="0.35">
      <c r="B1" s="37" t="s">
        <v>5</v>
      </c>
      <c r="C1" s="38"/>
      <c r="D1" s="38"/>
      <c r="E1" s="38"/>
      <c r="F1" s="38"/>
      <c r="G1" s="38"/>
      <c r="H1" s="38"/>
      <c r="I1" s="38"/>
      <c r="J1" s="39"/>
      <c r="K1" s="15"/>
      <c r="L1" s="2"/>
    </row>
    <row r="2" spans="1:14" x14ac:dyDescent="0.3">
      <c r="B2" s="12" t="s">
        <v>10</v>
      </c>
      <c r="C2" s="12" t="s">
        <v>6</v>
      </c>
      <c r="D2" s="12" t="s">
        <v>9</v>
      </c>
      <c r="E2" s="12" t="s">
        <v>3</v>
      </c>
      <c r="F2" s="12" t="s">
        <v>4</v>
      </c>
      <c r="G2" s="12" t="s">
        <v>11</v>
      </c>
      <c r="H2" s="12" t="s">
        <v>7</v>
      </c>
      <c r="I2" s="12" t="s">
        <v>12</v>
      </c>
      <c r="J2" s="12" t="s">
        <v>2</v>
      </c>
      <c r="K2" s="12" t="s">
        <v>22</v>
      </c>
      <c r="L2" s="12" t="s">
        <v>1</v>
      </c>
      <c r="M2" s="12" t="s">
        <v>20</v>
      </c>
      <c r="N2" s="12" t="s">
        <v>21</v>
      </c>
    </row>
    <row r="3" spans="1:14" x14ac:dyDescent="0.3">
      <c r="A3" t="s">
        <v>13</v>
      </c>
      <c r="B3" s="21">
        <v>0.61946767552278825</v>
      </c>
      <c r="C3" s="21">
        <v>0.59860911229524505</v>
      </c>
      <c r="D3" s="21">
        <v>0.62184267638547119</v>
      </c>
      <c r="E3" s="21">
        <v>0.61326552660335709</v>
      </c>
      <c r="F3" s="21">
        <v>0.62793912985056866</v>
      </c>
      <c r="G3" s="21">
        <v>0.57323751285836189</v>
      </c>
      <c r="H3" s="21">
        <v>0.57949934170817963</v>
      </c>
      <c r="I3" s="21">
        <v>0.56911274499526165</v>
      </c>
      <c r="J3" s="21">
        <v>0.5864490911219703</v>
      </c>
      <c r="K3" s="26">
        <f>AVERAGE(B3:J3)</f>
        <v>0.59882475681568925</v>
      </c>
      <c r="L3" s="25">
        <v>0.55741268941869893</v>
      </c>
      <c r="M3" s="23">
        <v>0.61756554967255717</v>
      </c>
      <c r="N3" s="23">
        <v>0.6068773552530683</v>
      </c>
    </row>
    <row r="4" spans="1:14" x14ac:dyDescent="0.3">
      <c r="A4" t="s">
        <v>14</v>
      </c>
      <c r="B4" s="21">
        <v>0.78460375478388544</v>
      </c>
      <c r="C4" s="21">
        <v>0.76506072774651568</v>
      </c>
      <c r="D4" s="21">
        <v>0.78570809350569637</v>
      </c>
      <c r="E4" s="21">
        <v>0.77836517849290776</v>
      </c>
      <c r="F4" s="21">
        <v>0.78418395409098107</v>
      </c>
      <c r="G4" s="21">
        <v>0.77975150303893903</v>
      </c>
      <c r="H4" s="21">
        <v>0.77867377643705471</v>
      </c>
      <c r="I4" s="21">
        <v>0.77588974391290522</v>
      </c>
      <c r="J4" s="21">
        <v>0.77932139512322873</v>
      </c>
      <c r="K4" s="26">
        <f t="shared" ref="K4:K9" si="0">AVERAGE(B4:J4)</f>
        <v>0.77906201412579046</v>
      </c>
      <c r="L4" s="25">
        <v>0.76447675689326022</v>
      </c>
      <c r="M4" s="23">
        <v>0.7951540708321112</v>
      </c>
      <c r="N4" s="23">
        <v>0.82596489722184363</v>
      </c>
    </row>
    <row r="5" spans="1:14" x14ac:dyDescent="0.3">
      <c r="A5" t="s">
        <v>15</v>
      </c>
      <c r="B5" s="21">
        <v>0.62387119007085834</v>
      </c>
      <c r="C5" s="21">
        <v>0.77944479180560511</v>
      </c>
      <c r="D5" s="21">
        <v>0.79071193354773106</v>
      </c>
      <c r="E5" s="21">
        <v>0.62173784775307428</v>
      </c>
      <c r="F5" s="21">
        <v>0.7860412980411996</v>
      </c>
      <c r="G5" s="21">
        <v>0.63652725853995207</v>
      </c>
      <c r="H5" s="21">
        <v>0.74517324658321182</v>
      </c>
      <c r="I5" s="21">
        <v>0.61381478042815552</v>
      </c>
      <c r="J5" s="21">
        <v>0.74700019880431212</v>
      </c>
      <c r="K5" s="26">
        <f t="shared" si="0"/>
        <v>0.70492472728601119</v>
      </c>
      <c r="L5" s="25">
        <v>0.55012105119437005</v>
      </c>
      <c r="M5" s="23">
        <v>0.88479245932073536</v>
      </c>
      <c r="N5" s="23">
        <v>0.78992636497658497</v>
      </c>
    </row>
    <row r="6" spans="1:14" x14ac:dyDescent="0.3">
      <c r="A6" t="s">
        <v>16</v>
      </c>
      <c r="B6" s="21">
        <v>0.4789925335102429</v>
      </c>
      <c r="C6" s="21">
        <v>0.46442551185298397</v>
      </c>
      <c r="D6" s="21">
        <v>0.48620943874040101</v>
      </c>
      <c r="E6" s="21">
        <v>0.48845672090214443</v>
      </c>
      <c r="F6" s="21">
        <v>0.48513274694537167</v>
      </c>
      <c r="G6" s="21">
        <v>0.48092606139291749</v>
      </c>
      <c r="H6" s="21">
        <v>0.47474116072460021</v>
      </c>
      <c r="I6" s="21">
        <v>0.47908212154616481</v>
      </c>
      <c r="J6" s="21">
        <v>0.48222038324399952</v>
      </c>
      <c r="K6" s="26">
        <f t="shared" si="0"/>
        <v>0.48002074209542517</v>
      </c>
      <c r="L6" s="25">
        <v>0.477849424548561</v>
      </c>
      <c r="M6" s="23">
        <v>0.47069347812414608</v>
      </c>
      <c r="N6" s="23">
        <v>0.33474475438224571</v>
      </c>
    </row>
    <row r="7" spans="1:14" x14ac:dyDescent="0.3">
      <c r="A7" t="s">
        <v>17</v>
      </c>
      <c r="B7" s="21">
        <v>0.43724129621415919</v>
      </c>
      <c r="C7" s="25">
        <v>0.44557526799447722</v>
      </c>
      <c r="D7" s="21">
        <v>0.44376194840223759</v>
      </c>
      <c r="E7" s="21">
        <v>0.44196709527544698</v>
      </c>
      <c r="F7" s="21">
        <v>0.45086910961396609</v>
      </c>
      <c r="G7" s="21">
        <v>0.43510695794722121</v>
      </c>
      <c r="H7" s="21">
        <v>0.44524698319633882</v>
      </c>
      <c r="I7" s="21">
        <v>0.43076492355133572</v>
      </c>
      <c r="J7" s="21">
        <v>0.44839518067939282</v>
      </c>
      <c r="K7" s="26">
        <f t="shared" si="0"/>
        <v>0.44210319587495284</v>
      </c>
      <c r="L7" s="25">
        <v>0.42812709973709512</v>
      </c>
      <c r="M7" s="23">
        <v>0.47868175127174228</v>
      </c>
      <c r="N7" s="23">
        <v>0.4118005727057289</v>
      </c>
    </row>
    <row r="8" spans="1:14" x14ac:dyDescent="0.3">
      <c r="A8" t="s">
        <v>18</v>
      </c>
      <c r="B8" s="21">
        <v>0.8214991395305391</v>
      </c>
      <c r="C8" s="21">
        <v>0.82908022900482758</v>
      </c>
      <c r="D8" s="21">
        <v>0.84791873306576493</v>
      </c>
      <c r="E8" s="21">
        <v>0.81997767870452176</v>
      </c>
      <c r="F8" s="21">
        <v>0.84820631535482816</v>
      </c>
      <c r="G8" s="21">
        <v>0.81109385425488145</v>
      </c>
      <c r="H8" s="21">
        <v>0.8340810815156473</v>
      </c>
      <c r="I8" s="21">
        <v>0.81093670412520025</v>
      </c>
      <c r="J8" s="21">
        <v>0.83172095524663803</v>
      </c>
      <c r="K8" s="26">
        <f t="shared" si="0"/>
        <v>0.82827941008920525</v>
      </c>
      <c r="L8" s="25">
        <v>0.79954300188859995</v>
      </c>
      <c r="M8" s="23">
        <v>0.87189064928356463</v>
      </c>
      <c r="N8" s="23">
        <v>0.80692991346930232</v>
      </c>
    </row>
    <row r="9" spans="1:14" x14ac:dyDescent="0.3">
      <c r="A9" t="s">
        <v>19</v>
      </c>
      <c r="B9" s="13">
        <f>AVERAGE(B3:B8)</f>
        <v>0.62761259827207894</v>
      </c>
      <c r="C9" s="13">
        <f t="shared" ref="C9:N9" si="1">AVERAGE(C3:C8)</f>
        <v>0.64703260678327579</v>
      </c>
      <c r="D9" s="13">
        <f t="shared" si="1"/>
        <v>0.66269213727455034</v>
      </c>
      <c r="E9" s="13">
        <f t="shared" si="1"/>
        <v>0.62729500795524207</v>
      </c>
      <c r="F9" s="13">
        <f t="shared" si="1"/>
        <v>0.66372875898281924</v>
      </c>
      <c r="G9" s="13">
        <f t="shared" si="1"/>
        <v>0.61944052467204558</v>
      </c>
      <c r="H9" s="13">
        <f t="shared" si="1"/>
        <v>0.64290259836083874</v>
      </c>
      <c r="I9" s="13">
        <f t="shared" si="1"/>
        <v>0.61326683642650381</v>
      </c>
      <c r="J9" s="13">
        <f t="shared" si="1"/>
        <v>0.64585120070325697</v>
      </c>
      <c r="K9" s="17">
        <f t="shared" si="0"/>
        <v>0.63886914104784565</v>
      </c>
      <c r="L9" s="13">
        <f t="shared" si="1"/>
        <v>0.59625500394676412</v>
      </c>
      <c r="M9" s="13">
        <f t="shared" si="1"/>
        <v>0.68646299308414271</v>
      </c>
      <c r="N9" s="13">
        <f t="shared" si="1"/>
        <v>0.62937397633479564</v>
      </c>
    </row>
    <row r="10" spans="1:14" x14ac:dyDescent="0.3">
      <c r="A10" t="s">
        <v>23</v>
      </c>
      <c r="B10" s="17">
        <f>MEDIAN(B3:B8)</f>
        <v>0.6216694327968233</v>
      </c>
      <c r="C10" s="17">
        <f t="shared" ref="C10:N10" si="2">MEDIAN(C3:C8)</f>
        <v>0.68183492002088042</v>
      </c>
      <c r="D10" s="17">
        <f t="shared" si="2"/>
        <v>0.70377538494558378</v>
      </c>
      <c r="E10" s="17">
        <f t="shared" si="2"/>
        <v>0.61750168717821574</v>
      </c>
      <c r="F10" s="17">
        <f t="shared" si="2"/>
        <v>0.70606154197077486</v>
      </c>
      <c r="G10" s="17">
        <f t="shared" si="2"/>
        <v>0.60488238569915698</v>
      </c>
      <c r="H10" s="17">
        <f t="shared" si="2"/>
        <v>0.66233629414569573</v>
      </c>
      <c r="I10" s="17">
        <f t="shared" si="2"/>
        <v>0.59146376271170853</v>
      </c>
      <c r="J10" s="17">
        <f t="shared" si="2"/>
        <v>0.66672464496314121</v>
      </c>
      <c r="K10" s="17">
        <f t="shared" si="2"/>
        <v>0.65187474205085016</v>
      </c>
      <c r="L10" s="17">
        <f t="shared" si="2"/>
        <v>0.55376687030653449</v>
      </c>
      <c r="M10" s="17">
        <f t="shared" si="2"/>
        <v>0.70635981025233419</v>
      </c>
      <c r="N10" s="17">
        <f t="shared" si="2"/>
        <v>0.69840186011482663</v>
      </c>
    </row>
  </sheetData>
  <mergeCells count="1">
    <mergeCell ref="B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6EED-CBB8-46CD-9220-0B92180427A8}">
  <dimension ref="A1:N15"/>
  <sheetViews>
    <sheetView workbookViewId="0">
      <selection activeCell="L15" sqref="L15"/>
    </sheetView>
  </sheetViews>
  <sheetFormatPr defaultRowHeight="14.4" x14ac:dyDescent="0.3"/>
  <sheetData>
    <row r="1" spans="1:14" ht="18" x14ac:dyDescent="0.35">
      <c r="B1" s="37" t="s">
        <v>8</v>
      </c>
      <c r="C1" s="38"/>
      <c r="D1" s="38"/>
      <c r="E1" s="38"/>
      <c r="F1" s="38"/>
      <c r="G1" s="38"/>
      <c r="H1" s="38"/>
      <c r="I1" s="38"/>
      <c r="J1" s="39"/>
      <c r="K1" s="15"/>
      <c r="L1" s="2"/>
    </row>
    <row r="2" spans="1:14" x14ac:dyDescent="0.3">
      <c r="B2" s="12" t="s">
        <v>10</v>
      </c>
      <c r="C2" s="12" t="s">
        <v>6</v>
      </c>
      <c r="D2" s="12" t="s">
        <v>9</v>
      </c>
      <c r="E2" s="12" t="s">
        <v>3</v>
      </c>
      <c r="F2" s="12" t="s">
        <v>4</v>
      </c>
      <c r="G2" s="12" t="s">
        <v>11</v>
      </c>
      <c r="H2" s="12" t="s">
        <v>7</v>
      </c>
      <c r="I2" s="12" t="s">
        <v>12</v>
      </c>
      <c r="J2" s="12" t="s">
        <v>2</v>
      </c>
      <c r="K2" s="12" t="s">
        <v>22</v>
      </c>
      <c r="L2" s="12" t="s">
        <v>1</v>
      </c>
      <c r="M2" s="12" t="s">
        <v>20</v>
      </c>
      <c r="N2" s="12" t="s">
        <v>21</v>
      </c>
    </row>
    <row r="3" spans="1:14" x14ac:dyDescent="0.3">
      <c r="A3" t="s">
        <v>13</v>
      </c>
      <c r="B3" s="3">
        <v>0.71279091219333313</v>
      </c>
      <c r="C3" s="3">
        <v>0.69916843146433794</v>
      </c>
      <c r="D3" s="3">
        <v>0.71347494378067911</v>
      </c>
      <c r="E3" s="4">
        <v>0.70691154634736353</v>
      </c>
      <c r="F3" s="3">
        <v>0.71930455687211259</v>
      </c>
      <c r="G3" s="3">
        <v>0.68434251455829165</v>
      </c>
      <c r="H3" s="3">
        <v>0.68656955621641769</v>
      </c>
      <c r="I3" s="3">
        <v>0.68298631751087657</v>
      </c>
      <c r="J3" s="3">
        <v>0.69150731722134362</v>
      </c>
      <c r="K3" s="10">
        <f>AVERAGE(B3:J3)</f>
        <v>0.69967289957386181</v>
      </c>
      <c r="L3" s="4">
        <v>0.67337467261507034</v>
      </c>
      <c r="M3" s="27">
        <v>0.70884954586480886</v>
      </c>
      <c r="N3" s="27">
        <v>0.70634617901713592</v>
      </c>
    </row>
    <row r="4" spans="1:14" x14ac:dyDescent="0.3">
      <c r="A4" t="s">
        <v>14</v>
      </c>
      <c r="B4" s="3">
        <v>0.59884423178139323</v>
      </c>
      <c r="C4" s="3">
        <v>0.56906498520394289</v>
      </c>
      <c r="D4" s="3">
        <v>0.61396388752130038</v>
      </c>
      <c r="E4" s="4">
        <v>0.59634321906364662</v>
      </c>
      <c r="F4" s="3">
        <v>0.60394463333393889</v>
      </c>
      <c r="G4" s="3">
        <v>0.56842279304363852</v>
      </c>
      <c r="H4" s="3">
        <v>0.57316361001778515</v>
      </c>
      <c r="I4" s="3">
        <v>0.57634584949245682</v>
      </c>
      <c r="J4" s="3">
        <v>0.58077338856228578</v>
      </c>
      <c r="K4" s="10">
        <f t="shared" ref="K4:K9" si="0">AVERAGE(B4:J4)</f>
        <v>0.58676295533559875</v>
      </c>
      <c r="L4" s="4">
        <v>0.5640709476601693</v>
      </c>
      <c r="M4" s="27">
        <v>0.60213698266895366</v>
      </c>
      <c r="N4" s="27">
        <v>0.50182930969396633</v>
      </c>
    </row>
    <row r="5" spans="1:14" x14ac:dyDescent="0.3">
      <c r="A5" t="s">
        <v>15</v>
      </c>
      <c r="B5" s="3">
        <v>0.73448434035808274</v>
      </c>
      <c r="C5" s="3">
        <v>0.83820782291275775</v>
      </c>
      <c r="D5" s="3">
        <v>0.85024387849017879</v>
      </c>
      <c r="E5" s="4">
        <v>0.73233887291664512</v>
      </c>
      <c r="F5" s="3">
        <v>0.84544020822280819</v>
      </c>
      <c r="G5" s="3">
        <v>0.7389052405014287</v>
      </c>
      <c r="H5" s="3">
        <v>0.82828028618457239</v>
      </c>
      <c r="I5" s="3">
        <v>0.72914462095662702</v>
      </c>
      <c r="J5" s="3">
        <v>0.81805466820484796</v>
      </c>
      <c r="K5" s="10">
        <f t="shared" si="0"/>
        <v>0.79056665986088315</v>
      </c>
      <c r="L5" s="4">
        <v>0.69591798334057897</v>
      </c>
      <c r="M5" s="27">
        <v>0.92048766969350582</v>
      </c>
      <c r="N5" s="27">
        <v>0.85586335305818972</v>
      </c>
    </row>
    <row r="6" spans="1:14" x14ac:dyDescent="0.3">
      <c r="A6" t="s">
        <v>16</v>
      </c>
      <c r="B6" s="3">
        <v>0.5324166491363741</v>
      </c>
      <c r="C6" s="3">
        <v>0.520704294352482</v>
      </c>
      <c r="D6" s="3">
        <v>0.539198674052906</v>
      </c>
      <c r="E6" s="4">
        <v>0.53862855465817883</v>
      </c>
      <c r="F6" s="3">
        <v>0.53692246123144094</v>
      </c>
      <c r="G6" s="3">
        <v>0.53019089221220372</v>
      </c>
      <c r="H6" s="3">
        <v>0.52675846428380224</v>
      </c>
      <c r="I6" s="3">
        <v>0.52808371847905422</v>
      </c>
      <c r="J6" s="3">
        <v>0.53087380279700624</v>
      </c>
      <c r="K6" s="10">
        <f t="shared" si="0"/>
        <v>0.53153083457816086</v>
      </c>
      <c r="L6" s="4">
        <v>0.53134892289972202</v>
      </c>
      <c r="M6" s="27">
        <v>0.5235656964566201</v>
      </c>
      <c r="N6" s="27">
        <v>0.52760913421911837</v>
      </c>
    </row>
    <row r="7" spans="1:14" x14ac:dyDescent="0.3">
      <c r="A7" t="s">
        <v>17</v>
      </c>
      <c r="B7" s="4">
        <v>0.57279932232961173</v>
      </c>
      <c r="C7" s="4">
        <v>0.58201543803517053</v>
      </c>
      <c r="D7" s="4">
        <v>0.57915994040538388</v>
      </c>
      <c r="E7" s="4">
        <v>0.57704404590668157</v>
      </c>
      <c r="F7" s="4">
        <v>0.58277550609719142</v>
      </c>
      <c r="G7" s="3">
        <v>0.57293103159318437</v>
      </c>
      <c r="H7" s="4">
        <v>0.58037198042432248</v>
      </c>
      <c r="I7" s="3">
        <v>0.57997213364580058</v>
      </c>
      <c r="J7" s="4">
        <v>0.57997213364580058</v>
      </c>
      <c r="K7" s="10">
        <f t="shared" si="0"/>
        <v>0.57856017023146089</v>
      </c>
      <c r="L7" s="4">
        <v>0.56680498320697092</v>
      </c>
      <c r="M7" s="27">
        <v>0.47868175127174228</v>
      </c>
      <c r="N7" s="27">
        <v>0.60748089807138772</v>
      </c>
    </row>
    <row r="8" spans="1:14" x14ac:dyDescent="0.3">
      <c r="A8" t="s">
        <v>18</v>
      </c>
      <c r="B8" s="3">
        <v>0.87169955788640996</v>
      </c>
      <c r="C8" s="3">
        <v>0.88086402644599204</v>
      </c>
      <c r="D8" s="3">
        <v>0.89010549523143101</v>
      </c>
      <c r="E8" s="4">
        <v>0.87051098044386266</v>
      </c>
      <c r="F8" s="3">
        <v>0.89348398655575989</v>
      </c>
      <c r="G8" s="3">
        <v>0.86399515536122318</v>
      </c>
      <c r="H8" s="3">
        <v>0.88191571354164977</v>
      </c>
      <c r="I8" s="3">
        <v>0.86353922166828756</v>
      </c>
      <c r="J8" s="3">
        <v>0.88057807897498297</v>
      </c>
      <c r="K8" s="10">
        <f t="shared" si="0"/>
        <v>0.87741024623439989</v>
      </c>
      <c r="L8" s="4">
        <v>0.85882343159281904</v>
      </c>
      <c r="M8" s="27">
        <v>0.90777822288247378</v>
      </c>
      <c r="N8" s="27">
        <v>0.86098364082862555</v>
      </c>
    </row>
    <row r="9" spans="1:14" x14ac:dyDescent="0.3">
      <c r="A9" t="s">
        <v>19</v>
      </c>
      <c r="B9" s="13">
        <f>AVERAGE(B3:B8)</f>
        <v>0.67050583561420074</v>
      </c>
      <c r="C9" s="13">
        <f t="shared" ref="C9:N9" si="1">AVERAGE(C3:C8)</f>
        <v>0.6816708330691138</v>
      </c>
      <c r="D9" s="13">
        <f t="shared" si="1"/>
        <v>0.69769113658031312</v>
      </c>
      <c r="E9" s="13">
        <f t="shared" si="1"/>
        <v>0.67029620322272976</v>
      </c>
      <c r="F9" s="13">
        <f t="shared" si="1"/>
        <v>0.69697855871887526</v>
      </c>
      <c r="G9" s="13">
        <f t="shared" si="1"/>
        <v>0.6597979378783283</v>
      </c>
      <c r="H9" s="13">
        <f t="shared" si="1"/>
        <v>0.67950993511142499</v>
      </c>
      <c r="I9" s="13">
        <f t="shared" si="1"/>
        <v>0.6600119769588505</v>
      </c>
      <c r="J9" s="13">
        <f t="shared" si="1"/>
        <v>0.68029323156771115</v>
      </c>
      <c r="K9" s="10">
        <f t="shared" si="0"/>
        <v>0.67741729430239428</v>
      </c>
      <c r="L9" s="13">
        <f t="shared" si="1"/>
        <v>0.64839015688588841</v>
      </c>
      <c r="M9" s="13">
        <f t="shared" si="1"/>
        <v>0.69024997813968403</v>
      </c>
      <c r="N9" s="13">
        <f t="shared" si="1"/>
        <v>0.67668541914807057</v>
      </c>
    </row>
    <row r="10" spans="1:14" x14ac:dyDescent="0.3">
      <c r="A10" t="s">
        <v>23</v>
      </c>
      <c r="B10" s="17">
        <f>MEDIAN(B3:B8)</f>
        <v>0.65581757198736312</v>
      </c>
      <c r="C10" s="17">
        <f t="shared" ref="C10:N10" si="2">MEDIAN(C3:C8)</f>
        <v>0.64059193474975418</v>
      </c>
      <c r="D10" s="17">
        <f t="shared" si="2"/>
        <v>0.6637194156509898</v>
      </c>
      <c r="E10" s="17">
        <f t="shared" si="2"/>
        <v>0.65162738270550502</v>
      </c>
      <c r="F10" s="17">
        <f t="shared" si="2"/>
        <v>0.66162459510302574</v>
      </c>
      <c r="G10" s="17">
        <f t="shared" si="2"/>
        <v>0.62863677307573806</v>
      </c>
      <c r="H10" s="17">
        <f t="shared" si="2"/>
        <v>0.63347076832037008</v>
      </c>
      <c r="I10" s="17">
        <f t="shared" si="2"/>
        <v>0.63147922557833858</v>
      </c>
      <c r="J10" s="17">
        <f t="shared" si="2"/>
        <v>0.6361403528918147</v>
      </c>
      <c r="K10" s="17">
        <f t="shared" si="2"/>
        <v>0.64321792745473028</v>
      </c>
      <c r="L10" s="17">
        <f t="shared" si="2"/>
        <v>0.62008982791102063</v>
      </c>
      <c r="M10" s="17">
        <f t="shared" si="2"/>
        <v>0.65549326426688126</v>
      </c>
      <c r="N10" s="17">
        <f t="shared" si="2"/>
        <v>0.65691353854426182</v>
      </c>
    </row>
    <row r="14" spans="1:14" x14ac:dyDescent="0.3">
      <c r="B14" s="30"/>
      <c r="C14" s="30"/>
      <c r="D14" s="30"/>
      <c r="E14" s="30"/>
      <c r="F14" s="30"/>
      <c r="G14" s="30"/>
      <c r="H14" s="30"/>
      <c r="I14" s="30"/>
      <c r="J14" s="30"/>
      <c r="M14" s="30"/>
    </row>
    <row r="15" spans="1:14" x14ac:dyDescent="0.3">
      <c r="I15" s="34"/>
      <c r="J15" s="34"/>
      <c r="M15" s="30"/>
    </row>
  </sheetData>
  <mergeCells count="1">
    <mergeCell ref="B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74958-DD90-4999-9E08-4A2D5FF9151F}">
  <dimension ref="A1:D25"/>
  <sheetViews>
    <sheetView workbookViewId="0">
      <selection activeCell="G12" sqref="G12"/>
    </sheetView>
  </sheetViews>
  <sheetFormatPr defaultRowHeight="14.4" x14ac:dyDescent="0.3"/>
  <sheetData>
    <row r="1" spans="1:4" x14ac:dyDescent="0.3">
      <c r="A1" s="7" t="s">
        <v>0</v>
      </c>
      <c r="B1" s="11"/>
      <c r="C1" s="5" t="s">
        <v>11</v>
      </c>
      <c r="D1" s="3">
        <v>0.67257142857142849</v>
      </c>
    </row>
    <row r="2" spans="1:4" x14ac:dyDescent="0.3">
      <c r="A2" s="8"/>
      <c r="B2" s="11"/>
      <c r="C2" s="5" t="s">
        <v>7</v>
      </c>
      <c r="D2" s="3">
        <v>0.67302857142857131</v>
      </c>
    </row>
    <row r="3" spans="1:4" x14ac:dyDescent="0.3">
      <c r="A3" s="8" t="s">
        <v>1</v>
      </c>
      <c r="B3" s="11"/>
      <c r="C3" s="5" t="s">
        <v>2</v>
      </c>
      <c r="D3" s="3">
        <v>0.67565714285714273</v>
      </c>
    </row>
    <row r="4" spans="1:4" x14ac:dyDescent="0.3">
      <c r="A4" s="6">
        <v>0.65645714285714296</v>
      </c>
      <c r="B4" s="11"/>
      <c r="C4" s="5" t="s">
        <v>2</v>
      </c>
      <c r="D4" s="3">
        <v>0.67565714285714273</v>
      </c>
    </row>
    <row r="5" spans="1:4" x14ac:dyDescent="0.3">
      <c r="A5" s="8"/>
      <c r="B5" s="11"/>
      <c r="C5" s="5" t="s">
        <v>3</v>
      </c>
      <c r="D5" s="3">
        <v>0.67897142857142867</v>
      </c>
    </row>
    <row r="6" spans="1:4" x14ac:dyDescent="0.3">
      <c r="A6" s="8"/>
      <c r="B6" s="11"/>
      <c r="C6" s="5" t="s">
        <v>10</v>
      </c>
      <c r="D6" s="3">
        <v>0.6859428571428573</v>
      </c>
    </row>
    <row r="7" spans="1:4" x14ac:dyDescent="0.3">
      <c r="A7" s="8"/>
      <c r="B7" s="11"/>
      <c r="C7" s="5" t="s">
        <v>4</v>
      </c>
      <c r="D7" s="3">
        <v>0.68662857142857137</v>
      </c>
    </row>
    <row r="8" spans="1:4" x14ac:dyDescent="0.3">
      <c r="A8" s="8"/>
      <c r="B8" s="11"/>
      <c r="C8" s="5" t="s">
        <v>9</v>
      </c>
      <c r="D8" s="3">
        <v>0.6903999999999999</v>
      </c>
    </row>
    <row r="9" spans="1:4" x14ac:dyDescent="0.3">
      <c r="A9" s="8"/>
      <c r="B9" s="11"/>
    </row>
    <row r="10" spans="1:4" x14ac:dyDescent="0.3">
      <c r="A10" s="7" t="s">
        <v>5</v>
      </c>
      <c r="B10" s="11"/>
      <c r="C10" s="5" t="s">
        <v>12</v>
      </c>
      <c r="D10" s="3">
        <v>0.77588974391290499</v>
      </c>
    </row>
    <row r="11" spans="1:4" x14ac:dyDescent="0.3">
      <c r="A11" s="8"/>
      <c r="B11" s="11"/>
      <c r="C11" s="5" t="s">
        <v>3</v>
      </c>
      <c r="D11" s="3">
        <v>0.77836517849290776</v>
      </c>
    </row>
    <row r="12" spans="1:4" x14ac:dyDescent="0.3">
      <c r="A12" s="8" t="s">
        <v>1</v>
      </c>
      <c r="B12" s="11"/>
      <c r="C12" s="5" t="s">
        <v>7</v>
      </c>
      <c r="D12" s="3">
        <v>0.77867377643705471</v>
      </c>
    </row>
    <row r="13" spans="1:4" x14ac:dyDescent="0.3">
      <c r="A13" s="6">
        <v>0.76447675689326022</v>
      </c>
      <c r="B13" s="11"/>
      <c r="C13" s="5" t="s">
        <v>2</v>
      </c>
      <c r="D13" s="3">
        <v>0.77932139512322873</v>
      </c>
    </row>
    <row r="14" spans="1:4" x14ac:dyDescent="0.3">
      <c r="A14" s="8"/>
      <c r="B14" s="11"/>
      <c r="C14" s="5" t="s">
        <v>11</v>
      </c>
      <c r="D14" s="3">
        <v>0.77975150303893903</v>
      </c>
    </row>
    <row r="15" spans="1:4" x14ac:dyDescent="0.3">
      <c r="A15" s="8"/>
      <c r="B15" s="11"/>
      <c r="C15" s="5" t="s">
        <v>4</v>
      </c>
      <c r="D15" s="3">
        <v>0.78418395409098107</v>
      </c>
    </row>
    <row r="16" spans="1:4" x14ac:dyDescent="0.3">
      <c r="A16" s="8"/>
      <c r="B16" s="11"/>
      <c r="C16" s="5" t="s">
        <v>10</v>
      </c>
      <c r="D16" s="3">
        <v>0.78460375478388544</v>
      </c>
    </row>
    <row r="17" spans="1:4" x14ac:dyDescent="0.3">
      <c r="A17" s="8"/>
      <c r="B17" s="11"/>
      <c r="C17" s="5" t="s">
        <v>9</v>
      </c>
      <c r="D17" s="3">
        <v>0.78570809350569637</v>
      </c>
    </row>
    <row r="18" spans="1:4" x14ac:dyDescent="0.3">
      <c r="A18" s="8"/>
      <c r="B18" s="11"/>
    </row>
    <row r="19" spans="1:4" x14ac:dyDescent="0.3">
      <c r="A19" s="8"/>
      <c r="B19" s="11"/>
    </row>
    <row r="20" spans="1:4" x14ac:dyDescent="0.3">
      <c r="A20" s="8"/>
      <c r="B20" s="11"/>
    </row>
    <row r="21" spans="1:4" x14ac:dyDescent="0.3">
      <c r="A21" s="8"/>
      <c r="B21" s="11"/>
    </row>
    <row r="22" spans="1:4" x14ac:dyDescent="0.3">
      <c r="A22" s="7" t="s">
        <v>8</v>
      </c>
      <c r="B22" s="11"/>
      <c r="C22" s="5" t="s">
        <v>3</v>
      </c>
      <c r="D22" s="3">
        <v>0.59634321906364662</v>
      </c>
    </row>
    <row r="23" spans="1:4" x14ac:dyDescent="0.3">
      <c r="A23" s="8" t="s">
        <v>1</v>
      </c>
      <c r="B23" s="11"/>
      <c r="C23" s="5" t="s">
        <v>10</v>
      </c>
      <c r="D23" s="3">
        <v>0.59884423178139323</v>
      </c>
    </row>
    <row r="24" spans="1:4" x14ac:dyDescent="0.3">
      <c r="A24" s="6">
        <v>0.5640709476601693</v>
      </c>
      <c r="B24" s="11"/>
      <c r="C24" s="5" t="s">
        <v>4</v>
      </c>
      <c r="D24" s="3">
        <v>0.60394463333393889</v>
      </c>
    </row>
    <row r="25" spans="1:4" x14ac:dyDescent="0.3">
      <c r="B25" s="11"/>
      <c r="C25" s="5" t="s">
        <v>9</v>
      </c>
      <c r="D25" s="3">
        <v>0.61396388752130038</v>
      </c>
    </row>
  </sheetData>
  <sortState xmlns:xlrd2="http://schemas.microsoft.com/office/spreadsheetml/2017/richdata2" ref="C10:D17">
    <sortCondition ref="D10:D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0B74-A577-491B-9B23-63C5E051487C}">
  <dimension ref="A1:E31"/>
  <sheetViews>
    <sheetView topLeftCell="A7" workbookViewId="0">
      <selection activeCell="E24" sqref="E24"/>
    </sheetView>
  </sheetViews>
  <sheetFormatPr defaultRowHeight="14.4" x14ac:dyDescent="0.3"/>
  <sheetData>
    <row r="1" spans="1:5" x14ac:dyDescent="0.3">
      <c r="A1" s="7" t="s">
        <v>0</v>
      </c>
      <c r="B1" s="11"/>
      <c r="C1" s="5" t="s">
        <v>11</v>
      </c>
      <c r="D1" s="5">
        <v>0.93308108108108101</v>
      </c>
    </row>
    <row r="2" spans="1:5" x14ac:dyDescent="0.3">
      <c r="A2" s="8"/>
      <c r="B2" s="11"/>
      <c r="C2" s="5" t="s">
        <v>7</v>
      </c>
      <c r="D2" s="5">
        <v>0.94432432432432434</v>
      </c>
    </row>
    <row r="3" spans="1:5" x14ac:dyDescent="0.3">
      <c r="A3" s="8" t="s">
        <v>1</v>
      </c>
      <c r="B3" s="11"/>
      <c r="C3" s="5" t="s">
        <v>2</v>
      </c>
      <c r="D3" s="5">
        <v>0.94843243243243203</v>
      </c>
    </row>
    <row r="4" spans="1:5" x14ac:dyDescent="0.3">
      <c r="A4" s="6">
        <v>0.92432432432432399</v>
      </c>
      <c r="B4" s="11"/>
      <c r="C4" s="5" t="s">
        <v>9</v>
      </c>
      <c r="D4" s="5">
        <v>0.95491891891891867</v>
      </c>
    </row>
    <row r="5" spans="1:5" x14ac:dyDescent="0.3">
      <c r="A5" s="8"/>
      <c r="B5" s="11"/>
      <c r="C5" s="5" t="s">
        <v>4</v>
      </c>
      <c r="D5" s="5">
        <v>0.95502702702702691</v>
      </c>
    </row>
    <row r="6" spans="1:5" x14ac:dyDescent="0.3">
      <c r="A6" s="8"/>
      <c r="B6" s="11"/>
      <c r="C6" s="5" t="s">
        <v>6</v>
      </c>
      <c r="D6" s="5">
        <v>0.95535135135135119</v>
      </c>
    </row>
    <row r="7" spans="1:5" x14ac:dyDescent="0.3">
      <c r="A7" s="8"/>
      <c r="B7" s="11"/>
    </row>
    <row r="8" spans="1:5" x14ac:dyDescent="0.3">
      <c r="A8" s="8"/>
      <c r="B8" s="11"/>
    </row>
    <row r="9" spans="1:5" x14ac:dyDescent="0.3">
      <c r="A9" s="8"/>
      <c r="B9" s="11"/>
    </row>
    <row r="10" spans="1:5" x14ac:dyDescent="0.3">
      <c r="A10" s="8"/>
      <c r="B10" s="11"/>
    </row>
    <row r="11" spans="1:5" x14ac:dyDescent="0.3">
      <c r="A11" s="8"/>
      <c r="B11" s="11"/>
      <c r="C11" s="5" t="s">
        <v>12</v>
      </c>
      <c r="D11" s="5">
        <v>0.61381478042815552</v>
      </c>
    </row>
    <row r="12" spans="1:5" x14ac:dyDescent="0.3">
      <c r="A12" s="7" t="s">
        <v>5</v>
      </c>
      <c r="B12" s="11"/>
      <c r="C12" s="5" t="s">
        <v>3</v>
      </c>
      <c r="D12" s="5">
        <v>0.62173784775307428</v>
      </c>
    </row>
    <row r="13" spans="1:5" x14ac:dyDescent="0.3">
      <c r="A13" s="8" t="s">
        <v>1</v>
      </c>
      <c r="B13" s="11"/>
      <c r="C13" s="5" t="s">
        <v>11</v>
      </c>
      <c r="D13" s="5">
        <v>0.63652725853995207</v>
      </c>
      <c r="E13" s="32"/>
    </row>
    <row r="14" spans="1:5" x14ac:dyDescent="0.3">
      <c r="A14" s="6">
        <v>0.55012105119437005</v>
      </c>
      <c r="B14" s="11"/>
      <c r="C14" s="5" t="s">
        <v>7</v>
      </c>
      <c r="D14" s="5">
        <v>0.74517324658321182</v>
      </c>
    </row>
    <row r="15" spans="1:5" x14ac:dyDescent="0.3">
      <c r="A15" s="8"/>
      <c r="B15" s="11"/>
      <c r="C15" s="5" t="s">
        <v>2</v>
      </c>
      <c r="D15" s="5">
        <v>0.74700019880431212</v>
      </c>
    </row>
    <row r="16" spans="1:5" x14ac:dyDescent="0.3">
      <c r="A16" s="8"/>
      <c r="B16" s="11"/>
      <c r="C16" s="5" t="s">
        <v>6</v>
      </c>
      <c r="D16" s="5">
        <v>0.77944479180560511</v>
      </c>
    </row>
    <row r="17" spans="1:5" x14ac:dyDescent="0.3">
      <c r="A17" s="8"/>
      <c r="B17" s="11"/>
      <c r="C17" s="5" t="s">
        <v>4</v>
      </c>
      <c r="D17" s="5">
        <v>0.7860412980411996</v>
      </c>
    </row>
    <row r="18" spans="1:5" x14ac:dyDescent="0.3">
      <c r="A18" s="8"/>
      <c r="B18" s="11"/>
      <c r="C18" s="5" t="s">
        <v>9</v>
      </c>
      <c r="D18" s="5">
        <v>0.79071193354773106</v>
      </c>
    </row>
    <row r="19" spans="1:5" x14ac:dyDescent="0.3">
      <c r="A19" s="8"/>
      <c r="B19" s="11"/>
    </row>
    <row r="20" spans="1:5" x14ac:dyDescent="0.3">
      <c r="A20" s="8"/>
      <c r="B20" s="11"/>
    </row>
    <row r="21" spans="1:5" x14ac:dyDescent="0.3">
      <c r="A21" s="8"/>
      <c r="B21" s="11"/>
    </row>
    <row r="22" spans="1:5" x14ac:dyDescent="0.3">
      <c r="A22" s="8"/>
      <c r="B22" s="11"/>
    </row>
    <row r="23" spans="1:5" x14ac:dyDescent="0.3">
      <c r="A23" s="7" t="s">
        <v>8</v>
      </c>
      <c r="B23" s="11"/>
    </row>
    <row r="24" spans="1:5" x14ac:dyDescent="0.3">
      <c r="A24" s="8" t="s">
        <v>1</v>
      </c>
      <c r="B24" s="11"/>
      <c r="C24" s="5" t="s">
        <v>12</v>
      </c>
      <c r="D24" s="5">
        <v>0.72914462095662702</v>
      </c>
      <c r="E24" s="32"/>
    </row>
    <row r="25" spans="1:5" x14ac:dyDescent="0.3">
      <c r="A25" s="6">
        <v>0.69591798334057897</v>
      </c>
      <c r="B25" s="11"/>
      <c r="C25" s="5" t="s">
        <v>10</v>
      </c>
      <c r="D25" s="5">
        <v>0.73448434035808274</v>
      </c>
    </row>
    <row r="26" spans="1:5" x14ac:dyDescent="0.3">
      <c r="B26" s="11"/>
      <c r="C26" s="5" t="s">
        <v>11</v>
      </c>
      <c r="D26" s="5">
        <v>0.7389052405014287</v>
      </c>
    </row>
    <row r="27" spans="1:5" x14ac:dyDescent="0.3">
      <c r="B27" s="11"/>
      <c r="C27" s="5" t="s">
        <v>2</v>
      </c>
      <c r="D27" s="5">
        <v>0.81805466820484796</v>
      </c>
    </row>
    <row r="28" spans="1:5" x14ac:dyDescent="0.3">
      <c r="B28" s="11"/>
      <c r="C28" s="5" t="s">
        <v>7</v>
      </c>
      <c r="D28" s="5">
        <v>0.82828028618457239</v>
      </c>
    </row>
    <row r="29" spans="1:5" x14ac:dyDescent="0.3">
      <c r="B29" s="11"/>
      <c r="C29" s="5" t="s">
        <v>6</v>
      </c>
      <c r="D29" s="5">
        <v>0.83820782291275775</v>
      </c>
    </row>
    <row r="30" spans="1:5" x14ac:dyDescent="0.3">
      <c r="B30" s="11"/>
      <c r="C30" s="5" t="s">
        <v>4</v>
      </c>
      <c r="D30" s="5">
        <v>0.84544020822280819</v>
      </c>
    </row>
    <row r="31" spans="1:5" x14ac:dyDescent="0.3">
      <c r="B31" s="11"/>
      <c r="C31" s="5" t="s">
        <v>9</v>
      </c>
      <c r="D31" s="5">
        <v>0.85024387849017879</v>
      </c>
    </row>
  </sheetData>
  <sortState xmlns:xlrd2="http://schemas.microsoft.com/office/spreadsheetml/2017/richdata2" ref="C1:D6">
    <sortCondition ref="D1:D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3C29-276A-4AF4-A39A-26926048DEE7}">
  <dimension ref="A1:F26"/>
  <sheetViews>
    <sheetView workbookViewId="0">
      <selection activeCell="J29" sqref="J29"/>
    </sheetView>
  </sheetViews>
  <sheetFormatPr defaultRowHeight="14.4" x14ac:dyDescent="0.3"/>
  <sheetData>
    <row r="1" spans="1:6" x14ac:dyDescent="0.3">
      <c r="A1" s="7" t="s">
        <v>0</v>
      </c>
      <c r="B1" s="11">
        <v>2</v>
      </c>
      <c r="C1" s="5" t="s">
        <v>6</v>
      </c>
      <c r="D1" s="5">
        <v>0.52620446533490006</v>
      </c>
    </row>
    <row r="2" spans="1:6" x14ac:dyDescent="0.3">
      <c r="A2" s="8"/>
      <c r="B2" s="11">
        <v>1</v>
      </c>
      <c r="C2" s="5" t="s">
        <v>9</v>
      </c>
      <c r="D2" s="5">
        <v>0.54472385428907155</v>
      </c>
    </row>
    <row r="3" spans="1:6" x14ac:dyDescent="0.3">
      <c r="A3" s="8" t="s">
        <v>1</v>
      </c>
      <c r="B3" s="11"/>
    </row>
    <row r="4" spans="1:6" x14ac:dyDescent="0.3">
      <c r="A4" s="6">
        <v>0.53623971797884795</v>
      </c>
      <c r="B4" s="11"/>
    </row>
    <row r="5" spans="1:6" x14ac:dyDescent="0.3">
      <c r="A5" s="8"/>
      <c r="B5" s="11"/>
    </row>
    <row r="6" spans="1:6" x14ac:dyDescent="0.3">
      <c r="A6" s="8"/>
      <c r="B6" s="11"/>
    </row>
    <row r="7" spans="1:6" x14ac:dyDescent="0.3">
      <c r="A7" s="8"/>
      <c r="B7" s="11"/>
    </row>
    <row r="8" spans="1:6" x14ac:dyDescent="0.3">
      <c r="A8" s="8"/>
      <c r="B8" s="11"/>
    </row>
    <row r="9" spans="1:6" x14ac:dyDescent="0.3">
      <c r="A9" s="8"/>
      <c r="B9" s="11"/>
    </row>
    <row r="10" spans="1:6" x14ac:dyDescent="0.3">
      <c r="A10" s="8"/>
      <c r="B10" s="11"/>
    </row>
    <row r="11" spans="1:6" x14ac:dyDescent="0.3">
      <c r="A11" s="8"/>
      <c r="B11" s="11"/>
    </row>
    <row r="12" spans="1:6" x14ac:dyDescent="0.3">
      <c r="A12" s="7" t="s">
        <v>5</v>
      </c>
      <c r="B12" s="11">
        <v>1</v>
      </c>
      <c r="C12" s="5" t="s">
        <v>6</v>
      </c>
      <c r="D12" s="5">
        <v>0.46442551185298397</v>
      </c>
      <c r="E12" s="32"/>
      <c r="F12" s="32"/>
    </row>
    <row r="13" spans="1:6" x14ac:dyDescent="0.3">
      <c r="A13" s="8"/>
      <c r="B13" s="11"/>
    </row>
    <row r="14" spans="1:6" x14ac:dyDescent="0.3">
      <c r="A14" s="8" t="s">
        <v>1</v>
      </c>
      <c r="B14" s="11"/>
    </row>
    <row r="15" spans="1:6" x14ac:dyDescent="0.3">
      <c r="A15" s="6">
        <v>0.477849424548561</v>
      </c>
      <c r="B15" s="11"/>
    </row>
    <row r="16" spans="1:6" x14ac:dyDescent="0.3">
      <c r="A16" s="8"/>
      <c r="B16" s="11"/>
    </row>
    <row r="17" spans="1:6" x14ac:dyDescent="0.3">
      <c r="A17" s="8"/>
      <c r="B17" s="11"/>
    </row>
    <row r="18" spans="1:6" x14ac:dyDescent="0.3">
      <c r="A18" s="8"/>
      <c r="B18" s="11"/>
    </row>
    <row r="19" spans="1:6" x14ac:dyDescent="0.3">
      <c r="A19" s="8"/>
      <c r="B19" s="11"/>
    </row>
    <row r="20" spans="1:6" x14ac:dyDescent="0.3">
      <c r="A20" s="8"/>
      <c r="B20" s="11"/>
    </row>
    <row r="21" spans="1:6" x14ac:dyDescent="0.3">
      <c r="A21" s="8"/>
      <c r="B21" s="11"/>
    </row>
    <row r="22" spans="1:6" x14ac:dyDescent="0.3">
      <c r="A22" s="8"/>
      <c r="B22" s="11"/>
    </row>
    <row r="23" spans="1:6" x14ac:dyDescent="0.3">
      <c r="A23" s="8"/>
      <c r="B23" s="11"/>
    </row>
    <row r="24" spans="1:6" x14ac:dyDescent="0.3">
      <c r="A24" s="7" t="s">
        <v>8</v>
      </c>
      <c r="B24" s="11">
        <v>1</v>
      </c>
      <c r="C24" s="5" t="s">
        <v>6</v>
      </c>
      <c r="D24" s="5">
        <v>0.520704294352482</v>
      </c>
      <c r="E24" s="32"/>
      <c r="F24" s="32"/>
    </row>
    <row r="25" spans="1:6" x14ac:dyDescent="0.3">
      <c r="A25" s="8" t="s">
        <v>1</v>
      </c>
    </row>
    <row r="26" spans="1:6" x14ac:dyDescent="0.3">
      <c r="A26" s="6">
        <v>0.53134892289972202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3F61A-6B35-493F-9E5C-B69E8CE52D37}">
  <dimension ref="A1:D31"/>
  <sheetViews>
    <sheetView workbookViewId="0">
      <selection activeCell="F22" sqref="F22"/>
    </sheetView>
  </sheetViews>
  <sheetFormatPr defaultRowHeight="14.4" x14ac:dyDescent="0.3"/>
  <sheetData>
    <row r="1" spans="1:4" x14ac:dyDescent="0.3">
      <c r="A1" s="7" t="s">
        <v>0</v>
      </c>
      <c r="B1" s="11"/>
      <c r="C1" s="5" t="s">
        <v>10</v>
      </c>
      <c r="D1" s="5">
        <v>0.61401831129196305</v>
      </c>
    </row>
    <row r="2" spans="1:4" x14ac:dyDescent="0.3">
      <c r="A2" s="8"/>
      <c r="B2" s="11"/>
      <c r="C2" s="5" t="s">
        <v>11</v>
      </c>
      <c r="D2" s="5">
        <v>0.61477110885045771</v>
      </c>
    </row>
    <row r="3" spans="1:4" x14ac:dyDescent="0.3">
      <c r="A3" s="8" t="s">
        <v>1</v>
      </c>
      <c r="B3" s="11"/>
      <c r="C3" s="5" t="s">
        <v>3</v>
      </c>
      <c r="D3" s="5">
        <v>0.61855544252288908</v>
      </c>
    </row>
    <row r="4" spans="1:4" x14ac:dyDescent="0.3">
      <c r="A4" s="8">
        <v>0.60864699898270602</v>
      </c>
      <c r="B4" s="11"/>
      <c r="C4" s="5" t="s">
        <v>2</v>
      </c>
      <c r="D4" s="5">
        <v>0.61979654120040695</v>
      </c>
    </row>
    <row r="5" spans="1:4" x14ac:dyDescent="0.3">
      <c r="A5" s="8"/>
      <c r="B5" s="11"/>
      <c r="C5" s="5" t="s">
        <v>9</v>
      </c>
      <c r="D5" s="5">
        <v>0.62138351983723294</v>
      </c>
    </row>
    <row r="6" spans="1:4" x14ac:dyDescent="0.3">
      <c r="A6" s="8"/>
      <c r="B6" s="11"/>
      <c r="C6" s="5" t="s">
        <v>7</v>
      </c>
      <c r="D6" s="5">
        <v>0.6223194303153613</v>
      </c>
    </row>
    <row r="7" spans="1:4" x14ac:dyDescent="0.3">
      <c r="A7" s="8"/>
      <c r="B7" s="11"/>
      <c r="C7" s="5" t="s">
        <v>4</v>
      </c>
      <c r="D7" s="5">
        <v>0.62331637843336718</v>
      </c>
    </row>
    <row r="8" spans="1:4" x14ac:dyDescent="0.3">
      <c r="A8" s="8"/>
      <c r="B8" s="11"/>
      <c r="C8" s="5" t="s">
        <v>6</v>
      </c>
      <c r="D8" s="9">
        <v>0.62370295015259392</v>
      </c>
    </row>
    <row r="9" spans="1:4" x14ac:dyDescent="0.3">
      <c r="A9" s="8"/>
      <c r="B9" s="11"/>
    </row>
    <row r="10" spans="1:4" x14ac:dyDescent="0.3">
      <c r="A10" s="8"/>
      <c r="B10" s="11"/>
    </row>
    <row r="11" spans="1:4" x14ac:dyDescent="0.3">
      <c r="A11" s="8"/>
      <c r="B11" s="11"/>
    </row>
    <row r="12" spans="1:4" x14ac:dyDescent="0.3">
      <c r="A12" s="7" t="s">
        <v>5</v>
      </c>
      <c r="B12" s="11"/>
      <c r="C12" s="5" t="s">
        <v>10</v>
      </c>
      <c r="D12" s="5">
        <v>0.43724129621415919</v>
      </c>
    </row>
    <row r="13" spans="1:4" x14ac:dyDescent="0.3">
      <c r="A13" s="8"/>
      <c r="B13" s="11"/>
      <c r="C13" s="5" t="s">
        <v>3</v>
      </c>
      <c r="D13" s="5">
        <v>0.44196709527544698</v>
      </c>
    </row>
    <row r="14" spans="1:4" x14ac:dyDescent="0.3">
      <c r="A14" s="8" t="s">
        <v>1</v>
      </c>
      <c r="B14" s="11"/>
      <c r="C14" s="5" t="s">
        <v>9</v>
      </c>
      <c r="D14" s="5">
        <v>0.44376194840223759</v>
      </c>
    </row>
    <row r="15" spans="1:4" x14ac:dyDescent="0.3">
      <c r="A15" s="8">
        <v>0.42812709973709512</v>
      </c>
      <c r="B15" s="11"/>
      <c r="C15" s="5" t="s">
        <v>7</v>
      </c>
      <c r="D15" s="5">
        <v>0.44524698319633882</v>
      </c>
    </row>
    <row r="16" spans="1:4" x14ac:dyDescent="0.3">
      <c r="A16" s="8"/>
      <c r="B16" s="11"/>
      <c r="C16" s="5" t="s">
        <v>6</v>
      </c>
      <c r="D16" s="9">
        <v>0.44557526799447722</v>
      </c>
    </row>
    <row r="17" spans="1:4" x14ac:dyDescent="0.3">
      <c r="A17" s="8"/>
      <c r="B17" s="11"/>
      <c r="C17" s="5" t="s">
        <v>2</v>
      </c>
      <c r="D17" s="5">
        <v>0.44839518067939282</v>
      </c>
    </row>
    <row r="18" spans="1:4" x14ac:dyDescent="0.3">
      <c r="A18" s="8"/>
      <c r="B18" s="11"/>
      <c r="C18" s="5" t="s">
        <v>4</v>
      </c>
      <c r="D18" s="5">
        <v>0.45086910961396609</v>
      </c>
    </row>
    <row r="19" spans="1:4" x14ac:dyDescent="0.3">
      <c r="A19" s="8"/>
      <c r="B19" s="11"/>
    </row>
    <row r="20" spans="1:4" x14ac:dyDescent="0.3">
      <c r="A20" s="8"/>
      <c r="B20" s="11"/>
    </row>
    <row r="21" spans="1:4" x14ac:dyDescent="0.3">
      <c r="A21" s="8"/>
      <c r="B21" s="11"/>
    </row>
    <row r="22" spans="1:4" x14ac:dyDescent="0.3">
      <c r="A22" s="8"/>
      <c r="B22" s="11"/>
    </row>
    <row r="23" spans="1:4" x14ac:dyDescent="0.3">
      <c r="A23" s="8"/>
      <c r="B23" s="11"/>
    </row>
    <row r="24" spans="1:4" x14ac:dyDescent="0.3">
      <c r="A24" s="7" t="s">
        <v>8</v>
      </c>
      <c r="B24" s="11"/>
      <c r="C24" s="9" t="s">
        <v>10</v>
      </c>
      <c r="D24" s="9">
        <v>0.57279932232961173</v>
      </c>
    </row>
    <row r="25" spans="1:4" x14ac:dyDescent="0.3">
      <c r="A25" s="8" t="s">
        <v>1</v>
      </c>
      <c r="B25" s="11"/>
      <c r="C25" s="9" t="s">
        <v>11</v>
      </c>
      <c r="D25" s="5">
        <v>0.57293103159318437</v>
      </c>
    </row>
    <row r="26" spans="1:4" x14ac:dyDescent="0.3">
      <c r="A26" s="8">
        <v>0.56680498320697092</v>
      </c>
      <c r="B26" s="11"/>
      <c r="C26" s="9" t="s">
        <v>3</v>
      </c>
      <c r="D26" s="9">
        <v>0.57704404590668157</v>
      </c>
    </row>
    <row r="27" spans="1:4" x14ac:dyDescent="0.3">
      <c r="B27" s="11"/>
      <c r="C27" s="9" t="s">
        <v>9</v>
      </c>
      <c r="D27" s="9">
        <v>0.57915994040538388</v>
      </c>
    </row>
    <row r="28" spans="1:4" x14ac:dyDescent="0.3">
      <c r="B28" s="11"/>
      <c r="C28" s="9" t="s">
        <v>2</v>
      </c>
      <c r="D28" s="9">
        <v>0.57997213364580058</v>
      </c>
    </row>
    <row r="29" spans="1:4" x14ac:dyDescent="0.3">
      <c r="B29" s="11"/>
      <c r="C29" s="9" t="s">
        <v>7</v>
      </c>
      <c r="D29" s="9">
        <v>0.58037198042432248</v>
      </c>
    </row>
    <row r="30" spans="1:4" x14ac:dyDescent="0.3">
      <c r="B30" s="11"/>
      <c r="C30" s="9" t="s">
        <v>6</v>
      </c>
      <c r="D30" s="9">
        <v>0.58201543803517053</v>
      </c>
    </row>
    <row r="31" spans="1:4" x14ac:dyDescent="0.3">
      <c r="C31" s="9" t="s">
        <v>4</v>
      </c>
      <c r="D31" s="9">
        <v>0.58277550609719142</v>
      </c>
    </row>
  </sheetData>
  <sortState xmlns:xlrd2="http://schemas.microsoft.com/office/spreadsheetml/2017/richdata2" ref="C24:D31">
    <sortCondition ref="D24:D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6F22-2732-4AE4-A3F0-841C1BB72130}">
  <dimension ref="A1:D30"/>
  <sheetViews>
    <sheetView topLeftCell="A10" workbookViewId="0">
      <selection activeCell="G30" sqref="G30"/>
    </sheetView>
  </sheetViews>
  <sheetFormatPr defaultRowHeight="14.4" x14ac:dyDescent="0.3"/>
  <sheetData>
    <row r="1" spans="1:4" x14ac:dyDescent="0.3">
      <c r="A1" s="7" t="s">
        <v>0</v>
      </c>
      <c r="B1" s="11"/>
      <c r="C1" s="5" t="s">
        <v>11</v>
      </c>
      <c r="D1" s="3">
        <v>0.92203761755485902</v>
      </c>
    </row>
    <row r="2" spans="1:4" x14ac:dyDescent="0.3">
      <c r="A2" s="8"/>
      <c r="B2" s="11"/>
      <c r="C2" s="5" t="s">
        <v>10</v>
      </c>
      <c r="D2" s="3">
        <v>0.92510971786833851</v>
      </c>
    </row>
    <row r="3" spans="1:4" x14ac:dyDescent="0.3">
      <c r="A3" s="8" t="s">
        <v>1</v>
      </c>
      <c r="B3" s="11"/>
      <c r="C3" s="5" t="s">
        <v>3</v>
      </c>
      <c r="D3" s="3">
        <v>0.92526645768025073</v>
      </c>
    </row>
    <row r="4" spans="1:4" x14ac:dyDescent="0.3">
      <c r="A4" s="8">
        <v>0.91739811912225699</v>
      </c>
      <c r="B4" s="11"/>
      <c r="C4" s="5" t="s">
        <v>6</v>
      </c>
      <c r="D4" s="3">
        <v>0.92824451410658326</v>
      </c>
    </row>
    <row r="5" spans="1:4" x14ac:dyDescent="0.3">
      <c r="A5" s="8"/>
      <c r="B5" s="11"/>
      <c r="C5" s="5" t="s">
        <v>7</v>
      </c>
      <c r="D5" s="3">
        <v>0.92940438871473308</v>
      </c>
    </row>
    <row r="6" spans="1:4" x14ac:dyDescent="0.3">
      <c r="A6" s="8"/>
      <c r="B6" s="11"/>
      <c r="C6" s="5" t="s">
        <v>2</v>
      </c>
      <c r="D6" s="3">
        <v>0.92956112852664574</v>
      </c>
    </row>
    <row r="7" spans="1:4" x14ac:dyDescent="0.3">
      <c r="A7" s="8"/>
      <c r="B7" s="11"/>
      <c r="C7" s="5" t="s">
        <v>9</v>
      </c>
      <c r="D7" s="3">
        <v>0.93473354231974881</v>
      </c>
    </row>
    <row r="8" spans="1:4" x14ac:dyDescent="0.3">
      <c r="A8" s="8"/>
      <c r="B8" s="11"/>
      <c r="C8" s="5" t="s">
        <v>4</v>
      </c>
      <c r="D8" s="3">
        <v>0.93520376175548559</v>
      </c>
    </row>
    <row r="9" spans="1:4" x14ac:dyDescent="0.3">
      <c r="A9" s="8"/>
      <c r="B9" s="11"/>
    </row>
    <row r="10" spans="1:4" x14ac:dyDescent="0.3">
      <c r="A10" s="8"/>
      <c r="B10" s="11"/>
    </row>
    <row r="11" spans="1:4" x14ac:dyDescent="0.3">
      <c r="A11" s="8"/>
      <c r="B11" s="11"/>
    </row>
    <row r="12" spans="1:4" x14ac:dyDescent="0.3">
      <c r="A12" s="7" t="s">
        <v>5</v>
      </c>
      <c r="B12" s="11"/>
      <c r="C12" s="5" t="s">
        <v>11</v>
      </c>
      <c r="D12" s="3">
        <v>0.81109385425488145</v>
      </c>
    </row>
    <row r="13" spans="1:4" x14ac:dyDescent="0.3">
      <c r="A13" s="8"/>
      <c r="B13" s="11"/>
      <c r="C13" s="5" t="s">
        <v>3</v>
      </c>
      <c r="D13" s="3">
        <v>0.81997767870452176</v>
      </c>
    </row>
    <row r="14" spans="1:4" x14ac:dyDescent="0.3">
      <c r="A14" s="8" t="s">
        <v>1</v>
      </c>
      <c r="B14" s="11"/>
      <c r="C14" s="5" t="s">
        <v>10</v>
      </c>
      <c r="D14" s="3">
        <v>0.8214991395305391</v>
      </c>
    </row>
    <row r="15" spans="1:4" x14ac:dyDescent="0.3">
      <c r="A15" s="8">
        <v>0.79954300188859995</v>
      </c>
      <c r="B15" s="11"/>
      <c r="C15" s="5" t="s">
        <v>6</v>
      </c>
      <c r="D15" s="3">
        <v>0.82908022900482758</v>
      </c>
    </row>
    <row r="16" spans="1:4" x14ac:dyDescent="0.3">
      <c r="A16" s="8"/>
      <c r="B16" s="11"/>
      <c r="C16" s="5" t="s">
        <v>2</v>
      </c>
      <c r="D16" s="3">
        <v>0.83172095524663803</v>
      </c>
    </row>
    <row r="17" spans="1:4" x14ac:dyDescent="0.3">
      <c r="A17" s="8"/>
      <c r="B17" s="11"/>
      <c r="C17" s="5" t="s">
        <v>7</v>
      </c>
      <c r="D17" s="3">
        <v>0.8340810815156473</v>
      </c>
    </row>
    <row r="18" spans="1:4" x14ac:dyDescent="0.3">
      <c r="A18" s="8"/>
      <c r="B18" s="11"/>
      <c r="C18" s="5" t="s">
        <v>9</v>
      </c>
      <c r="D18" s="3">
        <v>0.84791873306576493</v>
      </c>
    </row>
    <row r="19" spans="1:4" x14ac:dyDescent="0.3">
      <c r="A19" s="8"/>
      <c r="B19" s="11"/>
      <c r="C19" s="5" t="s">
        <v>4</v>
      </c>
      <c r="D19" s="3">
        <v>0.84820631535482816</v>
      </c>
    </row>
    <row r="20" spans="1:4" x14ac:dyDescent="0.3">
      <c r="A20" s="8"/>
      <c r="B20" s="11"/>
    </row>
    <row r="21" spans="1:4" x14ac:dyDescent="0.3">
      <c r="A21" s="8"/>
      <c r="B21" s="11"/>
    </row>
    <row r="22" spans="1:4" x14ac:dyDescent="0.3">
      <c r="A22" s="8"/>
      <c r="B22" s="11"/>
    </row>
    <row r="23" spans="1:4" x14ac:dyDescent="0.3">
      <c r="A23" s="8"/>
      <c r="B23" s="11"/>
    </row>
    <row r="24" spans="1:4" x14ac:dyDescent="0.3">
      <c r="A24" s="7" t="s">
        <v>8</v>
      </c>
      <c r="B24" s="11"/>
      <c r="C24" s="5" t="s">
        <v>3</v>
      </c>
      <c r="D24" s="3">
        <v>0.87051098044386266</v>
      </c>
    </row>
    <row r="25" spans="1:4" x14ac:dyDescent="0.3">
      <c r="A25" s="8" t="s">
        <v>1</v>
      </c>
      <c r="B25" s="11"/>
      <c r="C25" s="5" t="s">
        <v>10</v>
      </c>
      <c r="D25" s="3">
        <v>0.87169955788640996</v>
      </c>
    </row>
    <row r="26" spans="1:4" x14ac:dyDescent="0.3">
      <c r="A26" s="8">
        <v>0.85882343159281904</v>
      </c>
      <c r="B26" s="11"/>
      <c r="C26" s="5" t="s">
        <v>2</v>
      </c>
      <c r="D26" s="3">
        <v>0.88057807897498297</v>
      </c>
    </row>
    <row r="27" spans="1:4" x14ac:dyDescent="0.3">
      <c r="B27" s="11"/>
      <c r="C27" s="5" t="s">
        <v>6</v>
      </c>
      <c r="D27" s="3">
        <v>0.88086402644599204</v>
      </c>
    </row>
    <row r="28" spans="1:4" x14ac:dyDescent="0.3">
      <c r="B28" s="11"/>
      <c r="C28" s="5" t="s">
        <v>7</v>
      </c>
      <c r="D28" s="3">
        <v>0.88191571354164977</v>
      </c>
    </row>
    <row r="29" spans="1:4" x14ac:dyDescent="0.3">
      <c r="B29" s="11"/>
      <c r="C29" s="5" t="s">
        <v>9</v>
      </c>
      <c r="D29" s="3">
        <v>0.89010549523143101</v>
      </c>
    </row>
    <row r="30" spans="1:4" x14ac:dyDescent="0.3">
      <c r="B30" s="11"/>
      <c r="C30" s="5" t="s">
        <v>4</v>
      </c>
      <c r="D30" s="3">
        <v>0.89348398655575989</v>
      </c>
    </row>
  </sheetData>
  <sortState xmlns:xlrd2="http://schemas.microsoft.com/office/spreadsheetml/2017/richdata2" ref="C12:D19">
    <sortCondition ref="D12:D1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9C52-CC6A-4AB5-AB94-8D2C85D56FC9}">
  <dimension ref="A1:Q12"/>
  <sheetViews>
    <sheetView zoomScaleNormal="100" workbookViewId="0">
      <selection activeCell="O3" sqref="O3"/>
    </sheetView>
  </sheetViews>
  <sheetFormatPr defaultRowHeight="14.4" x14ac:dyDescent="0.3"/>
  <cols>
    <col min="2" max="2" width="9" customWidth="1"/>
    <col min="17" max="17" width="13.21875" bestFit="1" customWidth="1"/>
  </cols>
  <sheetData>
    <row r="1" spans="1:17" ht="18" x14ac:dyDescent="0.35">
      <c r="B1" s="37" t="s">
        <v>0</v>
      </c>
      <c r="C1" s="38"/>
      <c r="D1" s="38"/>
      <c r="E1" s="38"/>
      <c r="F1" s="38"/>
      <c r="G1" s="38"/>
      <c r="H1" s="38"/>
      <c r="I1" s="38"/>
      <c r="J1" s="39"/>
      <c r="K1" s="15"/>
      <c r="L1" s="2"/>
    </row>
    <row r="2" spans="1:17" x14ac:dyDescent="0.3">
      <c r="B2" s="12" t="s">
        <v>10</v>
      </c>
      <c r="C2" s="12" t="s">
        <v>6</v>
      </c>
      <c r="D2" s="12" t="s">
        <v>9</v>
      </c>
      <c r="E2" s="12" t="s">
        <v>3</v>
      </c>
      <c r="F2" s="12" t="s">
        <v>4</v>
      </c>
      <c r="G2" s="12" t="s">
        <v>11</v>
      </c>
      <c r="H2" s="12" t="s">
        <v>7</v>
      </c>
      <c r="I2" s="12" t="s">
        <v>12</v>
      </c>
      <c r="J2" s="12" t="s">
        <v>2</v>
      </c>
      <c r="K2" s="12" t="s">
        <v>22</v>
      </c>
      <c r="L2" s="12" t="s">
        <v>1</v>
      </c>
      <c r="M2" s="12" t="s">
        <v>20</v>
      </c>
      <c r="N2" s="12" t="s">
        <v>21</v>
      </c>
      <c r="O2" s="36" t="s">
        <v>26</v>
      </c>
      <c r="P2" s="36" t="s">
        <v>27</v>
      </c>
      <c r="Q2" s="36" t="s">
        <v>28</v>
      </c>
    </row>
    <row r="3" spans="1:17" x14ac:dyDescent="0.3">
      <c r="A3" t="s">
        <v>13</v>
      </c>
      <c r="B3" s="3">
        <v>0.74969696969696964</v>
      </c>
      <c r="C3" s="19">
        <v>0.74129870129870101</v>
      </c>
      <c r="D3" s="3">
        <v>0.74701298701298702</v>
      </c>
      <c r="E3" s="3">
        <v>0.74173160173160202</v>
      </c>
      <c r="F3" s="3">
        <v>0.75125541125541129</v>
      </c>
      <c r="G3" s="19"/>
      <c r="H3" s="3">
        <v>0.73497835497835506</v>
      </c>
      <c r="I3" s="2">
        <v>0.73774891774891804</v>
      </c>
      <c r="J3" s="19">
        <v>0.74</v>
      </c>
      <c r="K3" s="35">
        <f>AVERAGE(B3:J3)</f>
        <v>0.74296536796536805</v>
      </c>
      <c r="L3" s="19">
        <v>0.7258</v>
      </c>
      <c r="M3" s="27">
        <v>0.73835497835497821</v>
      </c>
      <c r="N3" s="27">
        <v>0.75316017316017314</v>
      </c>
      <c r="O3" s="20">
        <f>(K3-L3)*100</f>
        <v>1.716536796536805</v>
      </c>
      <c r="P3" s="20">
        <f>MAX(B3:J3)</f>
        <v>0.75125541125541129</v>
      </c>
      <c r="Q3">
        <f>(P3-L3) * 100</f>
        <v>2.5455411255411287</v>
      </c>
    </row>
    <row r="4" spans="1:17" x14ac:dyDescent="0.3">
      <c r="A4" t="s">
        <v>14</v>
      </c>
      <c r="B4" s="3">
        <v>0.6859428571428573</v>
      </c>
      <c r="C4" s="19"/>
      <c r="D4" s="3">
        <v>0.6903999999999999</v>
      </c>
      <c r="E4" s="3">
        <v>0.67897142857142867</v>
      </c>
      <c r="F4" s="3">
        <v>0.68662857142857137</v>
      </c>
      <c r="G4" s="3">
        <v>0.67257142857142849</v>
      </c>
      <c r="H4" s="3">
        <v>0.67302857142857131</v>
      </c>
      <c r="I4" s="3">
        <v>0.67119999999999991</v>
      </c>
      <c r="J4" s="3">
        <v>0.67565714285714273</v>
      </c>
      <c r="K4" s="35">
        <f t="shared" ref="K4:K9" si="0">AVERAGE(B4:J4)</f>
        <v>0.67930000000000001</v>
      </c>
      <c r="L4" s="14">
        <v>0.65645714285714296</v>
      </c>
      <c r="M4" s="27">
        <v>0.69691428571428593</v>
      </c>
      <c r="N4" s="27">
        <v>0.70525714285714269</v>
      </c>
      <c r="O4" s="20">
        <f t="shared" ref="O4:O8" si="1">(K4-L4)*100</f>
        <v>2.2842857142857054</v>
      </c>
      <c r="P4" s="20">
        <f t="shared" ref="P4:P8" si="2">MAX(B4:J4)</f>
        <v>0.6903999999999999</v>
      </c>
      <c r="Q4">
        <f t="shared" ref="Q4:Q8" si="3">(P4-L4) * 100</f>
        <v>3.3942857142856941</v>
      </c>
    </row>
    <row r="5" spans="1:17" x14ac:dyDescent="0.3">
      <c r="A5" t="s">
        <v>15</v>
      </c>
      <c r="B5" s="19"/>
      <c r="C5" s="3">
        <v>0.95535135135135119</v>
      </c>
      <c r="D5" s="3">
        <v>0.95491891891891867</v>
      </c>
      <c r="E5" s="19"/>
      <c r="F5" s="3">
        <v>0.95502702702702691</v>
      </c>
      <c r="G5" s="5">
        <v>0.93308108108108101</v>
      </c>
      <c r="H5" s="3">
        <v>0.94432432432432434</v>
      </c>
      <c r="I5" s="19"/>
      <c r="J5" s="3">
        <v>0.94843243243243203</v>
      </c>
      <c r="K5" s="35">
        <f t="shared" si="0"/>
        <v>0.94852252252252234</v>
      </c>
      <c r="L5" s="14">
        <v>0.92432432432432399</v>
      </c>
      <c r="M5" s="27">
        <v>0.97329729729729797</v>
      </c>
      <c r="N5" s="27">
        <v>0.95329729729729695</v>
      </c>
      <c r="O5" s="20">
        <f t="shared" si="1"/>
        <v>2.4198198198198351</v>
      </c>
      <c r="P5" s="20">
        <f t="shared" si="2"/>
        <v>0.95535135135135119</v>
      </c>
      <c r="Q5">
        <f t="shared" si="3"/>
        <v>3.1027027027027199</v>
      </c>
    </row>
    <row r="6" spans="1:17" x14ac:dyDescent="0.3">
      <c r="A6" t="s">
        <v>16</v>
      </c>
      <c r="B6" s="19"/>
      <c r="C6" s="3">
        <v>0.52620446533490006</v>
      </c>
      <c r="D6" s="3">
        <v>0.54472385428907155</v>
      </c>
      <c r="E6" s="19"/>
      <c r="F6" s="19"/>
      <c r="G6" s="19"/>
      <c r="H6" s="19"/>
      <c r="I6" s="19"/>
      <c r="J6" s="19"/>
      <c r="K6" s="35">
        <f t="shared" si="0"/>
        <v>0.53546415981198581</v>
      </c>
      <c r="L6" s="14">
        <v>0.53623971797884795</v>
      </c>
      <c r="M6" s="27">
        <v>0.52846063454759107</v>
      </c>
      <c r="N6" s="27">
        <v>0.54763807285546429</v>
      </c>
      <c r="O6" s="20">
        <f t="shared" si="1"/>
        <v>-7.7555816686214474E-2</v>
      </c>
      <c r="P6" s="20">
        <f t="shared" si="2"/>
        <v>0.54472385428907155</v>
      </c>
      <c r="Q6">
        <f t="shared" si="3"/>
        <v>0.84841363102236</v>
      </c>
    </row>
    <row r="7" spans="1:17" x14ac:dyDescent="0.3">
      <c r="A7" t="s">
        <v>17</v>
      </c>
      <c r="B7" s="3">
        <v>0.61401831129196305</v>
      </c>
      <c r="C7" s="4">
        <v>0.62370295015259392</v>
      </c>
      <c r="D7" s="3">
        <v>0.62138351983723294</v>
      </c>
      <c r="E7" s="3">
        <v>0.61855544252288908</v>
      </c>
      <c r="F7" s="3">
        <v>0.62331637843336718</v>
      </c>
      <c r="G7" s="5">
        <v>0.61477110885045771</v>
      </c>
      <c r="H7" s="3">
        <v>0.6223194303153613</v>
      </c>
      <c r="I7" s="19"/>
      <c r="J7" s="3">
        <v>0.61979654120040695</v>
      </c>
      <c r="K7" s="35">
        <f t="shared" si="0"/>
        <v>0.61973296032553404</v>
      </c>
      <c r="L7" s="14">
        <v>0.60864699898270602</v>
      </c>
      <c r="M7" s="27">
        <v>0.63918616480162749</v>
      </c>
      <c r="N7" s="27">
        <v>0.67576805696846387</v>
      </c>
      <c r="O7" s="20">
        <f t="shared" si="1"/>
        <v>1.1085961342828021</v>
      </c>
      <c r="P7" s="20">
        <f t="shared" si="2"/>
        <v>0.62370295015259392</v>
      </c>
      <c r="Q7">
        <f t="shared" si="3"/>
        <v>1.5055951169887893</v>
      </c>
    </row>
    <row r="8" spans="1:17" x14ac:dyDescent="0.3">
      <c r="A8" t="s">
        <v>18</v>
      </c>
      <c r="B8" s="3">
        <v>0.92510971786833851</v>
      </c>
      <c r="C8" s="3">
        <v>0.92824451410658326</v>
      </c>
      <c r="D8" s="3">
        <v>0.93473354231974881</v>
      </c>
      <c r="E8" s="3">
        <v>0.92526645768025073</v>
      </c>
      <c r="F8" s="3">
        <v>0.93520376175548559</v>
      </c>
      <c r="G8" s="3">
        <v>0.92203761755485902</v>
      </c>
      <c r="H8" s="3">
        <v>0.92940438871473308</v>
      </c>
      <c r="I8" s="19"/>
      <c r="J8" s="3">
        <v>0.92956112852664574</v>
      </c>
      <c r="K8" s="35">
        <f t="shared" si="0"/>
        <v>0.92869514106583062</v>
      </c>
      <c r="L8" s="14">
        <v>0.91739811912225699</v>
      </c>
      <c r="M8" s="27">
        <v>0.94589341692789985</v>
      </c>
      <c r="N8" s="27">
        <v>0.9208150470219435</v>
      </c>
      <c r="O8" s="20">
        <f t="shared" si="1"/>
        <v>1.1297021943573626</v>
      </c>
      <c r="P8" s="20">
        <f t="shared" si="2"/>
        <v>0.93520376175548559</v>
      </c>
      <c r="Q8">
        <f t="shared" si="3"/>
        <v>1.7805642633228591</v>
      </c>
    </row>
    <row r="9" spans="1:17" x14ac:dyDescent="0.3">
      <c r="A9" t="s">
        <v>19</v>
      </c>
      <c r="B9" s="13">
        <f>AVERAGE(B3:B8)</f>
        <v>0.74369196400003212</v>
      </c>
      <c r="C9" s="13">
        <f t="shared" ref="C9:N9" si="4">AVERAGE(C3:C8)</f>
        <v>0.75496039644882595</v>
      </c>
      <c r="D9" s="13">
        <f t="shared" si="4"/>
        <v>0.74886213706299332</v>
      </c>
      <c r="E9" s="13">
        <f t="shared" si="4"/>
        <v>0.74113123262654268</v>
      </c>
      <c r="F9" s="13">
        <f t="shared" si="4"/>
        <v>0.79028622997997255</v>
      </c>
      <c r="G9" s="13"/>
      <c r="H9" s="13">
        <f t="shared" si="4"/>
        <v>0.78081101395226904</v>
      </c>
      <c r="I9" s="13"/>
      <c r="J9" s="13">
        <f t="shared" si="4"/>
        <v>0.7826894490033256</v>
      </c>
      <c r="K9" s="17">
        <f t="shared" si="0"/>
        <v>0.7632046318677087</v>
      </c>
      <c r="L9" s="13">
        <f t="shared" si="4"/>
        <v>0.72814438387754643</v>
      </c>
      <c r="M9" s="13">
        <f t="shared" si="4"/>
        <v>0.75368446294061331</v>
      </c>
      <c r="N9" s="13">
        <f t="shared" si="4"/>
        <v>0.75932263169341407</v>
      </c>
    </row>
    <row r="10" spans="1:17" x14ac:dyDescent="0.3">
      <c r="A10" t="s">
        <v>23</v>
      </c>
      <c r="B10" s="17">
        <f>MEDIAN(B3:B8)</f>
        <v>0.71781991341991347</v>
      </c>
      <c r="C10" s="17">
        <f t="shared" ref="C10:N10" si="5">MEDIAN(C3:C8)</f>
        <v>0.74129870129870101</v>
      </c>
      <c r="D10" s="17">
        <f t="shared" si="5"/>
        <v>0.71870649350649352</v>
      </c>
      <c r="E10" s="17">
        <f t="shared" si="5"/>
        <v>0.7103515151515154</v>
      </c>
      <c r="F10" s="17">
        <f t="shared" si="5"/>
        <v>0.75125541125541129</v>
      </c>
      <c r="G10" s="17"/>
      <c r="H10" s="17">
        <f t="shared" si="5"/>
        <v>0.73497835497835506</v>
      </c>
      <c r="I10" s="17"/>
      <c r="J10" s="17">
        <f t="shared" si="5"/>
        <v>0.74</v>
      </c>
      <c r="K10" s="17">
        <f t="shared" si="5"/>
        <v>0.71113268398268403</v>
      </c>
      <c r="L10" s="17">
        <f t="shared" si="5"/>
        <v>0.69112857142857154</v>
      </c>
      <c r="M10" s="17">
        <f t="shared" si="5"/>
        <v>0.71763463203463207</v>
      </c>
      <c r="N10" s="17">
        <f t="shared" si="5"/>
        <v>0.72920865800865786</v>
      </c>
    </row>
    <row r="11" spans="1:17" x14ac:dyDescent="0.3">
      <c r="A11" t="s">
        <v>24</v>
      </c>
      <c r="B11" s="28">
        <f>QUARTILE(B3:B8, 3) - QUARTILE(B3:B8, 1)</f>
        <v>0.12558843605967818</v>
      </c>
      <c r="C11" s="28">
        <f t="shared" ref="C11:N11" si="6">QUARTILE(C3:C8, 3) - QUARTILE(C3:C8, 1)</f>
        <v>0.30454156395398935</v>
      </c>
      <c r="D11" s="28">
        <f t="shared" si="6"/>
        <v>0.24916576361513376</v>
      </c>
      <c r="E11" s="28">
        <f t="shared" si="6"/>
        <v>0.12374788365947043</v>
      </c>
      <c r="F11" s="28">
        <f t="shared" si="6"/>
        <v>0.24857519032691422</v>
      </c>
      <c r="G11" s="28"/>
      <c r="H11" s="28">
        <f t="shared" si="6"/>
        <v>0.25637581728616177</v>
      </c>
      <c r="I11" s="28"/>
      <c r="J11" s="28">
        <f t="shared" si="6"/>
        <v>0.25390398566950301</v>
      </c>
      <c r="K11" s="28">
        <f t="shared" si="6"/>
        <v>0.24763797754656447</v>
      </c>
      <c r="L11" s="28">
        <f t="shared" si="6"/>
        <v>0.24889905439037752</v>
      </c>
      <c r="M11" s="28">
        <f t="shared" si="6"/>
        <v>0.24039061225487734</v>
      </c>
      <c r="N11" s="28">
        <f t="shared" si="6"/>
        <v>0.19576100011586739</v>
      </c>
    </row>
    <row r="12" spans="1:17" x14ac:dyDescent="0.3">
      <c r="A12" t="s">
        <v>25</v>
      </c>
      <c r="B12" s="29">
        <f>_xlfn.STDEV.P(B3:B8)</f>
        <v>0.11521575094306341</v>
      </c>
      <c r="C12" s="29">
        <f t="shared" ref="C12:N12" si="7">_xlfn.STDEV.P(C3:C8)</f>
        <v>0.16728918397885464</v>
      </c>
      <c r="D12" s="29">
        <f t="shared" si="7"/>
        <v>0.15185083350144277</v>
      </c>
      <c r="E12" s="29">
        <f t="shared" si="7"/>
        <v>0.11488560300179787</v>
      </c>
      <c r="F12" s="29">
        <f t="shared" si="7"/>
        <v>0.13288180277206443</v>
      </c>
      <c r="G12" s="29"/>
      <c r="H12" s="29">
        <f t="shared" si="7"/>
        <v>0.13240382420523508</v>
      </c>
      <c r="I12" s="29"/>
      <c r="J12" s="29">
        <f t="shared" si="7"/>
        <v>0.13330748653368929</v>
      </c>
      <c r="K12" s="29">
        <f t="shared" si="7"/>
        <v>0.15223005343487467</v>
      </c>
      <c r="L12" s="29">
        <f t="shared" si="7"/>
        <v>0.14750995886665558</v>
      </c>
      <c r="M12" s="29">
        <f t="shared" si="7"/>
        <v>0.1594090954534734</v>
      </c>
      <c r="N12" s="29">
        <f t="shared" si="7"/>
        <v>0.14051022708385824</v>
      </c>
    </row>
  </sheetData>
  <mergeCells count="1">
    <mergeCell ref="B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DE221-72AE-4253-AE91-96526BEE003E}">
  <dimension ref="A1:Q10"/>
  <sheetViews>
    <sheetView workbookViewId="0">
      <selection activeCell="K3" sqref="K3"/>
    </sheetView>
  </sheetViews>
  <sheetFormatPr defaultRowHeight="14.4" x14ac:dyDescent="0.3"/>
  <cols>
    <col min="17" max="17" width="13.21875" bestFit="1" customWidth="1"/>
  </cols>
  <sheetData>
    <row r="1" spans="1:17" ht="18" x14ac:dyDescent="0.35">
      <c r="B1" s="37" t="s">
        <v>5</v>
      </c>
      <c r="C1" s="38"/>
      <c r="D1" s="38"/>
      <c r="E1" s="38"/>
      <c r="F1" s="38"/>
      <c r="G1" s="38"/>
      <c r="H1" s="38"/>
      <c r="I1" s="38"/>
      <c r="J1" s="39"/>
      <c r="K1" s="15"/>
      <c r="L1" s="2"/>
    </row>
    <row r="2" spans="1:17" x14ac:dyDescent="0.3">
      <c r="B2" s="12" t="s">
        <v>10</v>
      </c>
      <c r="C2" s="12" t="s">
        <v>6</v>
      </c>
      <c r="D2" s="12" t="s">
        <v>9</v>
      </c>
      <c r="E2" s="12" t="s">
        <v>3</v>
      </c>
      <c r="F2" s="12" t="s">
        <v>4</v>
      </c>
      <c r="G2" s="12" t="s">
        <v>11</v>
      </c>
      <c r="H2" s="12" t="s">
        <v>7</v>
      </c>
      <c r="I2" s="12" t="s">
        <v>12</v>
      </c>
      <c r="J2" s="12" t="s">
        <v>2</v>
      </c>
      <c r="K2" s="16" t="s">
        <v>22</v>
      </c>
      <c r="L2" s="12" t="s">
        <v>1</v>
      </c>
      <c r="M2" s="12" t="s">
        <v>20</v>
      </c>
      <c r="N2" s="12" t="s">
        <v>21</v>
      </c>
      <c r="O2" s="36" t="s">
        <v>26</v>
      </c>
      <c r="P2" s="36" t="s">
        <v>27</v>
      </c>
      <c r="Q2" s="36" t="s">
        <v>28</v>
      </c>
    </row>
    <row r="3" spans="1:17" x14ac:dyDescent="0.3">
      <c r="A3" t="s">
        <v>13</v>
      </c>
      <c r="B3" s="3">
        <v>0.61946767552278825</v>
      </c>
      <c r="C3" s="3">
        <v>0.59860911229524505</v>
      </c>
      <c r="D3" s="3">
        <v>0.62184267638547119</v>
      </c>
      <c r="E3" s="3">
        <v>0.61326552660335709</v>
      </c>
      <c r="F3" s="3">
        <v>0.62793912985056866</v>
      </c>
      <c r="G3" s="19"/>
      <c r="H3" s="3">
        <v>0.57949934170817963</v>
      </c>
      <c r="I3" s="19"/>
      <c r="J3" s="3">
        <v>0.5864490911219703</v>
      </c>
      <c r="K3" s="3">
        <f>AVERAGE(B3:J3)</f>
        <v>0.60672465049822577</v>
      </c>
      <c r="L3" s="4">
        <v>0.55741268941869893</v>
      </c>
      <c r="M3" s="27">
        <v>0.61756554967255717</v>
      </c>
      <c r="N3" s="27">
        <v>0.6068773552530683</v>
      </c>
      <c r="O3">
        <f>(K3-L3)*100</f>
        <v>4.9311961079526849</v>
      </c>
      <c r="P3" s="20">
        <f>MAX(B3:J3)</f>
        <v>0.62793912985056866</v>
      </c>
      <c r="Q3">
        <f>(P3-L3)*100</f>
        <v>7.052644043186973</v>
      </c>
    </row>
    <row r="4" spans="1:17" x14ac:dyDescent="0.3">
      <c r="A4" t="s">
        <v>14</v>
      </c>
      <c r="B4" s="3">
        <v>0.78460375478388544</v>
      </c>
      <c r="C4" s="19"/>
      <c r="D4" s="3">
        <v>0.78570809350569637</v>
      </c>
      <c r="E4" s="3">
        <v>0.77836517849290776</v>
      </c>
      <c r="F4" s="3">
        <v>0.78418395409098107</v>
      </c>
      <c r="G4" s="3">
        <v>0.77975150303893903</v>
      </c>
      <c r="H4" s="3">
        <v>0.77867377643705471</v>
      </c>
      <c r="I4" s="19">
        <v>0.77588974391290499</v>
      </c>
      <c r="J4" s="3">
        <v>0.77932139512322873</v>
      </c>
      <c r="K4" s="3">
        <f t="shared" ref="K4:K9" si="0">AVERAGE(B4:J4)</f>
        <v>0.78081217492319976</v>
      </c>
      <c r="L4" s="4">
        <v>0.76447675689326022</v>
      </c>
      <c r="M4" s="27">
        <v>0.7951540708321112</v>
      </c>
      <c r="N4" s="27">
        <v>0.82596489722184363</v>
      </c>
      <c r="O4">
        <f t="shared" ref="O4:O8" si="1">(K4-L4)*100</f>
        <v>1.6335418029939541</v>
      </c>
      <c r="P4" s="20">
        <f t="shared" ref="P4:P8" si="2">MAX(B4:J4)</f>
        <v>0.78570809350569637</v>
      </c>
      <c r="Q4">
        <f t="shared" ref="Q4:Q8" si="3">(P4-L4)*100</f>
        <v>2.1231336612436147</v>
      </c>
    </row>
    <row r="5" spans="1:17" x14ac:dyDescent="0.3">
      <c r="A5" t="s">
        <v>15</v>
      </c>
      <c r="B5" s="3"/>
      <c r="C5" s="3">
        <v>0.77944479180560511</v>
      </c>
      <c r="D5" s="3">
        <v>0.79071193354773106</v>
      </c>
      <c r="E5" s="3">
        <v>0.62173784775307428</v>
      </c>
      <c r="F5" s="3">
        <v>0.7860412980411996</v>
      </c>
      <c r="G5" s="3">
        <v>0.63652725853995207</v>
      </c>
      <c r="H5" s="3">
        <v>0.74517324658321182</v>
      </c>
      <c r="I5" s="3">
        <v>0.61381478042815552</v>
      </c>
      <c r="J5" s="3">
        <v>0.74700019880431212</v>
      </c>
      <c r="K5" s="3">
        <f t="shared" si="0"/>
        <v>0.71505641943790521</v>
      </c>
      <c r="L5" s="4">
        <v>0.55012105119437005</v>
      </c>
      <c r="M5" s="27">
        <v>0.88479245932073536</v>
      </c>
      <c r="N5" s="27">
        <v>0.78992636497658497</v>
      </c>
      <c r="O5">
        <f t="shared" si="1"/>
        <v>16.493536824353516</v>
      </c>
      <c r="P5" s="20">
        <f t="shared" si="2"/>
        <v>0.79071193354773106</v>
      </c>
      <c r="Q5">
        <f t="shared" si="3"/>
        <v>24.059088235336102</v>
      </c>
    </row>
    <row r="6" spans="1:17" x14ac:dyDescent="0.3">
      <c r="A6" t="s">
        <v>16</v>
      </c>
      <c r="B6" s="19"/>
      <c r="C6" s="20">
        <v>0.46442551185298397</v>
      </c>
      <c r="D6" s="5"/>
      <c r="E6" s="5"/>
      <c r="F6" s="19"/>
      <c r="G6" s="19"/>
      <c r="H6" s="19"/>
      <c r="I6" s="19"/>
      <c r="J6" s="19"/>
      <c r="K6" s="3">
        <f t="shared" si="0"/>
        <v>0.46442551185298397</v>
      </c>
      <c r="L6" s="4">
        <v>0.477849424548561</v>
      </c>
      <c r="M6" s="27">
        <v>0.47069347812414608</v>
      </c>
      <c r="N6" s="27">
        <v>0.33474475438224571</v>
      </c>
      <c r="O6">
        <f t="shared" si="1"/>
        <v>-1.3423912695577023</v>
      </c>
      <c r="P6" s="20">
        <f t="shared" si="2"/>
        <v>0.46442551185298397</v>
      </c>
      <c r="Q6">
        <f t="shared" si="3"/>
        <v>-1.3423912695577023</v>
      </c>
    </row>
    <row r="7" spans="1:17" x14ac:dyDescent="0.3">
      <c r="A7" t="s">
        <v>17</v>
      </c>
      <c r="B7" s="21">
        <v>0.43724129621415919</v>
      </c>
      <c r="C7" s="25">
        <v>0.44557526799447722</v>
      </c>
      <c r="D7" s="21">
        <v>0.44376194840223759</v>
      </c>
      <c r="E7" s="21">
        <v>0.44196709527544698</v>
      </c>
      <c r="F7" s="21">
        <v>0.45086910961396609</v>
      </c>
      <c r="G7" s="21"/>
      <c r="H7" s="21">
        <v>0.44524698319633882</v>
      </c>
      <c r="I7" s="21"/>
      <c r="J7" s="21">
        <v>0.44839518067939282</v>
      </c>
      <c r="K7" s="3">
        <f t="shared" si="0"/>
        <v>0.44472241162514553</v>
      </c>
      <c r="L7" s="4">
        <v>0.42812709973709512</v>
      </c>
      <c r="M7" s="27">
        <v>0.47868175127174228</v>
      </c>
      <c r="N7" s="27">
        <v>0.4118005727057289</v>
      </c>
      <c r="O7">
        <f t="shared" si="1"/>
        <v>1.6595311888050412</v>
      </c>
      <c r="P7" s="20">
        <f t="shared" si="2"/>
        <v>0.45086910961396609</v>
      </c>
      <c r="Q7">
        <f t="shared" si="3"/>
        <v>2.274200987687097</v>
      </c>
    </row>
    <row r="8" spans="1:17" x14ac:dyDescent="0.3">
      <c r="A8" t="s">
        <v>18</v>
      </c>
      <c r="B8" s="3">
        <v>0.8214991395305391</v>
      </c>
      <c r="C8" s="3">
        <v>0.82908022900482758</v>
      </c>
      <c r="D8" s="3">
        <v>0.84791873306576493</v>
      </c>
      <c r="E8" s="3">
        <v>0.81997767870452176</v>
      </c>
      <c r="F8" s="3">
        <v>0.84820631535482816</v>
      </c>
      <c r="G8" s="3">
        <v>0.81109385425488145</v>
      </c>
      <c r="H8" s="3">
        <v>0.8340810815156473</v>
      </c>
      <c r="I8" s="19"/>
      <c r="J8" s="3">
        <v>0.83172095524663803</v>
      </c>
      <c r="K8" s="3">
        <f t="shared" si="0"/>
        <v>0.83044724833470596</v>
      </c>
      <c r="L8" s="4">
        <v>0.79954300188859995</v>
      </c>
      <c r="M8" s="27">
        <v>0.87189064928356463</v>
      </c>
      <c r="N8" s="27">
        <v>0.80692991346930232</v>
      </c>
      <c r="O8">
        <f t="shared" si="1"/>
        <v>3.090424644610601</v>
      </c>
      <c r="P8" s="20">
        <f t="shared" si="2"/>
        <v>0.84820631535482816</v>
      </c>
      <c r="Q8">
        <f t="shared" si="3"/>
        <v>4.8663313466228209</v>
      </c>
    </row>
    <row r="9" spans="1:17" x14ac:dyDescent="0.3">
      <c r="A9" t="s">
        <v>19</v>
      </c>
      <c r="B9" s="13">
        <f>AVERAGE(B3:B8)</f>
        <v>0.665702966512843</v>
      </c>
      <c r="C9" s="13">
        <f t="shared" ref="C9:N9" si="4">AVERAGE(C3:C8)</f>
        <v>0.62342698259062779</v>
      </c>
      <c r="D9" s="13">
        <f t="shared" si="4"/>
        <v>0.69798867698138023</v>
      </c>
      <c r="E9" s="13">
        <f t="shared" si="4"/>
        <v>0.65506266536586155</v>
      </c>
      <c r="F9" s="13">
        <f t="shared" si="4"/>
        <v>0.69944796139030874</v>
      </c>
      <c r="G9" s="13">
        <f t="shared" si="4"/>
        <v>0.74245753861125763</v>
      </c>
      <c r="H9" s="13">
        <f t="shared" si="4"/>
        <v>0.67653488588808652</v>
      </c>
      <c r="I9" s="13">
        <f t="shared" si="4"/>
        <v>0.6948522621705302</v>
      </c>
      <c r="J9" s="13">
        <f t="shared" si="4"/>
        <v>0.67857736419510839</v>
      </c>
      <c r="K9" s="10">
        <f t="shared" si="0"/>
        <v>0.68156125596733375</v>
      </c>
      <c r="L9" s="13">
        <f t="shared" si="4"/>
        <v>0.59625500394676412</v>
      </c>
      <c r="M9" s="13">
        <f t="shared" si="4"/>
        <v>0.68646299308414271</v>
      </c>
      <c r="N9" s="13">
        <f t="shared" si="4"/>
        <v>0.62937397633479564</v>
      </c>
    </row>
    <row r="10" spans="1:17" x14ac:dyDescent="0.3">
      <c r="A10" t="s">
        <v>23</v>
      </c>
      <c r="B10" s="17">
        <f>MEDIAN(B3:B8)</f>
        <v>0.70203571515333685</v>
      </c>
      <c r="C10" s="17">
        <f t="shared" ref="C10:N10" si="5">MEDIAN(C3:C8)</f>
        <v>0.59860911229524505</v>
      </c>
      <c r="D10" s="17">
        <f t="shared" si="5"/>
        <v>0.78570809350569637</v>
      </c>
      <c r="E10" s="17">
        <f t="shared" si="5"/>
        <v>0.62173784775307428</v>
      </c>
      <c r="F10" s="17">
        <f t="shared" si="5"/>
        <v>0.78418395409098107</v>
      </c>
      <c r="G10" s="17"/>
      <c r="H10" s="17">
        <f t="shared" si="5"/>
        <v>0.74517324658321182</v>
      </c>
      <c r="I10" s="17"/>
      <c r="J10" s="17">
        <f t="shared" si="5"/>
        <v>0.74700019880431212</v>
      </c>
      <c r="K10" s="17">
        <f t="shared" si="5"/>
        <v>0.66089053496806549</v>
      </c>
      <c r="L10" s="17">
        <f t="shared" si="5"/>
        <v>0.55376687030653449</v>
      </c>
      <c r="M10" s="17">
        <f t="shared" si="5"/>
        <v>0.70635981025233419</v>
      </c>
      <c r="N10" s="17">
        <f t="shared" si="5"/>
        <v>0.69840186011482663</v>
      </c>
    </row>
  </sheetData>
  <mergeCells count="1">
    <mergeCell ref="B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D2C27-ABE4-4F8B-8458-6AE3ADB36C3C}">
  <dimension ref="A1:Q10"/>
  <sheetViews>
    <sheetView tabSelected="1" workbookViewId="0">
      <selection activeCell="O3" sqref="O3"/>
    </sheetView>
  </sheetViews>
  <sheetFormatPr defaultRowHeight="14.4" x14ac:dyDescent="0.3"/>
  <cols>
    <col min="17" max="17" width="13.21875" bestFit="1" customWidth="1"/>
  </cols>
  <sheetData>
    <row r="1" spans="1:17" ht="18" x14ac:dyDescent="0.35">
      <c r="B1" s="37" t="s">
        <v>8</v>
      </c>
      <c r="C1" s="38"/>
      <c r="D1" s="38"/>
      <c r="E1" s="38"/>
      <c r="F1" s="38"/>
      <c r="G1" s="38"/>
      <c r="H1" s="38"/>
      <c r="I1" s="38"/>
      <c r="J1" s="39"/>
      <c r="K1" s="15"/>
      <c r="L1" s="2"/>
    </row>
    <row r="2" spans="1:17" x14ac:dyDescent="0.3">
      <c r="B2" s="12" t="s">
        <v>10</v>
      </c>
      <c r="C2" s="12" t="s">
        <v>6</v>
      </c>
      <c r="D2" s="12" t="s">
        <v>9</v>
      </c>
      <c r="E2" s="12" t="s">
        <v>3</v>
      </c>
      <c r="F2" s="12" t="s">
        <v>4</v>
      </c>
      <c r="G2" s="12" t="s">
        <v>11</v>
      </c>
      <c r="H2" s="12" t="s">
        <v>7</v>
      </c>
      <c r="I2" s="12" t="s">
        <v>12</v>
      </c>
      <c r="J2" s="12" t="s">
        <v>2</v>
      </c>
      <c r="K2" s="16" t="s">
        <v>22</v>
      </c>
      <c r="L2" s="12" t="s">
        <v>1</v>
      </c>
      <c r="M2" s="12" t="s">
        <v>20</v>
      </c>
      <c r="N2" s="12" t="s">
        <v>21</v>
      </c>
      <c r="O2" s="36" t="s">
        <v>26</v>
      </c>
      <c r="P2" s="36" t="s">
        <v>27</v>
      </c>
      <c r="Q2" s="36" t="s">
        <v>28</v>
      </c>
    </row>
    <row r="3" spans="1:17" x14ac:dyDescent="0.3">
      <c r="A3" t="s">
        <v>13</v>
      </c>
      <c r="B3" s="3">
        <v>0.71279091219333313</v>
      </c>
      <c r="C3" s="3">
        <v>0.69916843146433794</v>
      </c>
      <c r="D3" s="3">
        <v>0.71347494378067911</v>
      </c>
      <c r="E3" s="3">
        <v>0.70691154634736353</v>
      </c>
      <c r="F3" s="3">
        <v>0.71930455687211259</v>
      </c>
      <c r="G3" s="19"/>
      <c r="H3" s="3">
        <v>0.68656955621641769</v>
      </c>
      <c r="I3" s="19"/>
      <c r="J3" s="3">
        <v>0.69150731722134362</v>
      </c>
      <c r="K3" s="35">
        <f>AVERAGE(B3:J3)</f>
        <v>0.70424675201365539</v>
      </c>
      <c r="L3" s="4">
        <v>0.67337467261507034</v>
      </c>
      <c r="M3" s="27">
        <v>0.70884954586480886</v>
      </c>
      <c r="N3" s="27">
        <v>0.70634617901713592</v>
      </c>
      <c r="O3">
        <f>(K3-L3)*100</f>
        <v>3.0872079398585051</v>
      </c>
      <c r="P3" s="20">
        <f>MAX(B3:J3)</f>
        <v>0.71930455687211259</v>
      </c>
      <c r="Q3">
        <f>(P3-L3)*100</f>
        <v>4.5929884257042257</v>
      </c>
    </row>
    <row r="4" spans="1:17" x14ac:dyDescent="0.3">
      <c r="A4" t="s">
        <v>14</v>
      </c>
      <c r="B4" s="3">
        <v>0.59884423178139323</v>
      </c>
      <c r="C4" s="19"/>
      <c r="D4" s="3">
        <v>0.61396388752130038</v>
      </c>
      <c r="E4" s="3">
        <v>0.59634321906364662</v>
      </c>
      <c r="F4" s="3">
        <v>0.60394463333393889</v>
      </c>
      <c r="G4" s="19"/>
      <c r="H4" s="19"/>
      <c r="I4" s="19"/>
      <c r="J4" s="3"/>
      <c r="K4" s="35">
        <f t="shared" ref="K4:K9" si="0">AVERAGE(B4:J4)</f>
        <v>0.60327399292506978</v>
      </c>
      <c r="L4" s="4">
        <v>0.5640709476601693</v>
      </c>
      <c r="M4" s="27">
        <v>0.60213698266895366</v>
      </c>
      <c r="N4" s="27">
        <v>0.50182930969396633</v>
      </c>
      <c r="O4">
        <f t="shared" ref="O4:O8" si="1">(K4-L4)*100</f>
        <v>3.9203045264900482</v>
      </c>
      <c r="P4" s="20">
        <f t="shared" ref="P4:P8" si="2">MAX(B4:J4)</f>
        <v>0.61396388752130038</v>
      </c>
      <c r="Q4">
        <f t="shared" ref="Q4:Q8" si="3">(P4-L4)*100</f>
        <v>4.9892939861131076</v>
      </c>
    </row>
    <row r="5" spans="1:17" x14ac:dyDescent="0.3">
      <c r="A5" t="s">
        <v>15</v>
      </c>
      <c r="B5" s="3">
        <v>0.73448434035808274</v>
      </c>
      <c r="C5" s="3">
        <v>0.83820782291275775</v>
      </c>
      <c r="D5" s="3">
        <v>0.85024387849017879</v>
      </c>
      <c r="E5" s="3"/>
      <c r="F5" s="3">
        <v>0.84544020822280819</v>
      </c>
      <c r="G5" s="3">
        <v>0.7389052405014287</v>
      </c>
      <c r="H5" s="3">
        <v>0.82828028618457239</v>
      </c>
      <c r="I5" s="3">
        <v>0.72914462095662702</v>
      </c>
      <c r="J5" s="3">
        <v>0.81805466820484796</v>
      </c>
      <c r="K5" s="35">
        <f t="shared" si="0"/>
        <v>0.79784513322891293</v>
      </c>
      <c r="L5" s="4">
        <v>0.69591798334057897</v>
      </c>
      <c r="M5" s="27">
        <v>0.92048766969350582</v>
      </c>
      <c r="N5" s="27">
        <v>0.85586335305818972</v>
      </c>
      <c r="O5">
        <f t="shared" si="1"/>
        <v>10.192714988833396</v>
      </c>
      <c r="P5" s="20">
        <f t="shared" si="2"/>
        <v>0.85024387849017879</v>
      </c>
      <c r="Q5">
        <f t="shared" si="3"/>
        <v>15.432589514959982</v>
      </c>
    </row>
    <row r="6" spans="1:17" x14ac:dyDescent="0.3">
      <c r="A6" t="s">
        <v>16</v>
      </c>
      <c r="B6" s="19"/>
      <c r="C6" s="20">
        <v>0.520704294352482</v>
      </c>
      <c r="D6" s="5"/>
      <c r="E6" s="19"/>
      <c r="F6" s="19"/>
      <c r="G6" s="19"/>
      <c r="H6" s="19"/>
      <c r="I6" s="19"/>
      <c r="J6" s="19"/>
      <c r="K6" s="35">
        <f t="shared" si="0"/>
        <v>0.520704294352482</v>
      </c>
      <c r="L6" s="4">
        <v>0.53134892289972202</v>
      </c>
      <c r="M6" s="27">
        <v>0.5235656964566201</v>
      </c>
      <c r="N6" s="27">
        <v>0.52760913421911837</v>
      </c>
      <c r="O6">
        <f t="shared" si="1"/>
        <v>-1.064462854724002</v>
      </c>
      <c r="P6" s="20">
        <f t="shared" si="2"/>
        <v>0.520704294352482</v>
      </c>
      <c r="Q6">
        <f t="shared" si="3"/>
        <v>-1.064462854724002</v>
      </c>
    </row>
    <row r="7" spans="1:17" x14ac:dyDescent="0.3">
      <c r="A7" t="s">
        <v>17</v>
      </c>
      <c r="B7" s="4">
        <v>0.57279932232961173</v>
      </c>
      <c r="C7" s="4">
        <v>0.58201543803517053</v>
      </c>
      <c r="D7" s="4">
        <v>0.57915994040538388</v>
      </c>
      <c r="E7" s="4">
        <v>0.57704404590668157</v>
      </c>
      <c r="F7" s="4">
        <v>0.58277550609719142</v>
      </c>
      <c r="G7" s="31">
        <v>0.57293103159318437</v>
      </c>
      <c r="H7" s="4">
        <v>0.58037198042432248</v>
      </c>
      <c r="I7" s="19"/>
      <c r="J7" s="4">
        <v>0.57997213364580058</v>
      </c>
      <c r="K7" s="35">
        <f t="shared" si="0"/>
        <v>0.57838367480466835</v>
      </c>
      <c r="L7" s="4">
        <v>0.56680498320697092</v>
      </c>
      <c r="M7" s="27">
        <v>0.47868175127174228</v>
      </c>
      <c r="N7" s="27">
        <v>0.60748089807138772</v>
      </c>
      <c r="O7">
        <f t="shared" si="1"/>
        <v>1.1578691597697421</v>
      </c>
      <c r="P7" s="20">
        <f t="shared" si="2"/>
        <v>0.58277550609719142</v>
      </c>
      <c r="Q7">
        <f t="shared" si="3"/>
        <v>1.5970522890220495</v>
      </c>
    </row>
    <row r="8" spans="1:17" x14ac:dyDescent="0.3">
      <c r="A8" t="s">
        <v>18</v>
      </c>
      <c r="B8" s="3">
        <v>0.87169955788640996</v>
      </c>
      <c r="C8" s="3">
        <v>0.88086402644599204</v>
      </c>
      <c r="D8" s="3">
        <v>0.89010549523143101</v>
      </c>
      <c r="E8" s="3">
        <v>0.87051098044386266</v>
      </c>
      <c r="F8" s="3">
        <v>0.89348398655575989</v>
      </c>
      <c r="G8" s="19"/>
      <c r="H8" s="3">
        <v>0.88191571354164977</v>
      </c>
      <c r="I8" s="19"/>
      <c r="J8" s="3">
        <v>0.88057807897498297</v>
      </c>
      <c r="K8" s="35">
        <f t="shared" si="0"/>
        <v>0.88130826272572693</v>
      </c>
      <c r="L8" s="4">
        <v>0.85882343159281904</v>
      </c>
      <c r="M8" s="27">
        <v>0.90777822288247378</v>
      </c>
      <c r="N8" s="27">
        <v>0.86098364082862555</v>
      </c>
      <c r="O8">
        <f t="shared" si="1"/>
        <v>2.248483113290789</v>
      </c>
      <c r="P8" s="20">
        <f t="shared" si="2"/>
        <v>0.89348398655575989</v>
      </c>
      <c r="Q8">
        <f t="shared" si="3"/>
        <v>3.4660554962940848</v>
      </c>
    </row>
    <row r="9" spans="1:17" x14ac:dyDescent="0.3">
      <c r="A9" t="s">
        <v>19</v>
      </c>
      <c r="B9" s="13">
        <f>AVERAGE(B3:B8)</f>
        <v>0.69812367290976618</v>
      </c>
      <c r="C9" s="13">
        <f t="shared" ref="C9:N9" si="4">AVERAGE(C3:C8)</f>
        <v>0.70419200264214799</v>
      </c>
      <c r="D9" s="13">
        <f t="shared" si="4"/>
        <v>0.72938962908579463</v>
      </c>
      <c r="E9" s="13">
        <f t="shared" si="4"/>
        <v>0.68770244794038859</v>
      </c>
      <c r="F9" s="13">
        <f t="shared" si="4"/>
        <v>0.72898977821636224</v>
      </c>
      <c r="G9" s="13">
        <f t="shared" si="4"/>
        <v>0.65591813604730653</v>
      </c>
      <c r="H9" s="13">
        <f t="shared" si="4"/>
        <v>0.74428438409174058</v>
      </c>
      <c r="I9" s="13">
        <f t="shared" si="4"/>
        <v>0.72914462095662702</v>
      </c>
      <c r="J9" s="13">
        <f t="shared" si="4"/>
        <v>0.74252804951174367</v>
      </c>
      <c r="K9" s="17">
        <f t="shared" si="0"/>
        <v>0.71336363571131978</v>
      </c>
      <c r="L9" s="13">
        <f t="shared" si="4"/>
        <v>0.64839015688588841</v>
      </c>
      <c r="M9" s="13">
        <f t="shared" si="4"/>
        <v>0.69024997813968403</v>
      </c>
      <c r="N9" s="13">
        <f t="shared" si="4"/>
        <v>0.67668541914807057</v>
      </c>
    </row>
    <row r="10" spans="1:17" x14ac:dyDescent="0.3">
      <c r="A10" t="s">
        <v>23</v>
      </c>
      <c r="B10" s="17">
        <f>MEDIAN(B3:B8)</f>
        <v>0.71279091219333313</v>
      </c>
      <c r="C10" s="17">
        <f t="shared" ref="C10:N10" si="5">MEDIAN(C3:C8)</f>
        <v>0.69916843146433794</v>
      </c>
      <c r="D10" s="17">
        <f t="shared" si="5"/>
        <v>0.71347494378067911</v>
      </c>
      <c r="E10" s="17">
        <f t="shared" si="5"/>
        <v>0.65162738270550502</v>
      </c>
      <c r="F10" s="17">
        <f t="shared" si="5"/>
        <v>0.71930455687211259</v>
      </c>
      <c r="G10" s="17"/>
      <c r="H10" s="17">
        <f t="shared" si="5"/>
        <v>0.75742492120049509</v>
      </c>
      <c r="I10" s="17"/>
      <c r="J10" s="17">
        <f t="shared" si="5"/>
        <v>0.75478099271309573</v>
      </c>
      <c r="K10" s="17">
        <f t="shared" si="5"/>
        <v>0.65376037246936258</v>
      </c>
      <c r="L10" s="17">
        <f t="shared" si="5"/>
        <v>0.62008982791102063</v>
      </c>
      <c r="M10" s="17">
        <f t="shared" si="5"/>
        <v>0.65549326426688126</v>
      </c>
      <c r="N10" s="17">
        <f t="shared" si="5"/>
        <v>0.65691353854426182</v>
      </c>
    </row>
  </sheetData>
  <mergeCells count="1">
    <mergeCell ref="B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12</vt:i4>
      </vt:variant>
    </vt:vector>
  </HeadingPairs>
  <TitlesOfParts>
    <vt:vector size="12" baseType="lpstr">
      <vt:lpstr>Diabetes</vt:lpstr>
      <vt:lpstr>Liver</vt:lpstr>
      <vt:lpstr>Hepatitis</vt:lpstr>
      <vt:lpstr>Abalone</vt:lpstr>
      <vt:lpstr>Water</vt:lpstr>
      <vt:lpstr>Fetal</vt:lpstr>
      <vt:lpstr>Acc_diff</vt:lpstr>
      <vt:lpstr>F1_diff</vt:lpstr>
      <vt:lpstr>ROC_diff</vt:lpstr>
      <vt:lpstr>Acc_nodiff</vt:lpstr>
      <vt:lpstr>F1_nodiff</vt:lpstr>
      <vt:lpstr>ROC_nodiff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STUDENT018</dc:creator>
  <cp:lastModifiedBy>FLORINA - OANA MITRUT (83885)</cp:lastModifiedBy>
  <dcterms:created xsi:type="dcterms:W3CDTF">2015-06-05T18:19:34Z</dcterms:created>
  <dcterms:modified xsi:type="dcterms:W3CDTF">2024-07-03T12:24:05Z</dcterms:modified>
</cp:coreProperties>
</file>