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iviaramsey/Desktop/"/>
    </mc:Choice>
  </mc:AlternateContent>
  <xr:revisionPtr revIDLastSave="0" documentId="8_{6C62A24E-180F-AF45-81E5-E40B9E007DDE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Sheet5" sheetId="9" r:id="rId1"/>
    <sheet name="Pivot Table 1" sheetId="10" r:id="rId2"/>
    <sheet name="Pivot Table 2" sheetId="11" r:id="rId3"/>
    <sheet name="Sheet1" sheetId="15" r:id="rId4"/>
    <sheet name="Crowdfunding" sheetId="1" r:id="rId5"/>
    <sheet name="Sheet3" sheetId="17" r:id="rId6"/>
    <sheet name="Crowdfunding 2" sheetId="16" r:id="rId7"/>
    <sheet name="Crowdfunding Goal Analysis" sheetId="18" r:id="rId8"/>
    <sheet name="Backers " sheetId="19" r:id="rId9"/>
  </sheets>
  <calcPr calcId="191029" concurrentCalc="0"/>
  <pivotCaches>
    <pivotCache cacheId="0" r:id="rId10"/>
    <pivotCache cacheId="1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9" l="1"/>
  <c r="O6" i="19"/>
  <c r="I6" i="19"/>
  <c r="O3" i="19"/>
  <c r="O2" i="19"/>
  <c r="I7" i="19"/>
  <c r="I3" i="19"/>
  <c r="I2" i="19"/>
  <c r="B3" i="18"/>
  <c r="B2" i="18"/>
  <c r="B7" i="18"/>
  <c r="B8" i="18"/>
  <c r="B6" i="18"/>
  <c r="B5" i="18"/>
  <c r="B4" i="18"/>
  <c r="X1001" i="16"/>
  <c r="W1001" i="16"/>
  <c r="V1001" i="16"/>
  <c r="U1001" i="16"/>
  <c r="T1001" i="16"/>
  <c r="S1001" i="16"/>
  <c r="R1001" i="16"/>
  <c r="Q1001" i="16"/>
  <c r="L1001" i="16"/>
  <c r="J1001" i="16"/>
  <c r="X1000" i="16"/>
  <c r="W1000" i="16"/>
  <c r="V1000" i="16"/>
  <c r="U1000" i="16"/>
  <c r="T1000" i="16"/>
  <c r="S1000" i="16"/>
  <c r="R1000" i="16"/>
  <c r="Q1000" i="16"/>
  <c r="L1000" i="16"/>
  <c r="J1000" i="16"/>
  <c r="X999" i="16"/>
  <c r="W999" i="16"/>
  <c r="V999" i="16"/>
  <c r="U999" i="16"/>
  <c r="T999" i="16"/>
  <c r="S999" i="16"/>
  <c r="R999" i="16"/>
  <c r="Q999" i="16"/>
  <c r="L999" i="16"/>
  <c r="J999" i="16"/>
  <c r="X998" i="16"/>
  <c r="W998" i="16"/>
  <c r="V998" i="16"/>
  <c r="U998" i="16"/>
  <c r="T998" i="16"/>
  <c r="S998" i="16"/>
  <c r="R998" i="16"/>
  <c r="Q998" i="16"/>
  <c r="L998" i="16"/>
  <c r="J998" i="16"/>
  <c r="X997" i="16"/>
  <c r="W997" i="16"/>
  <c r="V997" i="16"/>
  <c r="U997" i="16"/>
  <c r="T997" i="16"/>
  <c r="S997" i="16"/>
  <c r="R997" i="16"/>
  <c r="Q997" i="16"/>
  <c r="L997" i="16"/>
  <c r="J997" i="16"/>
  <c r="X996" i="16"/>
  <c r="W996" i="16"/>
  <c r="V996" i="16"/>
  <c r="U996" i="16"/>
  <c r="T996" i="16"/>
  <c r="S996" i="16"/>
  <c r="R996" i="16"/>
  <c r="Q996" i="16"/>
  <c r="L996" i="16"/>
  <c r="J996" i="16"/>
  <c r="X995" i="16"/>
  <c r="W995" i="16"/>
  <c r="V995" i="16"/>
  <c r="U995" i="16"/>
  <c r="T995" i="16"/>
  <c r="S995" i="16"/>
  <c r="R995" i="16"/>
  <c r="Q995" i="16"/>
  <c r="L995" i="16"/>
  <c r="J995" i="16"/>
  <c r="X994" i="16"/>
  <c r="W994" i="16"/>
  <c r="V994" i="16"/>
  <c r="U994" i="16"/>
  <c r="T994" i="16"/>
  <c r="S994" i="16"/>
  <c r="R994" i="16"/>
  <c r="Q994" i="16"/>
  <c r="L994" i="16"/>
  <c r="J994" i="16"/>
  <c r="X993" i="16"/>
  <c r="W993" i="16"/>
  <c r="V993" i="16"/>
  <c r="U993" i="16"/>
  <c r="T993" i="16"/>
  <c r="S993" i="16"/>
  <c r="R993" i="16"/>
  <c r="Q993" i="16"/>
  <c r="L993" i="16"/>
  <c r="J993" i="16"/>
  <c r="X992" i="16"/>
  <c r="W992" i="16"/>
  <c r="V992" i="16"/>
  <c r="U992" i="16"/>
  <c r="T992" i="16"/>
  <c r="S992" i="16"/>
  <c r="R992" i="16"/>
  <c r="Q992" i="16"/>
  <c r="L992" i="16"/>
  <c r="J992" i="16"/>
  <c r="X991" i="16"/>
  <c r="W991" i="16"/>
  <c r="V991" i="16"/>
  <c r="U991" i="16"/>
  <c r="T991" i="16"/>
  <c r="S991" i="16"/>
  <c r="R991" i="16"/>
  <c r="Q991" i="16"/>
  <c r="L991" i="16"/>
  <c r="J991" i="16"/>
  <c r="X990" i="16"/>
  <c r="W990" i="16"/>
  <c r="V990" i="16"/>
  <c r="U990" i="16"/>
  <c r="T990" i="16"/>
  <c r="S990" i="16"/>
  <c r="R990" i="16"/>
  <c r="Q990" i="16"/>
  <c r="L990" i="16"/>
  <c r="J990" i="16"/>
  <c r="X989" i="16"/>
  <c r="W989" i="16"/>
  <c r="V989" i="16"/>
  <c r="U989" i="16"/>
  <c r="T989" i="16"/>
  <c r="S989" i="16"/>
  <c r="R989" i="16"/>
  <c r="Q989" i="16"/>
  <c r="L989" i="16"/>
  <c r="J989" i="16"/>
  <c r="X988" i="16"/>
  <c r="W988" i="16"/>
  <c r="V988" i="16"/>
  <c r="U988" i="16"/>
  <c r="T988" i="16"/>
  <c r="S988" i="16"/>
  <c r="R988" i="16"/>
  <c r="Q988" i="16"/>
  <c r="L988" i="16"/>
  <c r="J988" i="16"/>
  <c r="X987" i="16"/>
  <c r="W987" i="16"/>
  <c r="V987" i="16"/>
  <c r="U987" i="16"/>
  <c r="T987" i="16"/>
  <c r="S987" i="16"/>
  <c r="R987" i="16"/>
  <c r="Q987" i="16"/>
  <c r="L987" i="16"/>
  <c r="J987" i="16"/>
  <c r="X986" i="16"/>
  <c r="W986" i="16"/>
  <c r="V986" i="16"/>
  <c r="U986" i="16"/>
  <c r="T986" i="16"/>
  <c r="S986" i="16"/>
  <c r="R986" i="16"/>
  <c r="Q986" i="16"/>
  <c r="L986" i="16"/>
  <c r="J986" i="16"/>
  <c r="X985" i="16"/>
  <c r="W985" i="16"/>
  <c r="V985" i="16"/>
  <c r="U985" i="16"/>
  <c r="T985" i="16"/>
  <c r="S985" i="16"/>
  <c r="R985" i="16"/>
  <c r="Q985" i="16"/>
  <c r="L985" i="16"/>
  <c r="J985" i="16"/>
  <c r="X984" i="16"/>
  <c r="W984" i="16"/>
  <c r="V984" i="16"/>
  <c r="U984" i="16"/>
  <c r="T984" i="16"/>
  <c r="S984" i="16"/>
  <c r="R984" i="16"/>
  <c r="Q984" i="16"/>
  <c r="L984" i="16"/>
  <c r="J984" i="16"/>
  <c r="X983" i="16"/>
  <c r="W983" i="16"/>
  <c r="V983" i="16"/>
  <c r="U983" i="16"/>
  <c r="T983" i="16"/>
  <c r="S983" i="16"/>
  <c r="R983" i="16"/>
  <c r="Q983" i="16"/>
  <c r="L983" i="16"/>
  <c r="J983" i="16"/>
  <c r="X982" i="16"/>
  <c r="W982" i="16"/>
  <c r="V982" i="16"/>
  <c r="U982" i="16"/>
  <c r="T982" i="16"/>
  <c r="S982" i="16"/>
  <c r="R982" i="16"/>
  <c r="Q982" i="16"/>
  <c r="L982" i="16"/>
  <c r="J982" i="16"/>
  <c r="X981" i="16"/>
  <c r="W981" i="16"/>
  <c r="V981" i="16"/>
  <c r="U981" i="16"/>
  <c r="T981" i="16"/>
  <c r="S981" i="16"/>
  <c r="R981" i="16"/>
  <c r="Q981" i="16"/>
  <c r="L981" i="16"/>
  <c r="J981" i="16"/>
  <c r="X980" i="16"/>
  <c r="W980" i="16"/>
  <c r="V980" i="16"/>
  <c r="U980" i="16"/>
  <c r="T980" i="16"/>
  <c r="S980" i="16"/>
  <c r="R980" i="16"/>
  <c r="Q980" i="16"/>
  <c r="L980" i="16"/>
  <c r="J980" i="16"/>
  <c r="X979" i="16"/>
  <c r="W979" i="16"/>
  <c r="V979" i="16"/>
  <c r="U979" i="16"/>
  <c r="T979" i="16"/>
  <c r="S979" i="16"/>
  <c r="R979" i="16"/>
  <c r="Q979" i="16"/>
  <c r="L979" i="16"/>
  <c r="J979" i="16"/>
  <c r="X978" i="16"/>
  <c r="W978" i="16"/>
  <c r="V978" i="16"/>
  <c r="U978" i="16"/>
  <c r="T978" i="16"/>
  <c r="S978" i="16"/>
  <c r="R978" i="16"/>
  <c r="Q978" i="16"/>
  <c r="L978" i="16"/>
  <c r="J978" i="16"/>
  <c r="X977" i="16"/>
  <c r="W977" i="16"/>
  <c r="V977" i="16"/>
  <c r="U977" i="16"/>
  <c r="T977" i="16"/>
  <c r="S977" i="16"/>
  <c r="R977" i="16"/>
  <c r="Q977" i="16"/>
  <c r="L977" i="16"/>
  <c r="J977" i="16"/>
  <c r="X976" i="16"/>
  <c r="W976" i="16"/>
  <c r="V976" i="16"/>
  <c r="U976" i="16"/>
  <c r="T976" i="16"/>
  <c r="S976" i="16"/>
  <c r="R976" i="16"/>
  <c r="Q976" i="16"/>
  <c r="L976" i="16"/>
  <c r="J976" i="16"/>
  <c r="X975" i="16"/>
  <c r="W975" i="16"/>
  <c r="V975" i="16"/>
  <c r="U975" i="16"/>
  <c r="T975" i="16"/>
  <c r="S975" i="16"/>
  <c r="R975" i="16"/>
  <c r="Q975" i="16"/>
  <c r="L975" i="16"/>
  <c r="J975" i="16"/>
  <c r="X974" i="16"/>
  <c r="W974" i="16"/>
  <c r="V974" i="16"/>
  <c r="U974" i="16"/>
  <c r="T974" i="16"/>
  <c r="S974" i="16"/>
  <c r="R974" i="16"/>
  <c r="Q974" i="16"/>
  <c r="L974" i="16"/>
  <c r="J974" i="16"/>
  <c r="X973" i="16"/>
  <c r="W973" i="16"/>
  <c r="V973" i="16"/>
  <c r="U973" i="16"/>
  <c r="T973" i="16"/>
  <c r="S973" i="16"/>
  <c r="R973" i="16"/>
  <c r="Q973" i="16"/>
  <c r="L973" i="16"/>
  <c r="J973" i="16"/>
  <c r="X972" i="16"/>
  <c r="W972" i="16"/>
  <c r="V972" i="16"/>
  <c r="U972" i="16"/>
  <c r="T972" i="16"/>
  <c r="S972" i="16"/>
  <c r="R972" i="16"/>
  <c r="Q972" i="16"/>
  <c r="L972" i="16"/>
  <c r="J972" i="16"/>
  <c r="X971" i="16"/>
  <c r="W971" i="16"/>
  <c r="V971" i="16"/>
  <c r="U971" i="16"/>
  <c r="T971" i="16"/>
  <c r="S971" i="16"/>
  <c r="R971" i="16"/>
  <c r="Q971" i="16"/>
  <c r="L971" i="16"/>
  <c r="J971" i="16"/>
  <c r="X970" i="16"/>
  <c r="W970" i="16"/>
  <c r="V970" i="16"/>
  <c r="U970" i="16"/>
  <c r="T970" i="16"/>
  <c r="S970" i="16"/>
  <c r="R970" i="16"/>
  <c r="Q970" i="16"/>
  <c r="L970" i="16"/>
  <c r="J970" i="16"/>
  <c r="X969" i="16"/>
  <c r="W969" i="16"/>
  <c r="V969" i="16"/>
  <c r="U969" i="16"/>
  <c r="T969" i="16"/>
  <c r="S969" i="16"/>
  <c r="R969" i="16"/>
  <c r="Q969" i="16"/>
  <c r="L969" i="16"/>
  <c r="J969" i="16"/>
  <c r="X968" i="16"/>
  <c r="W968" i="16"/>
  <c r="V968" i="16"/>
  <c r="U968" i="16"/>
  <c r="T968" i="16"/>
  <c r="S968" i="16"/>
  <c r="R968" i="16"/>
  <c r="Q968" i="16"/>
  <c r="L968" i="16"/>
  <c r="J968" i="16"/>
  <c r="X967" i="16"/>
  <c r="W967" i="16"/>
  <c r="V967" i="16"/>
  <c r="U967" i="16"/>
  <c r="T967" i="16"/>
  <c r="S967" i="16"/>
  <c r="R967" i="16"/>
  <c r="Q967" i="16"/>
  <c r="L967" i="16"/>
  <c r="J967" i="16"/>
  <c r="X966" i="16"/>
  <c r="W966" i="16"/>
  <c r="V966" i="16"/>
  <c r="U966" i="16"/>
  <c r="T966" i="16"/>
  <c r="S966" i="16"/>
  <c r="R966" i="16"/>
  <c r="Q966" i="16"/>
  <c r="L966" i="16"/>
  <c r="J966" i="16"/>
  <c r="X965" i="16"/>
  <c r="W965" i="16"/>
  <c r="V965" i="16"/>
  <c r="U965" i="16"/>
  <c r="T965" i="16"/>
  <c r="S965" i="16"/>
  <c r="R965" i="16"/>
  <c r="Q965" i="16"/>
  <c r="L965" i="16"/>
  <c r="J965" i="16"/>
  <c r="X964" i="16"/>
  <c r="W964" i="16"/>
  <c r="V964" i="16"/>
  <c r="U964" i="16"/>
  <c r="T964" i="16"/>
  <c r="S964" i="16"/>
  <c r="R964" i="16"/>
  <c r="Q964" i="16"/>
  <c r="L964" i="16"/>
  <c r="J964" i="16"/>
  <c r="X963" i="16"/>
  <c r="W963" i="16"/>
  <c r="V963" i="16"/>
  <c r="U963" i="16"/>
  <c r="T963" i="16"/>
  <c r="S963" i="16"/>
  <c r="R963" i="16"/>
  <c r="Q963" i="16"/>
  <c r="L963" i="16"/>
  <c r="J963" i="16"/>
  <c r="X962" i="16"/>
  <c r="W962" i="16"/>
  <c r="V962" i="16"/>
  <c r="U962" i="16"/>
  <c r="T962" i="16"/>
  <c r="S962" i="16"/>
  <c r="R962" i="16"/>
  <c r="Q962" i="16"/>
  <c r="L962" i="16"/>
  <c r="J962" i="16"/>
  <c r="X961" i="16"/>
  <c r="W961" i="16"/>
  <c r="V961" i="16"/>
  <c r="U961" i="16"/>
  <c r="T961" i="16"/>
  <c r="S961" i="16"/>
  <c r="R961" i="16"/>
  <c r="Q961" i="16"/>
  <c r="L961" i="16"/>
  <c r="J961" i="16"/>
  <c r="X960" i="16"/>
  <c r="W960" i="16"/>
  <c r="V960" i="16"/>
  <c r="U960" i="16"/>
  <c r="T960" i="16"/>
  <c r="S960" i="16"/>
  <c r="R960" i="16"/>
  <c r="Q960" i="16"/>
  <c r="L960" i="16"/>
  <c r="J960" i="16"/>
  <c r="X959" i="16"/>
  <c r="W959" i="16"/>
  <c r="V959" i="16"/>
  <c r="U959" i="16"/>
  <c r="T959" i="16"/>
  <c r="S959" i="16"/>
  <c r="R959" i="16"/>
  <c r="Q959" i="16"/>
  <c r="L959" i="16"/>
  <c r="J959" i="16"/>
  <c r="X958" i="16"/>
  <c r="W958" i="16"/>
  <c r="V958" i="16"/>
  <c r="U958" i="16"/>
  <c r="T958" i="16"/>
  <c r="S958" i="16"/>
  <c r="R958" i="16"/>
  <c r="Q958" i="16"/>
  <c r="L958" i="16"/>
  <c r="J958" i="16"/>
  <c r="X957" i="16"/>
  <c r="W957" i="16"/>
  <c r="V957" i="16"/>
  <c r="U957" i="16"/>
  <c r="T957" i="16"/>
  <c r="S957" i="16"/>
  <c r="R957" i="16"/>
  <c r="Q957" i="16"/>
  <c r="L957" i="16"/>
  <c r="J957" i="16"/>
  <c r="X956" i="16"/>
  <c r="W956" i="16"/>
  <c r="V956" i="16"/>
  <c r="U956" i="16"/>
  <c r="T956" i="16"/>
  <c r="S956" i="16"/>
  <c r="R956" i="16"/>
  <c r="Q956" i="16"/>
  <c r="L956" i="16"/>
  <c r="J956" i="16"/>
  <c r="X955" i="16"/>
  <c r="W955" i="16"/>
  <c r="V955" i="16"/>
  <c r="U955" i="16"/>
  <c r="T955" i="16"/>
  <c r="S955" i="16"/>
  <c r="R955" i="16"/>
  <c r="Q955" i="16"/>
  <c r="L955" i="16"/>
  <c r="J955" i="16"/>
  <c r="X954" i="16"/>
  <c r="W954" i="16"/>
  <c r="V954" i="16"/>
  <c r="U954" i="16"/>
  <c r="T954" i="16"/>
  <c r="S954" i="16"/>
  <c r="R954" i="16"/>
  <c r="Q954" i="16"/>
  <c r="L954" i="16"/>
  <c r="J954" i="16"/>
  <c r="X953" i="16"/>
  <c r="W953" i="16"/>
  <c r="V953" i="16"/>
  <c r="U953" i="16"/>
  <c r="T953" i="16"/>
  <c r="S953" i="16"/>
  <c r="R953" i="16"/>
  <c r="Q953" i="16"/>
  <c r="L953" i="16"/>
  <c r="J953" i="16"/>
  <c r="X952" i="16"/>
  <c r="W952" i="16"/>
  <c r="V952" i="16"/>
  <c r="U952" i="16"/>
  <c r="T952" i="16"/>
  <c r="S952" i="16"/>
  <c r="R952" i="16"/>
  <c r="Q952" i="16"/>
  <c r="L952" i="16"/>
  <c r="J952" i="16"/>
  <c r="X951" i="16"/>
  <c r="W951" i="16"/>
  <c r="V951" i="16"/>
  <c r="U951" i="16"/>
  <c r="T951" i="16"/>
  <c r="S951" i="16"/>
  <c r="R951" i="16"/>
  <c r="Q951" i="16"/>
  <c r="L951" i="16"/>
  <c r="J951" i="16"/>
  <c r="X950" i="16"/>
  <c r="W950" i="16"/>
  <c r="V950" i="16"/>
  <c r="U950" i="16"/>
  <c r="T950" i="16"/>
  <c r="S950" i="16"/>
  <c r="R950" i="16"/>
  <c r="Q950" i="16"/>
  <c r="L950" i="16"/>
  <c r="J950" i="16"/>
  <c r="X949" i="16"/>
  <c r="W949" i="16"/>
  <c r="V949" i="16"/>
  <c r="U949" i="16"/>
  <c r="T949" i="16"/>
  <c r="S949" i="16"/>
  <c r="R949" i="16"/>
  <c r="Q949" i="16"/>
  <c r="L949" i="16"/>
  <c r="J949" i="16"/>
  <c r="X948" i="16"/>
  <c r="W948" i="16"/>
  <c r="V948" i="16"/>
  <c r="U948" i="16"/>
  <c r="T948" i="16"/>
  <c r="S948" i="16"/>
  <c r="R948" i="16"/>
  <c r="Q948" i="16"/>
  <c r="L948" i="16"/>
  <c r="J948" i="16"/>
  <c r="X947" i="16"/>
  <c r="W947" i="16"/>
  <c r="V947" i="16"/>
  <c r="U947" i="16"/>
  <c r="T947" i="16"/>
  <c r="S947" i="16"/>
  <c r="R947" i="16"/>
  <c r="Q947" i="16"/>
  <c r="L947" i="16"/>
  <c r="J947" i="16"/>
  <c r="X946" i="16"/>
  <c r="W946" i="16"/>
  <c r="V946" i="16"/>
  <c r="U946" i="16"/>
  <c r="T946" i="16"/>
  <c r="S946" i="16"/>
  <c r="R946" i="16"/>
  <c r="Q946" i="16"/>
  <c r="L946" i="16"/>
  <c r="J946" i="16"/>
  <c r="X945" i="16"/>
  <c r="W945" i="16"/>
  <c r="V945" i="16"/>
  <c r="U945" i="16"/>
  <c r="T945" i="16"/>
  <c r="S945" i="16"/>
  <c r="R945" i="16"/>
  <c r="Q945" i="16"/>
  <c r="L945" i="16"/>
  <c r="J945" i="16"/>
  <c r="X944" i="16"/>
  <c r="W944" i="16"/>
  <c r="V944" i="16"/>
  <c r="U944" i="16"/>
  <c r="T944" i="16"/>
  <c r="S944" i="16"/>
  <c r="R944" i="16"/>
  <c r="Q944" i="16"/>
  <c r="L944" i="16"/>
  <c r="J944" i="16"/>
  <c r="X943" i="16"/>
  <c r="W943" i="16"/>
  <c r="V943" i="16"/>
  <c r="U943" i="16"/>
  <c r="T943" i="16"/>
  <c r="S943" i="16"/>
  <c r="R943" i="16"/>
  <c r="Q943" i="16"/>
  <c r="L943" i="16"/>
  <c r="J943" i="16"/>
  <c r="X942" i="16"/>
  <c r="W942" i="16"/>
  <c r="V942" i="16"/>
  <c r="U942" i="16"/>
  <c r="T942" i="16"/>
  <c r="S942" i="16"/>
  <c r="R942" i="16"/>
  <c r="Q942" i="16"/>
  <c r="L942" i="16"/>
  <c r="J942" i="16"/>
  <c r="X941" i="16"/>
  <c r="W941" i="16"/>
  <c r="V941" i="16"/>
  <c r="U941" i="16"/>
  <c r="T941" i="16"/>
  <c r="S941" i="16"/>
  <c r="R941" i="16"/>
  <c r="Q941" i="16"/>
  <c r="L941" i="16"/>
  <c r="J941" i="16"/>
  <c r="X940" i="16"/>
  <c r="W940" i="16"/>
  <c r="V940" i="16"/>
  <c r="U940" i="16"/>
  <c r="T940" i="16"/>
  <c r="S940" i="16"/>
  <c r="R940" i="16"/>
  <c r="Q940" i="16"/>
  <c r="L940" i="16"/>
  <c r="J940" i="16"/>
  <c r="X939" i="16"/>
  <c r="W939" i="16"/>
  <c r="V939" i="16"/>
  <c r="U939" i="16"/>
  <c r="T939" i="16"/>
  <c r="S939" i="16"/>
  <c r="R939" i="16"/>
  <c r="Q939" i="16"/>
  <c r="L939" i="16"/>
  <c r="J939" i="16"/>
  <c r="X938" i="16"/>
  <c r="W938" i="16"/>
  <c r="V938" i="16"/>
  <c r="U938" i="16"/>
  <c r="T938" i="16"/>
  <c r="S938" i="16"/>
  <c r="R938" i="16"/>
  <c r="Q938" i="16"/>
  <c r="L938" i="16"/>
  <c r="J938" i="16"/>
  <c r="X937" i="16"/>
  <c r="W937" i="16"/>
  <c r="V937" i="16"/>
  <c r="U937" i="16"/>
  <c r="T937" i="16"/>
  <c r="S937" i="16"/>
  <c r="R937" i="16"/>
  <c r="Q937" i="16"/>
  <c r="L937" i="16"/>
  <c r="J937" i="16"/>
  <c r="X936" i="16"/>
  <c r="W936" i="16"/>
  <c r="V936" i="16"/>
  <c r="U936" i="16"/>
  <c r="T936" i="16"/>
  <c r="S936" i="16"/>
  <c r="R936" i="16"/>
  <c r="Q936" i="16"/>
  <c r="L936" i="16"/>
  <c r="J936" i="16"/>
  <c r="X935" i="16"/>
  <c r="W935" i="16"/>
  <c r="V935" i="16"/>
  <c r="U935" i="16"/>
  <c r="T935" i="16"/>
  <c r="S935" i="16"/>
  <c r="R935" i="16"/>
  <c r="Q935" i="16"/>
  <c r="L935" i="16"/>
  <c r="J935" i="16"/>
  <c r="X934" i="16"/>
  <c r="W934" i="16"/>
  <c r="V934" i="16"/>
  <c r="U934" i="16"/>
  <c r="T934" i="16"/>
  <c r="S934" i="16"/>
  <c r="R934" i="16"/>
  <c r="Q934" i="16"/>
  <c r="L934" i="16"/>
  <c r="J934" i="16"/>
  <c r="X933" i="16"/>
  <c r="W933" i="16"/>
  <c r="V933" i="16"/>
  <c r="U933" i="16"/>
  <c r="T933" i="16"/>
  <c r="S933" i="16"/>
  <c r="R933" i="16"/>
  <c r="Q933" i="16"/>
  <c r="L933" i="16"/>
  <c r="J933" i="16"/>
  <c r="X932" i="16"/>
  <c r="W932" i="16"/>
  <c r="V932" i="16"/>
  <c r="U932" i="16"/>
  <c r="T932" i="16"/>
  <c r="S932" i="16"/>
  <c r="R932" i="16"/>
  <c r="Q932" i="16"/>
  <c r="L932" i="16"/>
  <c r="J932" i="16"/>
  <c r="X931" i="16"/>
  <c r="W931" i="16"/>
  <c r="V931" i="16"/>
  <c r="U931" i="16"/>
  <c r="T931" i="16"/>
  <c r="S931" i="16"/>
  <c r="R931" i="16"/>
  <c r="Q931" i="16"/>
  <c r="L931" i="16"/>
  <c r="J931" i="16"/>
  <c r="X930" i="16"/>
  <c r="W930" i="16"/>
  <c r="V930" i="16"/>
  <c r="U930" i="16"/>
  <c r="T930" i="16"/>
  <c r="S930" i="16"/>
  <c r="R930" i="16"/>
  <c r="Q930" i="16"/>
  <c r="L930" i="16"/>
  <c r="J930" i="16"/>
  <c r="X929" i="16"/>
  <c r="W929" i="16"/>
  <c r="V929" i="16"/>
  <c r="U929" i="16"/>
  <c r="T929" i="16"/>
  <c r="S929" i="16"/>
  <c r="R929" i="16"/>
  <c r="Q929" i="16"/>
  <c r="L929" i="16"/>
  <c r="J929" i="16"/>
  <c r="X928" i="16"/>
  <c r="W928" i="16"/>
  <c r="V928" i="16"/>
  <c r="U928" i="16"/>
  <c r="T928" i="16"/>
  <c r="S928" i="16"/>
  <c r="R928" i="16"/>
  <c r="Q928" i="16"/>
  <c r="L928" i="16"/>
  <c r="J928" i="16"/>
  <c r="X927" i="16"/>
  <c r="W927" i="16"/>
  <c r="V927" i="16"/>
  <c r="U927" i="16"/>
  <c r="T927" i="16"/>
  <c r="S927" i="16"/>
  <c r="R927" i="16"/>
  <c r="Q927" i="16"/>
  <c r="L927" i="16"/>
  <c r="J927" i="16"/>
  <c r="X926" i="16"/>
  <c r="W926" i="16"/>
  <c r="V926" i="16"/>
  <c r="U926" i="16"/>
  <c r="T926" i="16"/>
  <c r="S926" i="16"/>
  <c r="R926" i="16"/>
  <c r="Q926" i="16"/>
  <c r="L926" i="16"/>
  <c r="J926" i="16"/>
  <c r="X925" i="16"/>
  <c r="W925" i="16"/>
  <c r="V925" i="16"/>
  <c r="U925" i="16"/>
  <c r="T925" i="16"/>
  <c r="S925" i="16"/>
  <c r="R925" i="16"/>
  <c r="Q925" i="16"/>
  <c r="L925" i="16"/>
  <c r="J925" i="16"/>
  <c r="X924" i="16"/>
  <c r="W924" i="16"/>
  <c r="V924" i="16"/>
  <c r="U924" i="16"/>
  <c r="T924" i="16"/>
  <c r="S924" i="16"/>
  <c r="R924" i="16"/>
  <c r="Q924" i="16"/>
  <c r="L924" i="16"/>
  <c r="J924" i="16"/>
  <c r="X923" i="16"/>
  <c r="W923" i="16"/>
  <c r="V923" i="16"/>
  <c r="U923" i="16"/>
  <c r="T923" i="16"/>
  <c r="S923" i="16"/>
  <c r="R923" i="16"/>
  <c r="Q923" i="16"/>
  <c r="L923" i="16"/>
  <c r="J923" i="16"/>
  <c r="X922" i="16"/>
  <c r="W922" i="16"/>
  <c r="V922" i="16"/>
  <c r="U922" i="16"/>
  <c r="T922" i="16"/>
  <c r="S922" i="16"/>
  <c r="R922" i="16"/>
  <c r="Q922" i="16"/>
  <c r="L922" i="16"/>
  <c r="J922" i="16"/>
  <c r="X921" i="16"/>
  <c r="W921" i="16"/>
  <c r="V921" i="16"/>
  <c r="U921" i="16"/>
  <c r="T921" i="16"/>
  <c r="S921" i="16"/>
  <c r="R921" i="16"/>
  <c r="Q921" i="16"/>
  <c r="L921" i="16"/>
  <c r="J921" i="16"/>
  <c r="X920" i="16"/>
  <c r="W920" i="16"/>
  <c r="V920" i="16"/>
  <c r="U920" i="16"/>
  <c r="T920" i="16"/>
  <c r="S920" i="16"/>
  <c r="R920" i="16"/>
  <c r="Q920" i="16"/>
  <c r="L920" i="16"/>
  <c r="J920" i="16"/>
  <c r="X919" i="16"/>
  <c r="W919" i="16"/>
  <c r="V919" i="16"/>
  <c r="U919" i="16"/>
  <c r="T919" i="16"/>
  <c r="S919" i="16"/>
  <c r="R919" i="16"/>
  <c r="Q919" i="16"/>
  <c r="L919" i="16"/>
  <c r="J919" i="16"/>
  <c r="X918" i="16"/>
  <c r="W918" i="16"/>
  <c r="V918" i="16"/>
  <c r="U918" i="16"/>
  <c r="T918" i="16"/>
  <c r="S918" i="16"/>
  <c r="R918" i="16"/>
  <c r="Q918" i="16"/>
  <c r="L918" i="16"/>
  <c r="J918" i="16"/>
  <c r="X917" i="16"/>
  <c r="W917" i="16"/>
  <c r="V917" i="16"/>
  <c r="U917" i="16"/>
  <c r="T917" i="16"/>
  <c r="S917" i="16"/>
  <c r="R917" i="16"/>
  <c r="Q917" i="16"/>
  <c r="L917" i="16"/>
  <c r="J917" i="16"/>
  <c r="X916" i="16"/>
  <c r="W916" i="16"/>
  <c r="V916" i="16"/>
  <c r="U916" i="16"/>
  <c r="T916" i="16"/>
  <c r="S916" i="16"/>
  <c r="R916" i="16"/>
  <c r="Q916" i="16"/>
  <c r="L916" i="16"/>
  <c r="J916" i="16"/>
  <c r="X915" i="16"/>
  <c r="W915" i="16"/>
  <c r="V915" i="16"/>
  <c r="U915" i="16"/>
  <c r="T915" i="16"/>
  <c r="S915" i="16"/>
  <c r="R915" i="16"/>
  <c r="Q915" i="16"/>
  <c r="L915" i="16"/>
  <c r="J915" i="16"/>
  <c r="X914" i="16"/>
  <c r="W914" i="16"/>
  <c r="V914" i="16"/>
  <c r="U914" i="16"/>
  <c r="T914" i="16"/>
  <c r="S914" i="16"/>
  <c r="R914" i="16"/>
  <c r="Q914" i="16"/>
  <c r="L914" i="16"/>
  <c r="J914" i="16"/>
  <c r="X913" i="16"/>
  <c r="W913" i="16"/>
  <c r="V913" i="16"/>
  <c r="U913" i="16"/>
  <c r="T913" i="16"/>
  <c r="S913" i="16"/>
  <c r="R913" i="16"/>
  <c r="Q913" i="16"/>
  <c r="L913" i="16"/>
  <c r="J913" i="16"/>
  <c r="X912" i="16"/>
  <c r="W912" i="16"/>
  <c r="V912" i="16"/>
  <c r="U912" i="16"/>
  <c r="T912" i="16"/>
  <c r="S912" i="16"/>
  <c r="R912" i="16"/>
  <c r="Q912" i="16"/>
  <c r="L912" i="16"/>
  <c r="J912" i="16"/>
  <c r="X911" i="16"/>
  <c r="W911" i="16"/>
  <c r="V911" i="16"/>
  <c r="U911" i="16"/>
  <c r="T911" i="16"/>
  <c r="S911" i="16"/>
  <c r="R911" i="16"/>
  <c r="Q911" i="16"/>
  <c r="L911" i="16"/>
  <c r="J911" i="16"/>
  <c r="X910" i="16"/>
  <c r="W910" i="16"/>
  <c r="V910" i="16"/>
  <c r="U910" i="16"/>
  <c r="T910" i="16"/>
  <c r="S910" i="16"/>
  <c r="R910" i="16"/>
  <c r="Q910" i="16"/>
  <c r="L910" i="16"/>
  <c r="J910" i="16"/>
  <c r="X909" i="16"/>
  <c r="W909" i="16"/>
  <c r="V909" i="16"/>
  <c r="U909" i="16"/>
  <c r="T909" i="16"/>
  <c r="S909" i="16"/>
  <c r="R909" i="16"/>
  <c r="Q909" i="16"/>
  <c r="L909" i="16"/>
  <c r="J909" i="16"/>
  <c r="X908" i="16"/>
  <c r="W908" i="16"/>
  <c r="V908" i="16"/>
  <c r="U908" i="16"/>
  <c r="T908" i="16"/>
  <c r="S908" i="16"/>
  <c r="R908" i="16"/>
  <c r="Q908" i="16"/>
  <c r="L908" i="16"/>
  <c r="J908" i="16"/>
  <c r="X907" i="16"/>
  <c r="W907" i="16"/>
  <c r="V907" i="16"/>
  <c r="U907" i="16"/>
  <c r="T907" i="16"/>
  <c r="S907" i="16"/>
  <c r="R907" i="16"/>
  <c r="Q907" i="16"/>
  <c r="L907" i="16"/>
  <c r="J907" i="16"/>
  <c r="X906" i="16"/>
  <c r="W906" i="16"/>
  <c r="V906" i="16"/>
  <c r="U906" i="16"/>
  <c r="T906" i="16"/>
  <c r="S906" i="16"/>
  <c r="R906" i="16"/>
  <c r="Q906" i="16"/>
  <c r="L906" i="16"/>
  <c r="J906" i="16"/>
  <c r="X905" i="16"/>
  <c r="W905" i="16"/>
  <c r="V905" i="16"/>
  <c r="U905" i="16"/>
  <c r="T905" i="16"/>
  <c r="S905" i="16"/>
  <c r="R905" i="16"/>
  <c r="Q905" i="16"/>
  <c r="L905" i="16"/>
  <c r="J905" i="16"/>
  <c r="X904" i="16"/>
  <c r="W904" i="16"/>
  <c r="V904" i="16"/>
  <c r="U904" i="16"/>
  <c r="T904" i="16"/>
  <c r="S904" i="16"/>
  <c r="R904" i="16"/>
  <c r="Q904" i="16"/>
  <c r="L904" i="16"/>
  <c r="J904" i="16"/>
  <c r="X903" i="16"/>
  <c r="W903" i="16"/>
  <c r="V903" i="16"/>
  <c r="U903" i="16"/>
  <c r="T903" i="16"/>
  <c r="S903" i="16"/>
  <c r="R903" i="16"/>
  <c r="Q903" i="16"/>
  <c r="L903" i="16"/>
  <c r="J903" i="16"/>
  <c r="X902" i="16"/>
  <c r="W902" i="16"/>
  <c r="V902" i="16"/>
  <c r="U902" i="16"/>
  <c r="T902" i="16"/>
  <c r="S902" i="16"/>
  <c r="R902" i="16"/>
  <c r="Q902" i="16"/>
  <c r="L902" i="16"/>
  <c r="J902" i="16"/>
  <c r="X901" i="16"/>
  <c r="W901" i="16"/>
  <c r="V901" i="16"/>
  <c r="U901" i="16"/>
  <c r="T901" i="16"/>
  <c r="S901" i="16"/>
  <c r="R901" i="16"/>
  <c r="Q901" i="16"/>
  <c r="L901" i="16"/>
  <c r="J901" i="16"/>
  <c r="X900" i="16"/>
  <c r="W900" i="16"/>
  <c r="V900" i="16"/>
  <c r="U900" i="16"/>
  <c r="T900" i="16"/>
  <c r="S900" i="16"/>
  <c r="R900" i="16"/>
  <c r="Q900" i="16"/>
  <c r="L900" i="16"/>
  <c r="J900" i="16"/>
  <c r="X899" i="16"/>
  <c r="W899" i="16"/>
  <c r="V899" i="16"/>
  <c r="U899" i="16"/>
  <c r="T899" i="16"/>
  <c r="S899" i="16"/>
  <c r="R899" i="16"/>
  <c r="Q899" i="16"/>
  <c r="L899" i="16"/>
  <c r="J899" i="16"/>
  <c r="X898" i="16"/>
  <c r="W898" i="16"/>
  <c r="V898" i="16"/>
  <c r="U898" i="16"/>
  <c r="T898" i="16"/>
  <c r="S898" i="16"/>
  <c r="R898" i="16"/>
  <c r="Q898" i="16"/>
  <c r="L898" i="16"/>
  <c r="J898" i="16"/>
  <c r="X897" i="16"/>
  <c r="W897" i="16"/>
  <c r="V897" i="16"/>
  <c r="U897" i="16"/>
  <c r="T897" i="16"/>
  <c r="S897" i="16"/>
  <c r="R897" i="16"/>
  <c r="Q897" i="16"/>
  <c r="L897" i="16"/>
  <c r="J897" i="16"/>
  <c r="X896" i="16"/>
  <c r="W896" i="16"/>
  <c r="V896" i="16"/>
  <c r="U896" i="16"/>
  <c r="T896" i="16"/>
  <c r="S896" i="16"/>
  <c r="R896" i="16"/>
  <c r="Q896" i="16"/>
  <c r="L896" i="16"/>
  <c r="J896" i="16"/>
  <c r="X895" i="16"/>
  <c r="W895" i="16"/>
  <c r="V895" i="16"/>
  <c r="U895" i="16"/>
  <c r="T895" i="16"/>
  <c r="S895" i="16"/>
  <c r="R895" i="16"/>
  <c r="Q895" i="16"/>
  <c r="L895" i="16"/>
  <c r="J895" i="16"/>
  <c r="X894" i="16"/>
  <c r="W894" i="16"/>
  <c r="V894" i="16"/>
  <c r="U894" i="16"/>
  <c r="T894" i="16"/>
  <c r="S894" i="16"/>
  <c r="R894" i="16"/>
  <c r="Q894" i="16"/>
  <c r="L894" i="16"/>
  <c r="J894" i="16"/>
  <c r="X893" i="16"/>
  <c r="W893" i="16"/>
  <c r="V893" i="16"/>
  <c r="U893" i="16"/>
  <c r="T893" i="16"/>
  <c r="S893" i="16"/>
  <c r="R893" i="16"/>
  <c r="Q893" i="16"/>
  <c r="L893" i="16"/>
  <c r="J893" i="16"/>
  <c r="X892" i="16"/>
  <c r="W892" i="16"/>
  <c r="V892" i="16"/>
  <c r="U892" i="16"/>
  <c r="T892" i="16"/>
  <c r="S892" i="16"/>
  <c r="R892" i="16"/>
  <c r="Q892" i="16"/>
  <c r="L892" i="16"/>
  <c r="J892" i="16"/>
  <c r="X891" i="16"/>
  <c r="W891" i="16"/>
  <c r="V891" i="16"/>
  <c r="U891" i="16"/>
  <c r="T891" i="16"/>
  <c r="S891" i="16"/>
  <c r="R891" i="16"/>
  <c r="Q891" i="16"/>
  <c r="L891" i="16"/>
  <c r="J891" i="16"/>
  <c r="X890" i="16"/>
  <c r="W890" i="16"/>
  <c r="V890" i="16"/>
  <c r="U890" i="16"/>
  <c r="T890" i="16"/>
  <c r="S890" i="16"/>
  <c r="R890" i="16"/>
  <c r="Q890" i="16"/>
  <c r="L890" i="16"/>
  <c r="J890" i="16"/>
  <c r="X889" i="16"/>
  <c r="W889" i="16"/>
  <c r="V889" i="16"/>
  <c r="U889" i="16"/>
  <c r="T889" i="16"/>
  <c r="S889" i="16"/>
  <c r="R889" i="16"/>
  <c r="Q889" i="16"/>
  <c r="L889" i="16"/>
  <c r="J889" i="16"/>
  <c r="X888" i="16"/>
  <c r="W888" i="16"/>
  <c r="V888" i="16"/>
  <c r="U888" i="16"/>
  <c r="T888" i="16"/>
  <c r="S888" i="16"/>
  <c r="R888" i="16"/>
  <c r="Q888" i="16"/>
  <c r="L888" i="16"/>
  <c r="J888" i="16"/>
  <c r="X887" i="16"/>
  <c r="W887" i="16"/>
  <c r="V887" i="16"/>
  <c r="U887" i="16"/>
  <c r="T887" i="16"/>
  <c r="S887" i="16"/>
  <c r="R887" i="16"/>
  <c r="Q887" i="16"/>
  <c r="L887" i="16"/>
  <c r="J887" i="16"/>
  <c r="X886" i="16"/>
  <c r="W886" i="16"/>
  <c r="V886" i="16"/>
  <c r="U886" i="16"/>
  <c r="T886" i="16"/>
  <c r="S886" i="16"/>
  <c r="R886" i="16"/>
  <c r="Q886" i="16"/>
  <c r="L886" i="16"/>
  <c r="J886" i="16"/>
  <c r="X885" i="16"/>
  <c r="W885" i="16"/>
  <c r="V885" i="16"/>
  <c r="U885" i="16"/>
  <c r="T885" i="16"/>
  <c r="S885" i="16"/>
  <c r="R885" i="16"/>
  <c r="Q885" i="16"/>
  <c r="L885" i="16"/>
  <c r="J885" i="16"/>
  <c r="X884" i="16"/>
  <c r="W884" i="16"/>
  <c r="V884" i="16"/>
  <c r="U884" i="16"/>
  <c r="T884" i="16"/>
  <c r="S884" i="16"/>
  <c r="R884" i="16"/>
  <c r="Q884" i="16"/>
  <c r="L884" i="16"/>
  <c r="J884" i="16"/>
  <c r="X883" i="16"/>
  <c r="W883" i="16"/>
  <c r="V883" i="16"/>
  <c r="U883" i="16"/>
  <c r="T883" i="16"/>
  <c r="S883" i="16"/>
  <c r="R883" i="16"/>
  <c r="Q883" i="16"/>
  <c r="L883" i="16"/>
  <c r="J883" i="16"/>
  <c r="X882" i="16"/>
  <c r="W882" i="16"/>
  <c r="V882" i="16"/>
  <c r="U882" i="16"/>
  <c r="T882" i="16"/>
  <c r="S882" i="16"/>
  <c r="R882" i="16"/>
  <c r="Q882" i="16"/>
  <c r="L882" i="16"/>
  <c r="J882" i="16"/>
  <c r="X881" i="16"/>
  <c r="W881" i="16"/>
  <c r="V881" i="16"/>
  <c r="U881" i="16"/>
  <c r="T881" i="16"/>
  <c r="S881" i="16"/>
  <c r="R881" i="16"/>
  <c r="Q881" i="16"/>
  <c r="L881" i="16"/>
  <c r="J881" i="16"/>
  <c r="X880" i="16"/>
  <c r="W880" i="16"/>
  <c r="V880" i="16"/>
  <c r="U880" i="16"/>
  <c r="T880" i="16"/>
  <c r="S880" i="16"/>
  <c r="R880" i="16"/>
  <c r="Q880" i="16"/>
  <c r="L880" i="16"/>
  <c r="J880" i="16"/>
  <c r="X879" i="16"/>
  <c r="W879" i="16"/>
  <c r="V879" i="16"/>
  <c r="U879" i="16"/>
  <c r="T879" i="16"/>
  <c r="S879" i="16"/>
  <c r="R879" i="16"/>
  <c r="Q879" i="16"/>
  <c r="L879" i="16"/>
  <c r="J879" i="16"/>
  <c r="X878" i="16"/>
  <c r="W878" i="16"/>
  <c r="V878" i="16"/>
  <c r="U878" i="16"/>
  <c r="T878" i="16"/>
  <c r="S878" i="16"/>
  <c r="R878" i="16"/>
  <c r="Q878" i="16"/>
  <c r="L878" i="16"/>
  <c r="J878" i="16"/>
  <c r="X877" i="16"/>
  <c r="W877" i="16"/>
  <c r="V877" i="16"/>
  <c r="U877" i="16"/>
  <c r="T877" i="16"/>
  <c r="S877" i="16"/>
  <c r="R877" i="16"/>
  <c r="Q877" i="16"/>
  <c r="L877" i="16"/>
  <c r="J877" i="16"/>
  <c r="X876" i="16"/>
  <c r="W876" i="16"/>
  <c r="V876" i="16"/>
  <c r="U876" i="16"/>
  <c r="T876" i="16"/>
  <c r="S876" i="16"/>
  <c r="R876" i="16"/>
  <c r="Q876" i="16"/>
  <c r="L876" i="16"/>
  <c r="J876" i="16"/>
  <c r="X875" i="16"/>
  <c r="W875" i="16"/>
  <c r="V875" i="16"/>
  <c r="U875" i="16"/>
  <c r="T875" i="16"/>
  <c r="S875" i="16"/>
  <c r="R875" i="16"/>
  <c r="Q875" i="16"/>
  <c r="L875" i="16"/>
  <c r="J875" i="16"/>
  <c r="X874" i="16"/>
  <c r="W874" i="16"/>
  <c r="V874" i="16"/>
  <c r="U874" i="16"/>
  <c r="T874" i="16"/>
  <c r="S874" i="16"/>
  <c r="R874" i="16"/>
  <c r="Q874" i="16"/>
  <c r="L874" i="16"/>
  <c r="J874" i="16"/>
  <c r="X873" i="16"/>
  <c r="W873" i="16"/>
  <c r="V873" i="16"/>
  <c r="U873" i="16"/>
  <c r="T873" i="16"/>
  <c r="S873" i="16"/>
  <c r="R873" i="16"/>
  <c r="Q873" i="16"/>
  <c r="L873" i="16"/>
  <c r="J873" i="16"/>
  <c r="X872" i="16"/>
  <c r="W872" i="16"/>
  <c r="V872" i="16"/>
  <c r="U872" i="16"/>
  <c r="T872" i="16"/>
  <c r="S872" i="16"/>
  <c r="R872" i="16"/>
  <c r="Q872" i="16"/>
  <c r="L872" i="16"/>
  <c r="J872" i="16"/>
  <c r="X871" i="16"/>
  <c r="W871" i="16"/>
  <c r="V871" i="16"/>
  <c r="U871" i="16"/>
  <c r="T871" i="16"/>
  <c r="S871" i="16"/>
  <c r="R871" i="16"/>
  <c r="Q871" i="16"/>
  <c r="L871" i="16"/>
  <c r="J871" i="16"/>
  <c r="X870" i="16"/>
  <c r="W870" i="16"/>
  <c r="V870" i="16"/>
  <c r="U870" i="16"/>
  <c r="T870" i="16"/>
  <c r="S870" i="16"/>
  <c r="R870" i="16"/>
  <c r="Q870" i="16"/>
  <c r="L870" i="16"/>
  <c r="J870" i="16"/>
  <c r="X869" i="16"/>
  <c r="W869" i="16"/>
  <c r="V869" i="16"/>
  <c r="U869" i="16"/>
  <c r="T869" i="16"/>
  <c r="S869" i="16"/>
  <c r="R869" i="16"/>
  <c r="Q869" i="16"/>
  <c r="L869" i="16"/>
  <c r="J869" i="16"/>
  <c r="X868" i="16"/>
  <c r="W868" i="16"/>
  <c r="V868" i="16"/>
  <c r="U868" i="16"/>
  <c r="T868" i="16"/>
  <c r="S868" i="16"/>
  <c r="R868" i="16"/>
  <c r="Q868" i="16"/>
  <c r="L868" i="16"/>
  <c r="J868" i="16"/>
  <c r="X867" i="16"/>
  <c r="W867" i="16"/>
  <c r="V867" i="16"/>
  <c r="U867" i="16"/>
  <c r="T867" i="16"/>
  <c r="S867" i="16"/>
  <c r="R867" i="16"/>
  <c r="Q867" i="16"/>
  <c r="L867" i="16"/>
  <c r="J867" i="16"/>
  <c r="X866" i="16"/>
  <c r="W866" i="16"/>
  <c r="V866" i="16"/>
  <c r="U866" i="16"/>
  <c r="T866" i="16"/>
  <c r="S866" i="16"/>
  <c r="R866" i="16"/>
  <c r="Q866" i="16"/>
  <c r="L866" i="16"/>
  <c r="J866" i="16"/>
  <c r="X865" i="16"/>
  <c r="W865" i="16"/>
  <c r="V865" i="16"/>
  <c r="U865" i="16"/>
  <c r="T865" i="16"/>
  <c r="S865" i="16"/>
  <c r="R865" i="16"/>
  <c r="Q865" i="16"/>
  <c r="L865" i="16"/>
  <c r="J865" i="16"/>
  <c r="X864" i="16"/>
  <c r="W864" i="16"/>
  <c r="V864" i="16"/>
  <c r="U864" i="16"/>
  <c r="T864" i="16"/>
  <c r="S864" i="16"/>
  <c r="R864" i="16"/>
  <c r="Q864" i="16"/>
  <c r="L864" i="16"/>
  <c r="J864" i="16"/>
  <c r="X863" i="16"/>
  <c r="W863" i="16"/>
  <c r="V863" i="16"/>
  <c r="U863" i="16"/>
  <c r="T863" i="16"/>
  <c r="S863" i="16"/>
  <c r="R863" i="16"/>
  <c r="Q863" i="16"/>
  <c r="L863" i="16"/>
  <c r="J863" i="16"/>
  <c r="X862" i="16"/>
  <c r="W862" i="16"/>
  <c r="V862" i="16"/>
  <c r="U862" i="16"/>
  <c r="T862" i="16"/>
  <c r="S862" i="16"/>
  <c r="R862" i="16"/>
  <c r="Q862" i="16"/>
  <c r="L862" i="16"/>
  <c r="J862" i="16"/>
  <c r="X861" i="16"/>
  <c r="W861" i="16"/>
  <c r="V861" i="16"/>
  <c r="U861" i="16"/>
  <c r="T861" i="16"/>
  <c r="S861" i="16"/>
  <c r="R861" i="16"/>
  <c r="Q861" i="16"/>
  <c r="L861" i="16"/>
  <c r="J861" i="16"/>
  <c r="X860" i="16"/>
  <c r="W860" i="16"/>
  <c r="V860" i="16"/>
  <c r="U860" i="16"/>
  <c r="T860" i="16"/>
  <c r="S860" i="16"/>
  <c r="R860" i="16"/>
  <c r="Q860" i="16"/>
  <c r="L860" i="16"/>
  <c r="J860" i="16"/>
  <c r="X859" i="16"/>
  <c r="W859" i="16"/>
  <c r="V859" i="16"/>
  <c r="U859" i="16"/>
  <c r="T859" i="16"/>
  <c r="S859" i="16"/>
  <c r="R859" i="16"/>
  <c r="Q859" i="16"/>
  <c r="L859" i="16"/>
  <c r="J859" i="16"/>
  <c r="X858" i="16"/>
  <c r="W858" i="16"/>
  <c r="V858" i="16"/>
  <c r="U858" i="16"/>
  <c r="T858" i="16"/>
  <c r="S858" i="16"/>
  <c r="R858" i="16"/>
  <c r="Q858" i="16"/>
  <c r="L858" i="16"/>
  <c r="J858" i="16"/>
  <c r="X857" i="16"/>
  <c r="W857" i="16"/>
  <c r="V857" i="16"/>
  <c r="U857" i="16"/>
  <c r="T857" i="16"/>
  <c r="S857" i="16"/>
  <c r="R857" i="16"/>
  <c r="Q857" i="16"/>
  <c r="L857" i="16"/>
  <c r="J857" i="16"/>
  <c r="X856" i="16"/>
  <c r="W856" i="16"/>
  <c r="V856" i="16"/>
  <c r="U856" i="16"/>
  <c r="T856" i="16"/>
  <c r="S856" i="16"/>
  <c r="R856" i="16"/>
  <c r="Q856" i="16"/>
  <c r="L856" i="16"/>
  <c r="J856" i="16"/>
  <c r="X855" i="16"/>
  <c r="W855" i="16"/>
  <c r="V855" i="16"/>
  <c r="U855" i="16"/>
  <c r="T855" i="16"/>
  <c r="S855" i="16"/>
  <c r="R855" i="16"/>
  <c r="Q855" i="16"/>
  <c r="L855" i="16"/>
  <c r="J855" i="16"/>
  <c r="X854" i="16"/>
  <c r="W854" i="16"/>
  <c r="V854" i="16"/>
  <c r="U854" i="16"/>
  <c r="T854" i="16"/>
  <c r="S854" i="16"/>
  <c r="R854" i="16"/>
  <c r="Q854" i="16"/>
  <c r="L854" i="16"/>
  <c r="J854" i="16"/>
  <c r="X853" i="16"/>
  <c r="W853" i="16"/>
  <c r="V853" i="16"/>
  <c r="U853" i="16"/>
  <c r="T853" i="16"/>
  <c r="S853" i="16"/>
  <c r="R853" i="16"/>
  <c r="Q853" i="16"/>
  <c r="L853" i="16"/>
  <c r="J853" i="16"/>
  <c r="X852" i="16"/>
  <c r="W852" i="16"/>
  <c r="V852" i="16"/>
  <c r="U852" i="16"/>
  <c r="T852" i="16"/>
  <c r="S852" i="16"/>
  <c r="R852" i="16"/>
  <c r="Q852" i="16"/>
  <c r="L852" i="16"/>
  <c r="J852" i="16"/>
  <c r="X851" i="16"/>
  <c r="W851" i="16"/>
  <c r="V851" i="16"/>
  <c r="U851" i="16"/>
  <c r="T851" i="16"/>
  <c r="S851" i="16"/>
  <c r="R851" i="16"/>
  <c r="Q851" i="16"/>
  <c r="L851" i="16"/>
  <c r="J851" i="16"/>
  <c r="X850" i="16"/>
  <c r="W850" i="16"/>
  <c r="V850" i="16"/>
  <c r="U850" i="16"/>
  <c r="T850" i="16"/>
  <c r="S850" i="16"/>
  <c r="R850" i="16"/>
  <c r="Q850" i="16"/>
  <c r="L850" i="16"/>
  <c r="J850" i="16"/>
  <c r="X849" i="16"/>
  <c r="W849" i="16"/>
  <c r="V849" i="16"/>
  <c r="U849" i="16"/>
  <c r="T849" i="16"/>
  <c r="S849" i="16"/>
  <c r="R849" i="16"/>
  <c r="Q849" i="16"/>
  <c r="L849" i="16"/>
  <c r="J849" i="16"/>
  <c r="X848" i="16"/>
  <c r="W848" i="16"/>
  <c r="V848" i="16"/>
  <c r="U848" i="16"/>
  <c r="T848" i="16"/>
  <c r="S848" i="16"/>
  <c r="R848" i="16"/>
  <c r="Q848" i="16"/>
  <c r="L848" i="16"/>
  <c r="J848" i="16"/>
  <c r="X847" i="16"/>
  <c r="W847" i="16"/>
  <c r="V847" i="16"/>
  <c r="U847" i="16"/>
  <c r="T847" i="16"/>
  <c r="S847" i="16"/>
  <c r="R847" i="16"/>
  <c r="Q847" i="16"/>
  <c r="L847" i="16"/>
  <c r="J847" i="16"/>
  <c r="X846" i="16"/>
  <c r="W846" i="16"/>
  <c r="V846" i="16"/>
  <c r="U846" i="16"/>
  <c r="T846" i="16"/>
  <c r="S846" i="16"/>
  <c r="R846" i="16"/>
  <c r="Q846" i="16"/>
  <c r="L846" i="16"/>
  <c r="J846" i="16"/>
  <c r="X845" i="16"/>
  <c r="W845" i="16"/>
  <c r="V845" i="16"/>
  <c r="U845" i="16"/>
  <c r="T845" i="16"/>
  <c r="S845" i="16"/>
  <c r="R845" i="16"/>
  <c r="Q845" i="16"/>
  <c r="L845" i="16"/>
  <c r="J845" i="16"/>
  <c r="X844" i="16"/>
  <c r="W844" i="16"/>
  <c r="V844" i="16"/>
  <c r="U844" i="16"/>
  <c r="T844" i="16"/>
  <c r="S844" i="16"/>
  <c r="R844" i="16"/>
  <c r="Q844" i="16"/>
  <c r="L844" i="16"/>
  <c r="J844" i="16"/>
  <c r="X843" i="16"/>
  <c r="W843" i="16"/>
  <c r="V843" i="16"/>
  <c r="U843" i="16"/>
  <c r="T843" i="16"/>
  <c r="S843" i="16"/>
  <c r="R843" i="16"/>
  <c r="Q843" i="16"/>
  <c r="L843" i="16"/>
  <c r="J843" i="16"/>
  <c r="X842" i="16"/>
  <c r="W842" i="16"/>
  <c r="V842" i="16"/>
  <c r="U842" i="16"/>
  <c r="T842" i="16"/>
  <c r="S842" i="16"/>
  <c r="R842" i="16"/>
  <c r="Q842" i="16"/>
  <c r="L842" i="16"/>
  <c r="J842" i="16"/>
  <c r="X841" i="16"/>
  <c r="W841" i="16"/>
  <c r="V841" i="16"/>
  <c r="U841" i="16"/>
  <c r="T841" i="16"/>
  <c r="S841" i="16"/>
  <c r="R841" i="16"/>
  <c r="Q841" i="16"/>
  <c r="L841" i="16"/>
  <c r="J841" i="16"/>
  <c r="X840" i="16"/>
  <c r="W840" i="16"/>
  <c r="V840" i="16"/>
  <c r="U840" i="16"/>
  <c r="T840" i="16"/>
  <c r="S840" i="16"/>
  <c r="R840" i="16"/>
  <c r="Q840" i="16"/>
  <c r="L840" i="16"/>
  <c r="J840" i="16"/>
  <c r="X839" i="16"/>
  <c r="W839" i="16"/>
  <c r="V839" i="16"/>
  <c r="U839" i="16"/>
  <c r="T839" i="16"/>
  <c r="S839" i="16"/>
  <c r="R839" i="16"/>
  <c r="Q839" i="16"/>
  <c r="L839" i="16"/>
  <c r="J839" i="16"/>
  <c r="X838" i="16"/>
  <c r="W838" i="16"/>
  <c r="V838" i="16"/>
  <c r="U838" i="16"/>
  <c r="T838" i="16"/>
  <c r="S838" i="16"/>
  <c r="R838" i="16"/>
  <c r="Q838" i="16"/>
  <c r="L838" i="16"/>
  <c r="J838" i="16"/>
  <c r="X837" i="16"/>
  <c r="W837" i="16"/>
  <c r="V837" i="16"/>
  <c r="U837" i="16"/>
  <c r="T837" i="16"/>
  <c r="S837" i="16"/>
  <c r="R837" i="16"/>
  <c r="Q837" i="16"/>
  <c r="L837" i="16"/>
  <c r="J837" i="16"/>
  <c r="X836" i="16"/>
  <c r="W836" i="16"/>
  <c r="V836" i="16"/>
  <c r="U836" i="16"/>
  <c r="T836" i="16"/>
  <c r="S836" i="16"/>
  <c r="R836" i="16"/>
  <c r="Q836" i="16"/>
  <c r="L836" i="16"/>
  <c r="J836" i="16"/>
  <c r="X835" i="16"/>
  <c r="W835" i="16"/>
  <c r="V835" i="16"/>
  <c r="U835" i="16"/>
  <c r="T835" i="16"/>
  <c r="S835" i="16"/>
  <c r="R835" i="16"/>
  <c r="Q835" i="16"/>
  <c r="L835" i="16"/>
  <c r="J835" i="16"/>
  <c r="X834" i="16"/>
  <c r="W834" i="16"/>
  <c r="V834" i="16"/>
  <c r="U834" i="16"/>
  <c r="T834" i="16"/>
  <c r="S834" i="16"/>
  <c r="R834" i="16"/>
  <c r="Q834" i="16"/>
  <c r="L834" i="16"/>
  <c r="J834" i="16"/>
  <c r="X833" i="16"/>
  <c r="W833" i="16"/>
  <c r="V833" i="16"/>
  <c r="U833" i="16"/>
  <c r="T833" i="16"/>
  <c r="S833" i="16"/>
  <c r="R833" i="16"/>
  <c r="Q833" i="16"/>
  <c r="L833" i="16"/>
  <c r="J833" i="16"/>
  <c r="X832" i="16"/>
  <c r="W832" i="16"/>
  <c r="V832" i="16"/>
  <c r="U832" i="16"/>
  <c r="T832" i="16"/>
  <c r="S832" i="16"/>
  <c r="R832" i="16"/>
  <c r="Q832" i="16"/>
  <c r="L832" i="16"/>
  <c r="J832" i="16"/>
  <c r="X831" i="16"/>
  <c r="W831" i="16"/>
  <c r="V831" i="16"/>
  <c r="U831" i="16"/>
  <c r="T831" i="16"/>
  <c r="S831" i="16"/>
  <c r="R831" i="16"/>
  <c r="Q831" i="16"/>
  <c r="L831" i="16"/>
  <c r="J831" i="16"/>
  <c r="X830" i="16"/>
  <c r="W830" i="16"/>
  <c r="V830" i="16"/>
  <c r="U830" i="16"/>
  <c r="T830" i="16"/>
  <c r="S830" i="16"/>
  <c r="R830" i="16"/>
  <c r="Q830" i="16"/>
  <c r="L830" i="16"/>
  <c r="J830" i="16"/>
  <c r="X829" i="16"/>
  <c r="W829" i="16"/>
  <c r="V829" i="16"/>
  <c r="U829" i="16"/>
  <c r="T829" i="16"/>
  <c r="S829" i="16"/>
  <c r="R829" i="16"/>
  <c r="Q829" i="16"/>
  <c r="L829" i="16"/>
  <c r="J829" i="16"/>
  <c r="X828" i="16"/>
  <c r="W828" i="16"/>
  <c r="V828" i="16"/>
  <c r="U828" i="16"/>
  <c r="T828" i="16"/>
  <c r="S828" i="16"/>
  <c r="R828" i="16"/>
  <c r="Q828" i="16"/>
  <c r="L828" i="16"/>
  <c r="J828" i="16"/>
  <c r="X827" i="16"/>
  <c r="W827" i="16"/>
  <c r="V827" i="16"/>
  <c r="U827" i="16"/>
  <c r="T827" i="16"/>
  <c r="S827" i="16"/>
  <c r="R827" i="16"/>
  <c r="Q827" i="16"/>
  <c r="L827" i="16"/>
  <c r="J827" i="16"/>
  <c r="X826" i="16"/>
  <c r="W826" i="16"/>
  <c r="V826" i="16"/>
  <c r="U826" i="16"/>
  <c r="T826" i="16"/>
  <c r="S826" i="16"/>
  <c r="R826" i="16"/>
  <c r="Q826" i="16"/>
  <c r="L826" i="16"/>
  <c r="J826" i="16"/>
  <c r="X825" i="16"/>
  <c r="W825" i="16"/>
  <c r="V825" i="16"/>
  <c r="U825" i="16"/>
  <c r="T825" i="16"/>
  <c r="S825" i="16"/>
  <c r="R825" i="16"/>
  <c r="Q825" i="16"/>
  <c r="L825" i="16"/>
  <c r="J825" i="16"/>
  <c r="X824" i="16"/>
  <c r="W824" i="16"/>
  <c r="V824" i="16"/>
  <c r="U824" i="16"/>
  <c r="T824" i="16"/>
  <c r="S824" i="16"/>
  <c r="R824" i="16"/>
  <c r="Q824" i="16"/>
  <c r="L824" i="16"/>
  <c r="J824" i="16"/>
  <c r="X823" i="16"/>
  <c r="W823" i="16"/>
  <c r="V823" i="16"/>
  <c r="U823" i="16"/>
  <c r="T823" i="16"/>
  <c r="S823" i="16"/>
  <c r="R823" i="16"/>
  <c r="Q823" i="16"/>
  <c r="L823" i="16"/>
  <c r="J823" i="16"/>
  <c r="X822" i="16"/>
  <c r="W822" i="16"/>
  <c r="V822" i="16"/>
  <c r="U822" i="16"/>
  <c r="T822" i="16"/>
  <c r="S822" i="16"/>
  <c r="R822" i="16"/>
  <c r="Q822" i="16"/>
  <c r="L822" i="16"/>
  <c r="J822" i="16"/>
  <c r="X821" i="16"/>
  <c r="W821" i="16"/>
  <c r="V821" i="16"/>
  <c r="U821" i="16"/>
  <c r="T821" i="16"/>
  <c r="S821" i="16"/>
  <c r="R821" i="16"/>
  <c r="Q821" i="16"/>
  <c r="L821" i="16"/>
  <c r="J821" i="16"/>
  <c r="X820" i="16"/>
  <c r="W820" i="16"/>
  <c r="V820" i="16"/>
  <c r="U820" i="16"/>
  <c r="T820" i="16"/>
  <c r="S820" i="16"/>
  <c r="R820" i="16"/>
  <c r="Q820" i="16"/>
  <c r="L820" i="16"/>
  <c r="J820" i="16"/>
  <c r="X819" i="16"/>
  <c r="W819" i="16"/>
  <c r="V819" i="16"/>
  <c r="U819" i="16"/>
  <c r="T819" i="16"/>
  <c r="S819" i="16"/>
  <c r="R819" i="16"/>
  <c r="Q819" i="16"/>
  <c r="L819" i="16"/>
  <c r="J819" i="16"/>
  <c r="X818" i="16"/>
  <c r="W818" i="16"/>
  <c r="V818" i="16"/>
  <c r="U818" i="16"/>
  <c r="T818" i="16"/>
  <c r="S818" i="16"/>
  <c r="R818" i="16"/>
  <c r="Q818" i="16"/>
  <c r="L818" i="16"/>
  <c r="J818" i="16"/>
  <c r="X817" i="16"/>
  <c r="W817" i="16"/>
  <c r="V817" i="16"/>
  <c r="U817" i="16"/>
  <c r="T817" i="16"/>
  <c r="S817" i="16"/>
  <c r="R817" i="16"/>
  <c r="Q817" i="16"/>
  <c r="L817" i="16"/>
  <c r="J817" i="16"/>
  <c r="X816" i="16"/>
  <c r="W816" i="16"/>
  <c r="V816" i="16"/>
  <c r="U816" i="16"/>
  <c r="T816" i="16"/>
  <c r="S816" i="16"/>
  <c r="R816" i="16"/>
  <c r="Q816" i="16"/>
  <c r="L816" i="16"/>
  <c r="J816" i="16"/>
  <c r="X815" i="16"/>
  <c r="W815" i="16"/>
  <c r="V815" i="16"/>
  <c r="U815" i="16"/>
  <c r="T815" i="16"/>
  <c r="S815" i="16"/>
  <c r="R815" i="16"/>
  <c r="Q815" i="16"/>
  <c r="L815" i="16"/>
  <c r="J815" i="16"/>
  <c r="X814" i="16"/>
  <c r="W814" i="16"/>
  <c r="V814" i="16"/>
  <c r="U814" i="16"/>
  <c r="T814" i="16"/>
  <c r="S814" i="16"/>
  <c r="R814" i="16"/>
  <c r="Q814" i="16"/>
  <c r="L814" i="16"/>
  <c r="J814" i="16"/>
  <c r="X813" i="16"/>
  <c r="W813" i="16"/>
  <c r="V813" i="16"/>
  <c r="U813" i="16"/>
  <c r="T813" i="16"/>
  <c r="S813" i="16"/>
  <c r="R813" i="16"/>
  <c r="Q813" i="16"/>
  <c r="L813" i="16"/>
  <c r="J813" i="16"/>
  <c r="X812" i="16"/>
  <c r="W812" i="16"/>
  <c r="V812" i="16"/>
  <c r="U812" i="16"/>
  <c r="T812" i="16"/>
  <c r="S812" i="16"/>
  <c r="R812" i="16"/>
  <c r="Q812" i="16"/>
  <c r="L812" i="16"/>
  <c r="J812" i="16"/>
  <c r="X811" i="16"/>
  <c r="W811" i="16"/>
  <c r="V811" i="16"/>
  <c r="U811" i="16"/>
  <c r="T811" i="16"/>
  <c r="S811" i="16"/>
  <c r="R811" i="16"/>
  <c r="Q811" i="16"/>
  <c r="L811" i="16"/>
  <c r="J811" i="16"/>
  <c r="X810" i="16"/>
  <c r="W810" i="16"/>
  <c r="V810" i="16"/>
  <c r="U810" i="16"/>
  <c r="T810" i="16"/>
  <c r="S810" i="16"/>
  <c r="R810" i="16"/>
  <c r="Q810" i="16"/>
  <c r="L810" i="16"/>
  <c r="J810" i="16"/>
  <c r="X809" i="16"/>
  <c r="W809" i="16"/>
  <c r="V809" i="16"/>
  <c r="U809" i="16"/>
  <c r="T809" i="16"/>
  <c r="S809" i="16"/>
  <c r="R809" i="16"/>
  <c r="Q809" i="16"/>
  <c r="L809" i="16"/>
  <c r="J809" i="16"/>
  <c r="X808" i="16"/>
  <c r="W808" i="16"/>
  <c r="V808" i="16"/>
  <c r="U808" i="16"/>
  <c r="T808" i="16"/>
  <c r="S808" i="16"/>
  <c r="R808" i="16"/>
  <c r="Q808" i="16"/>
  <c r="L808" i="16"/>
  <c r="J808" i="16"/>
  <c r="X807" i="16"/>
  <c r="W807" i="16"/>
  <c r="V807" i="16"/>
  <c r="U807" i="16"/>
  <c r="T807" i="16"/>
  <c r="S807" i="16"/>
  <c r="R807" i="16"/>
  <c r="Q807" i="16"/>
  <c r="L807" i="16"/>
  <c r="J807" i="16"/>
  <c r="X806" i="16"/>
  <c r="W806" i="16"/>
  <c r="V806" i="16"/>
  <c r="U806" i="16"/>
  <c r="T806" i="16"/>
  <c r="S806" i="16"/>
  <c r="R806" i="16"/>
  <c r="Q806" i="16"/>
  <c r="L806" i="16"/>
  <c r="J806" i="16"/>
  <c r="X805" i="16"/>
  <c r="W805" i="16"/>
  <c r="V805" i="16"/>
  <c r="U805" i="16"/>
  <c r="T805" i="16"/>
  <c r="S805" i="16"/>
  <c r="R805" i="16"/>
  <c r="Q805" i="16"/>
  <c r="L805" i="16"/>
  <c r="J805" i="16"/>
  <c r="X804" i="16"/>
  <c r="W804" i="16"/>
  <c r="V804" i="16"/>
  <c r="U804" i="16"/>
  <c r="T804" i="16"/>
  <c r="S804" i="16"/>
  <c r="R804" i="16"/>
  <c r="Q804" i="16"/>
  <c r="L804" i="16"/>
  <c r="J804" i="16"/>
  <c r="X803" i="16"/>
  <c r="W803" i="16"/>
  <c r="V803" i="16"/>
  <c r="U803" i="16"/>
  <c r="T803" i="16"/>
  <c r="S803" i="16"/>
  <c r="R803" i="16"/>
  <c r="Q803" i="16"/>
  <c r="L803" i="16"/>
  <c r="J803" i="16"/>
  <c r="X802" i="16"/>
  <c r="W802" i="16"/>
  <c r="V802" i="16"/>
  <c r="U802" i="16"/>
  <c r="T802" i="16"/>
  <c r="S802" i="16"/>
  <c r="R802" i="16"/>
  <c r="Q802" i="16"/>
  <c r="L802" i="16"/>
  <c r="J802" i="16"/>
  <c r="X801" i="16"/>
  <c r="W801" i="16"/>
  <c r="V801" i="16"/>
  <c r="U801" i="16"/>
  <c r="T801" i="16"/>
  <c r="S801" i="16"/>
  <c r="R801" i="16"/>
  <c r="Q801" i="16"/>
  <c r="L801" i="16"/>
  <c r="J801" i="16"/>
  <c r="X800" i="16"/>
  <c r="W800" i="16"/>
  <c r="V800" i="16"/>
  <c r="U800" i="16"/>
  <c r="T800" i="16"/>
  <c r="S800" i="16"/>
  <c r="R800" i="16"/>
  <c r="Q800" i="16"/>
  <c r="L800" i="16"/>
  <c r="J800" i="16"/>
  <c r="X799" i="16"/>
  <c r="W799" i="16"/>
  <c r="V799" i="16"/>
  <c r="U799" i="16"/>
  <c r="T799" i="16"/>
  <c r="S799" i="16"/>
  <c r="R799" i="16"/>
  <c r="Q799" i="16"/>
  <c r="L799" i="16"/>
  <c r="J799" i="16"/>
  <c r="X798" i="16"/>
  <c r="W798" i="16"/>
  <c r="V798" i="16"/>
  <c r="U798" i="16"/>
  <c r="T798" i="16"/>
  <c r="S798" i="16"/>
  <c r="R798" i="16"/>
  <c r="Q798" i="16"/>
  <c r="L798" i="16"/>
  <c r="J798" i="16"/>
  <c r="X797" i="16"/>
  <c r="W797" i="16"/>
  <c r="V797" i="16"/>
  <c r="U797" i="16"/>
  <c r="T797" i="16"/>
  <c r="S797" i="16"/>
  <c r="R797" i="16"/>
  <c r="Q797" i="16"/>
  <c r="L797" i="16"/>
  <c r="J797" i="16"/>
  <c r="X796" i="16"/>
  <c r="W796" i="16"/>
  <c r="V796" i="16"/>
  <c r="U796" i="16"/>
  <c r="T796" i="16"/>
  <c r="S796" i="16"/>
  <c r="R796" i="16"/>
  <c r="Q796" i="16"/>
  <c r="L796" i="16"/>
  <c r="J796" i="16"/>
  <c r="X795" i="16"/>
  <c r="W795" i="16"/>
  <c r="V795" i="16"/>
  <c r="U795" i="16"/>
  <c r="T795" i="16"/>
  <c r="S795" i="16"/>
  <c r="R795" i="16"/>
  <c r="Q795" i="16"/>
  <c r="L795" i="16"/>
  <c r="J795" i="16"/>
  <c r="X794" i="16"/>
  <c r="W794" i="16"/>
  <c r="V794" i="16"/>
  <c r="U794" i="16"/>
  <c r="T794" i="16"/>
  <c r="S794" i="16"/>
  <c r="R794" i="16"/>
  <c r="Q794" i="16"/>
  <c r="L794" i="16"/>
  <c r="J794" i="16"/>
  <c r="X793" i="16"/>
  <c r="W793" i="16"/>
  <c r="V793" i="16"/>
  <c r="U793" i="16"/>
  <c r="T793" i="16"/>
  <c r="S793" i="16"/>
  <c r="R793" i="16"/>
  <c r="Q793" i="16"/>
  <c r="L793" i="16"/>
  <c r="J793" i="16"/>
  <c r="X792" i="16"/>
  <c r="W792" i="16"/>
  <c r="V792" i="16"/>
  <c r="U792" i="16"/>
  <c r="T792" i="16"/>
  <c r="S792" i="16"/>
  <c r="R792" i="16"/>
  <c r="Q792" i="16"/>
  <c r="L792" i="16"/>
  <c r="J792" i="16"/>
  <c r="X791" i="16"/>
  <c r="W791" i="16"/>
  <c r="V791" i="16"/>
  <c r="U791" i="16"/>
  <c r="T791" i="16"/>
  <c r="S791" i="16"/>
  <c r="R791" i="16"/>
  <c r="Q791" i="16"/>
  <c r="L791" i="16"/>
  <c r="J791" i="16"/>
  <c r="X790" i="16"/>
  <c r="W790" i="16"/>
  <c r="V790" i="16"/>
  <c r="U790" i="16"/>
  <c r="T790" i="16"/>
  <c r="S790" i="16"/>
  <c r="R790" i="16"/>
  <c r="Q790" i="16"/>
  <c r="L790" i="16"/>
  <c r="J790" i="16"/>
  <c r="X789" i="16"/>
  <c r="W789" i="16"/>
  <c r="V789" i="16"/>
  <c r="U789" i="16"/>
  <c r="T789" i="16"/>
  <c r="S789" i="16"/>
  <c r="R789" i="16"/>
  <c r="Q789" i="16"/>
  <c r="L789" i="16"/>
  <c r="J789" i="16"/>
  <c r="X788" i="16"/>
  <c r="W788" i="16"/>
  <c r="V788" i="16"/>
  <c r="U788" i="16"/>
  <c r="T788" i="16"/>
  <c r="S788" i="16"/>
  <c r="R788" i="16"/>
  <c r="Q788" i="16"/>
  <c r="L788" i="16"/>
  <c r="J788" i="16"/>
  <c r="X787" i="16"/>
  <c r="W787" i="16"/>
  <c r="V787" i="16"/>
  <c r="U787" i="16"/>
  <c r="T787" i="16"/>
  <c r="S787" i="16"/>
  <c r="R787" i="16"/>
  <c r="Q787" i="16"/>
  <c r="L787" i="16"/>
  <c r="J787" i="16"/>
  <c r="X786" i="16"/>
  <c r="W786" i="16"/>
  <c r="V786" i="16"/>
  <c r="U786" i="16"/>
  <c r="T786" i="16"/>
  <c r="S786" i="16"/>
  <c r="R786" i="16"/>
  <c r="Q786" i="16"/>
  <c r="L786" i="16"/>
  <c r="J786" i="16"/>
  <c r="X785" i="16"/>
  <c r="W785" i="16"/>
  <c r="V785" i="16"/>
  <c r="U785" i="16"/>
  <c r="T785" i="16"/>
  <c r="S785" i="16"/>
  <c r="R785" i="16"/>
  <c r="Q785" i="16"/>
  <c r="L785" i="16"/>
  <c r="J785" i="16"/>
  <c r="X784" i="16"/>
  <c r="W784" i="16"/>
  <c r="V784" i="16"/>
  <c r="U784" i="16"/>
  <c r="T784" i="16"/>
  <c r="S784" i="16"/>
  <c r="R784" i="16"/>
  <c r="Q784" i="16"/>
  <c r="L784" i="16"/>
  <c r="J784" i="16"/>
  <c r="X783" i="16"/>
  <c r="W783" i="16"/>
  <c r="V783" i="16"/>
  <c r="U783" i="16"/>
  <c r="T783" i="16"/>
  <c r="S783" i="16"/>
  <c r="R783" i="16"/>
  <c r="Q783" i="16"/>
  <c r="L783" i="16"/>
  <c r="J783" i="16"/>
  <c r="X782" i="16"/>
  <c r="W782" i="16"/>
  <c r="V782" i="16"/>
  <c r="U782" i="16"/>
  <c r="T782" i="16"/>
  <c r="S782" i="16"/>
  <c r="R782" i="16"/>
  <c r="Q782" i="16"/>
  <c r="L782" i="16"/>
  <c r="J782" i="16"/>
  <c r="X781" i="16"/>
  <c r="W781" i="16"/>
  <c r="V781" i="16"/>
  <c r="U781" i="16"/>
  <c r="T781" i="16"/>
  <c r="S781" i="16"/>
  <c r="R781" i="16"/>
  <c r="Q781" i="16"/>
  <c r="L781" i="16"/>
  <c r="J781" i="16"/>
  <c r="X780" i="16"/>
  <c r="W780" i="16"/>
  <c r="V780" i="16"/>
  <c r="U780" i="16"/>
  <c r="T780" i="16"/>
  <c r="S780" i="16"/>
  <c r="R780" i="16"/>
  <c r="Q780" i="16"/>
  <c r="L780" i="16"/>
  <c r="J780" i="16"/>
  <c r="X779" i="16"/>
  <c r="W779" i="16"/>
  <c r="V779" i="16"/>
  <c r="U779" i="16"/>
  <c r="T779" i="16"/>
  <c r="S779" i="16"/>
  <c r="R779" i="16"/>
  <c r="Q779" i="16"/>
  <c r="L779" i="16"/>
  <c r="J779" i="16"/>
  <c r="X778" i="16"/>
  <c r="W778" i="16"/>
  <c r="V778" i="16"/>
  <c r="U778" i="16"/>
  <c r="T778" i="16"/>
  <c r="S778" i="16"/>
  <c r="R778" i="16"/>
  <c r="Q778" i="16"/>
  <c r="L778" i="16"/>
  <c r="J778" i="16"/>
  <c r="X777" i="16"/>
  <c r="W777" i="16"/>
  <c r="V777" i="16"/>
  <c r="U777" i="16"/>
  <c r="T777" i="16"/>
  <c r="S777" i="16"/>
  <c r="R777" i="16"/>
  <c r="Q777" i="16"/>
  <c r="L777" i="16"/>
  <c r="J777" i="16"/>
  <c r="X776" i="16"/>
  <c r="W776" i="16"/>
  <c r="V776" i="16"/>
  <c r="U776" i="16"/>
  <c r="T776" i="16"/>
  <c r="S776" i="16"/>
  <c r="R776" i="16"/>
  <c r="Q776" i="16"/>
  <c r="L776" i="16"/>
  <c r="J776" i="16"/>
  <c r="X775" i="16"/>
  <c r="W775" i="16"/>
  <c r="V775" i="16"/>
  <c r="U775" i="16"/>
  <c r="T775" i="16"/>
  <c r="S775" i="16"/>
  <c r="R775" i="16"/>
  <c r="Q775" i="16"/>
  <c r="L775" i="16"/>
  <c r="J775" i="16"/>
  <c r="X774" i="16"/>
  <c r="W774" i="16"/>
  <c r="V774" i="16"/>
  <c r="U774" i="16"/>
  <c r="T774" i="16"/>
  <c r="S774" i="16"/>
  <c r="R774" i="16"/>
  <c r="Q774" i="16"/>
  <c r="L774" i="16"/>
  <c r="J774" i="16"/>
  <c r="X773" i="16"/>
  <c r="W773" i="16"/>
  <c r="V773" i="16"/>
  <c r="U773" i="16"/>
  <c r="T773" i="16"/>
  <c r="S773" i="16"/>
  <c r="R773" i="16"/>
  <c r="Q773" i="16"/>
  <c r="L773" i="16"/>
  <c r="J773" i="16"/>
  <c r="X772" i="16"/>
  <c r="W772" i="16"/>
  <c r="V772" i="16"/>
  <c r="U772" i="16"/>
  <c r="T772" i="16"/>
  <c r="S772" i="16"/>
  <c r="R772" i="16"/>
  <c r="Q772" i="16"/>
  <c r="L772" i="16"/>
  <c r="J772" i="16"/>
  <c r="X771" i="16"/>
  <c r="W771" i="16"/>
  <c r="V771" i="16"/>
  <c r="U771" i="16"/>
  <c r="T771" i="16"/>
  <c r="S771" i="16"/>
  <c r="R771" i="16"/>
  <c r="Q771" i="16"/>
  <c r="L771" i="16"/>
  <c r="J771" i="16"/>
  <c r="X770" i="16"/>
  <c r="W770" i="16"/>
  <c r="V770" i="16"/>
  <c r="U770" i="16"/>
  <c r="T770" i="16"/>
  <c r="S770" i="16"/>
  <c r="R770" i="16"/>
  <c r="Q770" i="16"/>
  <c r="L770" i="16"/>
  <c r="J770" i="16"/>
  <c r="X769" i="16"/>
  <c r="W769" i="16"/>
  <c r="V769" i="16"/>
  <c r="U769" i="16"/>
  <c r="T769" i="16"/>
  <c r="S769" i="16"/>
  <c r="R769" i="16"/>
  <c r="Q769" i="16"/>
  <c r="L769" i="16"/>
  <c r="J769" i="16"/>
  <c r="X768" i="16"/>
  <c r="W768" i="16"/>
  <c r="V768" i="16"/>
  <c r="U768" i="16"/>
  <c r="T768" i="16"/>
  <c r="S768" i="16"/>
  <c r="R768" i="16"/>
  <c r="Q768" i="16"/>
  <c r="L768" i="16"/>
  <c r="J768" i="16"/>
  <c r="X767" i="16"/>
  <c r="W767" i="16"/>
  <c r="V767" i="16"/>
  <c r="U767" i="16"/>
  <c r="T767" i="16"/>
  <c r="S767" i="16"/>
  <c r="R767" i="16"/>
  <c r="Q767" i="16"/>
  <c r="L767" i="16"/>
  <c r="J767" i="16"/>
  <c r="X766" i="16"/>
  <c r="W766" i="16"/>
  <c r="V766" i="16"/>
  <c r="U766" i="16"/>
  <c r="T766" i="16"/>
  <c r="S766" i="16"/>
  <c r="R766" i="16"/>
  <c r="Q766" i="16"/>
  <c r="L766" i="16"/>
  <c r="J766" i="16"/>
  <c r="X765" i="16"/>
  <c r="W765" i="16"/>
  <c r="V765" i="16"/>
  <c r="U765" i="16"/>
  <c r="T765" i="16"/>
  <c r="S765" i="16"/>
  <c r="R765" i="16"/>
  <c r="Q765" i="16"/>
  <c r="L765" i="16"/>
  <c r="J765" i="16"/>
  <c r="X764" i="16"/>
  <c r="W764" i="16"/>
  <c r="V764" i="16"/>
  <c r="U764" i="16"/>
  <c r="T764" i="16"/>
  <c r="S764" i="16"/>
  <c r="R764" i="16"/>
  <c r="Q764" i="16"/>
  <c r="L764" i="16"/>
  <c r="J764" i="16"/>
  <c r="X763" i="16"/>
  <c r="W763" i="16"/>
  <c r="V763" i="16"/>
  <c r="U763" i="16"/>
  <c r="T763" i="16"/>
  <c r="S763" i="16"/>
  <c r="R763" i="16"/>
  <c r="Q763" i="16"/>
  <c r="L763" i="16"/>
  <c r="J763" i="16"/>
  <c r="X762" i="16"/>
  <c r="W762" i="16"/>
  <c r="V762" i="16"/>
  <c r="U762" i="16"/>
  <c r="T762" i="16"/>
  <c r="S762" i="16"/>
  <c r="R762" i="16"/>
  <c r="Q762" i="16"/>
  <c r="L762" i="16"/>
  <c r="J762" i="16"/>
  <c r="X761" i="16"/>
  <c r="W761" i="16"/>
  <c r="V761" i="16"/>
  <c r="U761" i="16"/>
  <c r="T761" i="16"/>
  <c r="S761" i="16"/>
  <c r="R761" i="16"/>
  <c r="Q761" i="16"/>
  <c r="L761" i="16"/>
  <c r="J761" i="16"/>
  <c r="X760" i="16"/>
  <c r="W760" i="16"/>
  <c r="V760" i="16"/>
  <c r="U760" i="16"/>
  <c r="T760" i="16"/>
  <c r="S760" i="16"/>
  <c r="R760" i="16"/>
  <c r="Q760" i="16"/>
  <c r="L760" i="16"/>
  <c r="J760" i="16"/>
  <c r="X759" i="16"/>
  <c r="W759" i="16"/>
  <c r="V759" i="16"/>
  <c r="U759" i="16"/>
  <c r="T759" i="16"/>
  <c r="S759" i="16"/>
  <c r="R759" i="16"/>
  <c r="Q759" i="16"/>
  <c r="L759" i="16"/>
  <c r="J759" i="16"/>
  <c r="X758" i="16"/>
  <c r="W758" i="16"/>
  <c r="V758" i="16"/>
  <c r="U758" i="16"/>
  <c r="T758" i="16"/>
  <c r="S758" i="16"/>
  <c r="R758" i="16"/>
  <c r="Q758" i="16"/>
  <c r="L758" i="16"/>
  <c r="J758" i="16"/>
  <c r="X757" i="16"/>
  <c r="W757" i="16"/>
  <c r="V757" i="16"/>
  <c r="U757" i="16"/>
  <c r="T757" i="16"/>
  <c r="S757" i="16"/>
  <c r="R757" i="16"/>
  <c r="Q757" i="16"/>
  <c r="L757" i="16"/>
  <c r="J757" i="16"/>
  <c r="X756" i="16"/>
  <c r="W756" i="16"/>
  <c r="V756" i="16"/>
  <c r="U756" i="16"/>
  <c r="T756" i="16"/>
  <c r="S756" i="16"/>
  <c r="R756" i="16"/>
  <c r="Q756" i="16"/>
  <c r="L756" i="16"/>
  <c r="J756" i="16"/>
  <c r="X755" i="16"/>
  <c r="W755" i="16"/>
  <c r="V755" i="16"/>
  <c r="U755" i="16"/>
  <c r="T755" i="16"/>
  <c r="S755" i="16"/>
  <c r="R755" i="16"/>
  <c r="Q755" i="16"/>
  <c r="L755" i="16"/>
  <c r="J755" i="16"/>
  <c r="X754" i="16"/>
  <c r="W754" i="16"/>
  <c r="V754" i="16"/>
  <c r="U754" i="16"/>
  <c r="T754" i="16"/>
  <c r="S754" i="16"/>
  <c r="R754" i="16"/>
  <c r="Q754" i="16"/>
  <c r="L754" i="16"/>
  <c r="J754" i="16"/>
  <c r="X753" i="16"/>
  <c r="W753" i="16"/>
  <c r="V753" i="16"/>
  <c r="U753" i="16"/>
  <c r="T753" i="16"/>
  <c r="S753" i="16"/>
  <c r="R753" i="16"/>
  <c r="Q753" i="16"/>
  <c r="L753" i="16"/>
  <c r="J753" i="16"/>
  <c r="X752" i="16"/>
  <c r="W752" i="16"/>
  <c r="V752" i="16"/>
  <c r="U752" i="16"/>
  <c r="T752" i="16"/>
  <c r="S752" i="16"/>
  <c r="R752" i="16"/>
  <c r="Q752" i="16"/>
  <c r="L752" i="16"/>
  <c r="J752" i="16"/>
  <c r="X751" i="16"/>
  <c r="W751" i="16"/>
  <c r="V751" i="16"/>
  <c r="U751" i="16"/>
  <c r="T751" i="16"/>
  <c r="S751" i="16"/>
  <c r="R751" i="16"/>
  <c r="Q751" i="16"/>
  <c r="L751" i="16"/>
  <c r="J751" i="16"/>
  <c r="X750" i="16"/>
  <c r="W750" i="16"/>
  <c r="V750" i="16"/>
  <c r="U750" i="16"/>
  <c r="T750" i="16"/>
  <c r="S750" i="16"/>
  <c r="R750" i="16"/>
  <c r="Q750" i="16"/>
  <c r="L750" i="16"/>
  <c r="J750" i="16"/>
  <c r="X749" i="16"/>
  <c r="W749" i="16"/>
  <c r="V749" i="16"/>
  <c r="U749" i="16"/>
  <c r="T749" i="16"/>
  <c r="S749" i="16"/>
  <c r="R749" i="16"/>
  <c r="Q749" i="16"/>
  <c r="L749" i="16"/>
  <c r="J749" i="16"/>
  <c r="X748" i="16"/>
  <c r="W748" i="16"/>
  <c r="V748" i="16"/>
  <c r="U748" i="16"/>
  <c r="T748" i="16"/>
  <c r="S748" i="16"/>
  <c r="R748" i="16"/>
  <c r="Q748" i="16"/>
  <c r="L748" i="16"/>
  <c r="J748" i="16"/>
  <c r="X747" i="16"/>
  <c r="W747" i="16"/>
  <c r="V747" i="16"/>
  <c r="U747" i="16"/>
  <c r="T747" i="16"/>
  <c r="S747" i="16"/>
  <c r="R747" i="16"/>
  <c r="Q747" i="16"/>
  <c r="L747" i="16"/>
  <c r="J747" i="16"/>
  <c r="X746" i="16"/>
  <c r="W746" i="16"/>
  <c r="V746" i="16"/>
  <c r="U746" i="16"/>
  <c r="T746" i="16"/>
  <c r="S746" i="16"/>
  <c r="R746" i="16"/>
  <c r="Q746" i="16"/>
  <c r="L746" i="16"/>
  <c r="J746" i="16"/>
  <c r="X745" i="16"/>
  <c r="W745" i="16"/>
  <c r="V745" i="16"/>
  <c r="U745" i="16"/>
  <c r="T745" i="16"/>
  <c r="S745" i="16"/>
  <c r="R745" i="16"/>
  <c r="Q745" i="16"/>
  <c r="L745" i="16"/>
  <c r="J745" i="16"/>
  <c r="X744" i="16"/>
  <c r="W744" i="16"/>
  <c r="V744" i="16"/>
  <c r="U744" i="16"/>
  <c r="T744" i="16"/>
  <c r="S744" i="16"/>
  <c r="R744" i="16"/>
  <c r="Q744" i="16"/>
  <c r="L744" i="16"/>
  <c r="J744" i="16"/>
  <c r="X743" i="16"/>
  <c r="W743" i="16"/>
  <c r="V743" i="16"/>
  <c r="U743" i="16"/>
  <c r="T743" i="16"/>
  <c r="S743" i="16"/>
  <c r="R743" i="16"/>
  <c r="Q743" i="16"/>
  <c r="L743" i="16"/>
  <c r="J743" i="16"/>
  <c r="X742" i="16"/>
  <c r="W742" i="16"/>
  <c r="V742" i="16"/>
  <c r="U742" i="16"/>
  <c r="T742" i="16"/>
  <c r="S742" i="16"/>
  <c r="R742" i="16"/>
  <c r="Q742" i="16"/>
  <c r="L742" i="16"/>
  <c r="J742" i="16"/>
  <c r="X741" i="16"/>
  <c r="W741" i="16"/>
  <c r="V741" i="16"/>
  <c r="U741" i="16"/>
  <c r="T741" i="16"/>
  <c r="S741" i="16"/>
  <c r="R741" i="16"/>
  <c r="Q741" i="16"/>
  <c r="L741" i="16"/>
  <c r="J741" i="16"/>
  <c r="X740" i="16"/>
  <c r="W740" i="16"/>
  <c r="V740" i="16"/>
  <c r="U740" i="16"/>
  <c r="T740" i="16"/>
  <c r="S740" i="16"/>
  <c r="R740" i="16"/>
  <c r="Q740" i="16"/>
  <c r="L740" i="16"/>
  <c r="J740" i="16"/>
  <c r="X739" i="16"/>
  <c r="W739" i="16"/>
  <c r="V739" i="16"/>
  <c r="U739" i="16"/>
  <c r="T739" i="16"/>
  <c r="S739" i="16"/>
  <c r="R739" i="16"/>
  <c r="Q739" i="16"/>
  <c r="L739" i="16"/>
  <c r="J739" i="16"/>
  <c r="X738" i="16"/>
  <c r="W738" i="16"/>
  <c r="V738" i="16"/>
  <c r="U738" i="16"/>
  <c r="T738" i="16"/>
  <c r="S738" i="16"/>
  <c r="R738" i="16"/>
  <c r="Q738" i="16"/>
  <c r="L738" i="16"/>
  <c r="J738" i="16"/>
  <c r="X737" i="16"/>
  <c r="W737" i="16"/>
  <c r="V737" i="16"/>
  <c r="U737" i="16"/>
  <c r="T737" i="16"/>
  <c r="S737" i="16"/>
  <c r="R737" i="16"/>
  <c r="Q737" i="16"/>
  <c r="L737" i="16"/>
  <c r="J737" i="16"/>
  <c r="X736" i="16"/>
  <c r="W736" i="16"/>
  <c r="V736" i="16"/>
  <c r="U736" i="16"/>
  <c r="T736" i="16"/>
  <c r="S736" i="16"/>
  <c r="R736" i="16"/>
  <c r="Q736" i="16"/>
  <c r="L736" i="16"/>
  <c r="J736" i="16"/>
  <c r="X735" i="16"/>
  <c r="W735" i="16"/>
  <c r="V735" i="16"/>
  <c r="U735" i="16"/>
  <c r="T735" i="16"/>
  <c r="S735" i="16"/>
  <c r="R735" i="16"/>
  <c r="Q735" i="16"/>
  <c r="L735" i="16"/>
  <c r="J735" i="16"/>
  <c r="X734" i="16"/>
  <c r="W734" i="16"/>
  <c r="V734" i="16"/>
  <c r="U734" i="16"/>
  <c r="T734" i="16"/>
  <c r="S734" i="16"/>
  <c r="R734" i="16"/>
  <c r="Q734" i="16"/>
  <c r="L734" i="16"/>
  <c r="J734" i="16"/>
  <c r="X733" i="16"/>
  <c r="W733" i="16"/>
  <c r="V733" i="16"/>
  <c r="U733" i="16"/>
  <c r="T733" i="16"/>
  <c r="S733" i="16"/>
  <c r="R733" i="16"/>
  <c r="Q733" i="16"/>
  <c r="L733" i="16"/>
  <c r="J733" i="16"/>
  <c r="X732" i="16"/>
  <c r="W732" i="16"/>
  <c r="V732" i="16"/>
  <c r="U732" i="16"/>
  <c r="T732" i="16"/>
  <c r="S732" i="16"/>
  <c r="R732" i="16"/>
  <c r="Q732" i="16"/>
  <c r="L732" i="16"/>
  <c r="J732" i="16"/>
  <c r="X731" i="16"/>
  <c r="W731" i="16"/>
  <c r="V731" i="16"/>
  <c r="U731" i="16"/>
  <c r="T731" i="16"/>
  <c r="S731" i="16"/>
  <c r="R731" i="16"/>
  <c r="Q731" i="16"/>
  <c r="L731" i="16"/>
  <c r="J731" i="16"/>
  <c r="X730" i="16"/>
  <c r="W730" i="16"/>
  <c r="V730" i="16"/>
  <c r="U730" i="16"/>
  <c r="T730" i="16"/>
  <c r="S730" i="16"/>
  <c r="R730" i="16"/>
  <c r="Q730" i="16"/>
  <c r="L730" i="16"/>
  <c r="J730" i="16"/>
  <c r="X729" i="16"/>
  <c r="W729" i="16"/>
  <c r="V729" i="16"/>
  <c r="U729" i="16"/>
  <c r="T729" i="16"/>
  <c r="S729" i="16"/>
  <c r="R729" i="16"/>
  <c r="Q729" i="16"/>
  <c r="L729" i="16"/>
  <c r="J729" i="16"/>
  <c r="X728" i="16"/>
  <c r="W728" i="16"/>
  <c r="V728" i="16"/>
  <c r="U728" i="16"/>
  <c r="T728" i="16"/>
  <c r="S728" i="16"/>
  <c r="R728" i="16"/>
  <c r="Q728" i="16"/>
  <c r="L728" i="16"/>
  <c r="J728" i="16"/>
  <c r="X727" i="16"/>
  <c r="W727" i="16"/>
  <c r="V727" i="16"/>
  <c r="U727" i="16"/>
  <c r="T727" i="16"/>
  <c r="S727" i="16"/>
  <c r="R727" i="16"/>
  <c r="Q727" i="16"/>
  <c r="L727" i="16"/>
  <c r="J727" i="16"/>
  <c r="X726" i="16"/>
  <c r="W726" i="16"/>
  <c r="V726" i="16"/>
  <c r="U726" i="16"/>
  <c r="T726" i="16"/>
  <c r="S726" i="16"/>
  <c r="R726" i="16"/>
  <c r="Q726" i="16"/>
  <c r="L726" i="16"/>
  <c r="J726" i="16"/>
  <c r="X725" i="16"/>
  <c r="W725" i="16"/>
  <c r="V725" i="16"/>
  <c r="U725" i="16"/>
  <c r="T725" i="16"/>
  <c r="S725" i="16"/>
  <c r="R725" i="16"/>
  <c r="Q725" i="16"/>
  <c r="L725" i="16"/>
  <c r="J725" i="16"/>
  <c r="X724" i="16"/>
  <c r="W724" i="16"/>
  <c r="V724" i="16"/>
  <c r="U724" i="16"/>
  <c r="T724" i="16"/>
  <c r="S724" i="16"/>
  <c r="R724" i="16"/>
  <c r="Q724" i="16"/>
  <c r="L724" i="16"/>
  <c r="J724" i="16"/>
  <c r="X723" i="16"/>
  <c r="W723" i="16"/>
  <c r="V723" i="16"/>
  <c r="U723" i="16"/>
  <c r="T723" i="16"/>
  <c r="S723" i="16"/>
  <c r="R723" i="16"/>
  <c r="Q723" i="16"/>
  <c r="L723" i="16"/>
  <c r="J723" i="16"/>
  <c r="X722" i="16"/>
  <c r="W722" i="16"/>
  <c r="V722" i="16"/>
  <c r="U722" i="16"/>
  <c r="T722" i="16"/>
  <c r="S722" i="16"/>
  <c r="R722" i="16"/>
  <c r="Q722" i="16"/>
  <c r="L722" i="16"/>
  <c r="J722" i="16"/>
  <c r="X721" i="16"/>
  <c r="W721" i="16"/>
  <c r="V721" i="16"/>
  <c r="U721" i="16"/>
  <c r="T721" i="16"/>
  <c r="S721" i="16"/>
  <c r="R721" i="16"/>
  <c r="Q721" i="16"/>
  <c r="L721" i="16"/>
  <c r="J721" i="16"/>
  <c r="X720" i="16"/>
  <c r="W720" i="16"/>
  <c r="V720" i="16"/>
  <c r="U720" i="16"/>
  <c r="T720" i="16"/>
  <c r="S720" i="16"/>
  <c r="R720" i="16"/>
  <c r="Q720" i="16"/>
  <c r="L720" i="16"/>
  <c r="J720" i="16"/>
  <c r="X719" i="16"/>
  <c r="W719" i="16"/>
  <c r="V719" i="16"/>
  <c r="U719" i="16"/>
  <c r="T719" i="16"/>
  <c r="S719" i="16"/>
  <c r="R719" i="16"/>
  <c r="Q719" i="16"/>
  <c r="L719" i="16"/>
  <c r="J719" i="16"/>
  <c r="X718" i="16"/>
  <c r="W718" i="16"/>
  <c r="V718" i="16"/>
  <c r="U718" i="16"/>
  <c r="T718" i="16"/>
  <c r="S718" i="16"/>
  <c r="R718" i="16"/>
  <c r="Q718" i="16"/>
  <c r="L718" i="16"/>
  <c r="J718" i="16"/>
  <c r="X717" i="16"/>
  <c r="W717" i="16"/>
  <c r="V717" i="16"/>
  <c r="U717" i="16"/>
  <c r="T717" i="16"/>
  <c r="S717" i="16"/>
  <c r="R717" i="16"/>
  <c r="Q717" i="16"/>
  <c r="L717" i="16"/>
  <c r="J717" i="16"/>
  <c r="X716" i="16"/>
  <c r="W716" i="16"/>
  <c r="V716" i="16"/>
  <c r="U716" i="16"/>
  <c r="T716" i="16"/>
  <c r="S716" i="16"/>
  <c r="R716" i="16"/>
  <c r="Q716" i="16"/>
  <c r="L716" i="16"/>
  <c r="J716" i="16"/>
  <c r="X715" i="16"/>
  <c r="W715" i="16"/>
  <c r="V715" i="16"/>
  <c r="U715" i="16"/>
  <c r="T715" i="16"/>
  <c r="S715" i="16"/>
  <c r="R715" i="16"/>
  <c r="Q715" i="16"/>
  <c r="L715" i="16"/>
  <c r="J715" i="16"/>
  <c r="X714" i="16"/>
  <c r="W714" i="16"/>
  <c r="V714" i="16"/>
  <c r="U714" i="16"/>
  <c r="T714" i="16"/>
  <c r="S714" i="16"/>
  <c r="R714" i="16"/>
  <c r="Q714" i="16"/>
  <c r="L714" i="16"/>
  <c r="J714" i="16"/>
  <c r="X713" i="16"/>
  <c r="W713" i="16"/>
  <c r="V713" i="16"/>
  <c r="U713" i="16"/>
  <c r="T713" i="16"/>
  <c r="S713" i="16"/>
  <c r="R713" i="16"/>
  <c r="Q713" i="16"/>
  <c r="L713" i="16"/>
  <c r="J713" i="16"/>
  <c r="X712" i="16"/>
  <c r="W712" i="16"/>
  <c r="V712" i="16"/>
  <c r="U712" i="16"/>
  <c r="T712" i="16"/>
  <c r="S712" i="16"/>
  <c r="R712" i="16"/>
  <c r="Q712" i="16"/>
  <c r="L712" i="16"/>
  <c r="J712" i="16"/>
  <c r="X711" i="16"/>
  <c r="W711" i="16"/>
  <c r="V711" i="16"/>
  <c r="U711" i="16"/>
  <c r="T711" i="16"/>
  <c r="S711" i="16"/>
  <c r="R711" i="16"/>
  <c r="Q711" i="16"/>
  <c r="L711" i="16"/>
  <c r="J711" i="16"/>
  <c r="X710" i="16"/>
  <c r="W710" i="16"/>
  <c r="V710" i="16"/>
  <c r="U710" i="16"/>
  <c r="T710" i="16"/>
  <c r="S710" i="16"/>
  <c r="R710" i="16"/>
  <c r="Q710" i="16"/>
  <c r="L710" i="16"/>
  <c r="J710" i="16"/>
  <c r="X709" i="16"/>
  <c r="W709" i="16"/>
  <c r="V709" i="16"/>
  <c r="U709" i="16"/>
  <c r="T709" i="16"/>
  <c r="S709" i="16"/>
  <c r="R709" i="16"/>
  <c r="Q709" i="16"/>
  <c r="L709" i="16"/>
  <c r="J709" i="16"/>
  <c r="X708" i="16"/>
  <c r="W708" i="16"/>
  <c r="V708" i="16"/>
  <c r="U708" i="16"/>
  <c r="T708" i="16"/>
  <c r="S708" i="16"/>
  <c r="R708" i="16"/>
  <c r="Q708" i="16"/>
  <c r="L708" i="16"/>
  <c r="J708" i="16"/>
  <c r="X707" i="16"/>
  <c r="W707" i="16"/>
  <c r="V707" i="16"/>
  <c r="U707" i="16"/>
  <c r="T707" i="16"/>
  <c r="S707" i="16"/>
  <c r="R707" i="16"/>
  <c r="Q707" i="16"/>
  <c r="L707" i="16"/>
  <c r="J707" i="16"/>
  <c r="X706" i="16"/>
  <c r="W706" i="16"/>
  <c r="V706" i="16"/>
  <c r="U706" i="16"/>
  <c r="T706" i="16"/>
  <c r="S706" i="16"/>
  <c r="R706" i="16"/>
  <c r="Q706" i="16"/>
  <c r="L706" i="16"/>
  <c r="J706" i="16"/>
  <c r="X705" i="16"/>
  <c r="W705" i="16"/>
  <c r="V705" i="16"/>
  <c r="U705" i="16"/>
  <c r="T705" i="16"/>
  <c r="S705" i="16"/>
  <c r="R705" i="16"/>
  <c r="Q705" i="16"/>
  <c r="L705" i="16"/>
  <c r="J705" i="16"/>
  <c r="X704" i="16"/>
  <c r="W704" i="16"/>
  <c r="V704" i="16"/>
  <c r="U704" i="16"/>
  <c r="T704" i="16"/>
  <c r="S704" i="16"/>
  <c r="R704" i="16"/>
  <c r="Q704" i="16"/>
  <c r="L704" i="16"/>
  <c r="J704" i="16"/>
  <c r="X703" i="16"/>
  <c r="W703" i="16"/>
  <c r="V703" i="16"/>
  <c r="U703" i="16"/>
  <c r="T703" i="16"/>
  <c r="S703" i="16"/>
  <c r="R703" i="16"/>
  <c r="Q703" i="16"/>
  <c r="L703" i="16"/>
  <c r="J703" i="16"/>
  <c r="X702" i="16"/>
  <c r="W702" i="16"/>
  <c r="V702" i="16"/>
  <c r="U702" i="16"/>
  <c r="T702" i="16"/>
  <c r="S702" i="16"/>
  <c r="R702" i="16"/>
  <c r="Q702" i="16"/>
  <c r="L702" i="16"/>
  <c r="J702" i="16"/>
  <c r="X701" i="16"/>
  <c r="W701" i="16"/>
  <c r="V701" i="16"/>
  <c r="U701" i="16"/>
  <c r="T701" i="16"/>
  <c r="S701" i="16"/>
  <c r="R701" i="16"/>
  <c r="Q701" i="16"/>
  <c r="L701" i="16"/>
  <c r="J701" i="16"/>
  <c r="X700" i="16"/>
  <c r="W700" i="16"/>
  <c r="V700" i="16"/>
  <c r="U700" i="16"/>
  <c r="T700" i="16"/>
  <c r="S700" i="16"/>
  <c r="R700" i="16"/>
  <c r="Q700" i="16"/>
  <c r="L700" i="16"/>
  <c r="J700" i="16"/>
  <c r="X699" i="16"/>
  <c r="W699" i="16"/>
  <c r="V699" i="16"/>
  <c r="U699" i="16"/>
  <c r="T699" i="16"/>
  <c r="S699" i="16"/>
  <c r="R699" i="16"/>
  <c r="Q699" i="16"/>
  <c r="L699" i="16"/>
  <c r="J699" i="16"/>
  <c r="X698" i="16"/>
  <c r="W698" i="16"/>
  <c r="V698" i="16"/>
  <c r="U698" i="16"/>
  <c r="T698" i="16"/>
  <c r="S698" i="16"/>
  <c r="R698" i="16"/>
  <c r="Q698" i="16"/>
  <c r="L698" i="16"/>
  <c r="J698" i="16"/>
  <c r="X697" i="16"/>
  <c r="W697" i="16"/>
  <c r="V697" i="16"/>
  <c r="U697" i="16"/>
  <c r="T697" i="16"/>
  <c r="S697" i="16"/>
  <c r="R697" i="16"/>
  <c r="Q697" i="16"/>
  <c r="L697" i="16"/>
  <c r="J697" i="16"/>
  <c r="X696" i="16"/>
  <c r="W696" i="16"/>
  <c r="V696" i="16"/>
  <c r="U696" i="16"/>
  <c r="T696" i="16"/>
  <c r="S696" i="16"/>
  <c r="R696" i="16"/>
  <c r="Q696" i="16"/>
  <c r="L696" i="16"/>
  <c r="J696" i="16"/>
  <c r="X695" i="16"/>
  <c r="W695" i="16"/>
  <c r="V695" i="16"/>
  <c r="U695" i="16"/>
  <c r="T695" i="16"/>
  <c r="S695" i="16"/>
  <c r="R695" i="16"/>
  <c r="Q695" i="16"/>
  <c r="L695" i="16"/>
  <c r="J695" i="16"/>
  <c r="X694" i="16"/>
  <c r="W694" i="16"/>
  <c r="V694" i="16"/>
  <c r="U694" i="16"/>
  <c r="T694" i="16"/>
  <c r="S694" i="16"/>
  <c r="R694" i="16"/>
  <c r="Q694" i="16"/>
  <c r="L694" i="16"/>
  <c r="J694" i="16"/>
  <c r="X693" i="16"/>
  <c r="W693" i="16"/>
  <c r="V693" i="16"/>
  <c r="U693" i="16"/>
  <c r="T693" i="16"/>
  <c r="S693" i="16"/>
  <c r="R693" i="16"/>
  <c r="Q693" i="16"/>
  <c r="L693" i="16"/>
  <c r="J693" i="16"/>
  <c r="X692" i="16"/>
  <c r="W692" i="16"/>
  <c r="V692" i="16"/>
  <c r="U692" i="16"/>
  <c r="T692" i="16"/>
  <c r="S692" i="16"/>
  <c r="R692" i="16"/>
  <c r="Q692" i="16"/>
  <c r="L692" i="16"/>
  <c r="J692" i="16"/>
  <c r="X691" i="16"/>
  <c r="W691" i="16"/>
  <c r="V691" i="16"/>
  <c r="U691" i="16"/>
  <c r="T691" i="16"/>
  <c r="S691" i="16"/>
  <c r="R691" i="16"/>
  <c r="Q691" i="16"/>
  <c r="L691" i="16"/>
  <c r="J691" i="16"/>
  <c r="X690" i="16"/>
  <c r="W690" i="16"/>
  <c r="V690" i="16"/>
  <c r="U690" i="16"/>
  <c r="T690" i="16"/>
  <c r="S690" i="16"/>
  <c r="R690" i="16"/>
  <c r="Q690" i="16"/>
  <c r="L690" i="16"/>
  <c r="J690" i="16"/>
  <c r="X689" i="16"/>
  <c r="W689" i="16"/>
  <c r="V689" i="16"/>
  <c r="U689" i="16"/>
  <c r="T689" i="16"/>
  <c r="S689" i="16"/>
  <c r="R689" i="16"/>
  <c r="Q689" i="16"/>
  <c r="L689" i="16"/>
  <c r="J689" i="16"/>
  <c r="X688" i="16"/>
  <c r="W688" i="16"/>
  <c r="V688" i="16"/>
  <c r="U688" i="16"/>
  <c r="T688" i="16"/>
  <c r="S688" i="16"/>
  <c r="R688" i="16"/>
  <c r="Q688" i="16"/>
  <c r="L688" i="16"/>
  <c r="J688" i="16"/>
  <c r="X687" i="16"/>
  <c r="W687" i="16"/>
  <c r="V687" i="16"/>
  <c r="U687" i="16"/>
  <c r="T687" i="16"/>
  <c r="S687" i="16"/>
  <c r="R687" i="16"/>
  <c r="Q687" i="16"/>
  <c r="L687" i="16"/>
  <c r="J687" i="16"/>
  <c r="X686" i="16"/>
  <c r="W686" i="16"/>
  <c r="V686" i="16"/>
  <c r="U686" i="16"/>
  <c r="T686" i="16"/>
  <c r="S686" i="16"/>
  <c r="R686" i="16"/>
  <c r="Q686" i="16"/>
  <c r="L686" i="16"/>
  <c r="J686" i="16"/>
  <c r="X685" i="16"/>
  <c r="W685" i="16"/>
  <c r="V685" i="16"/>
  <c r="U685" i="16"/>
  <c r="T685" i="16"/>
  <c r="S685" i="16"/>
  <c r="R685" i="16"/>
  <c r="Q685" i="16"/>
  <c r="L685" i="16"/>
  <c r="J685" i="16"/>
  <c r="X684" i="16"/>
  <c r="W684" i="16"/>
  <c r="V684" i="16"/>
  <c r="U684" i="16"/>
  <c r="T684" i="16"/>
  <c r="S684" i="16"/>
  <c r="R684" i="16"/>
  <c r="Q684" i="16"/>
  <c r="L684" i="16"/>
  <c r="J684" i="16"/>
  <c r="X683" i="16"/>
  <c r="W683" i="16"/>
  <c r="V683" i="16"/>
  <c r="U683" i="16"/>
  <c r="T683" i="16"/>
  <c r="S683" i="16"/>
  <c r="R683" i="16"/>
  <c r="Q683" i="16"/>
  <c r="L683" i="16"/>
  <c r="J683" i="16"/>
  <c r="X682" i="16"/>
  <c r="W682" i="16"/>
  <c r="V682" i="16"/>
  <c r="U682" i="16"/>
  <c r="T682" i="16"/>
  <c r="S682" i="16"/>
  <c r="R682" i="16"/>
  <c r="Q682" i="16"/>
  <c r="L682" i="16"/>
  <c r="J682" i="16"/>
  <c r="X681" i="16"/>
  <c r="W681" i="16"/>
  <c r="V681" i="16"/>
  <c r="U681" i="16"/>
  <c r="T681" i="16"/>
  <c r="S681" i="16"/>
  <c r="R681" i="16"/>
  <c r="Q681" i="16"/>
  <c r="L681" i="16"/>
  <c r="J681" i="16"/>
  <c r="X680" i="16"/>
  <c r="W680" i="16"/>
  <c r="V680" i="16"/>
  <c r="U680" i="16"/>
  <c r="T680" i="16"/>
  <c r="S680" i="16"/>
  <c r="R680" i="16"/>
  <c r="Q680" i="16"/>
  <c r="L680" i="16"/>
  <c r="J680" i="16"/>
  <c r="X679" i="16"/>
  <c r="W679" i="16"/>
  <c r="V679" i="16"/>
  <c r="U679" i="16"/>
  <c r="T679" i="16"/>
  <c r="S679" i="16"/>
  <c r="R679" i="16"/>
  <c r="Q679" i="16"/>
  <c r="L679" i="16"/>
  <c r="J679" i="16"/>
  <c r="X678" i="16"/>
  <c r="W678" i="16"/>
  <c r="V678" i="16"/>
  <c r="U678" i="16"/>
  <c r="T678" i="16"/>
  <c r="S678" i="16"/>
  <c r="R678" i="16"/>
  <c r="Q678" i="16"/>
  <c r="L678" i="16"/>
  <c r="J678" i="16"/>
  <c r="X677" i="16"/>
  <c r="W677" i="16"/>
  <c r="V677" i="16"/>
  <c r="U677" i="16"/>
  <c r="T677" i="16"/>
  <c r="S677" i="16"/>
  <c r="R677" i="16"/>
  <c r="Q677" i="16"/>
  <c r="L677" i="16"/>
  <c r="J677" i="16"/>
  <c r="X676" i="16"/>
  <c r="W676" i="16"/>
  <c r="V676" i="16"/>
  <c r="U676" i="16"/>
  <c r="T676" i="16"/>
  <c r="S676" i="16"/>
  <c r="R676" i="16"/>
  <c r="Q676" i="16"/>
  <c r="L676" i="16"/>
  <c r="J676" i="16"/>
  <c r="X675" i="16"/>
  <c r="W675" i="16"/>
  <c r="V675" i="16"/>
  <c r="U675" i="16"/>
  <c r="T675" i="16"/>
  <c r="S675" i="16"/>
  <c r="R675" i="16"/>
  <c r="Q675" i="16"/>
  <c r="L675" i="16"/>
  <c r="J675" i="16"/>
  <c r="X674" i="16"/>
  <c r="W674" i="16"/>
  <c r="V674" i="16"/>
  <c r="U674" i="16"/>
  <c r="T674" i="16"/>
  <c r="S674" i="16"/>
  <c r="R674" i="16"/>
  <c r="Q674" i="16"/>
  <c r="L674" i="16"/>
  <c r="J674" i="16"/>
  <c r="X673" i="16"/>
  <c r="W673" i="16"/>
  <c r="V673" i="16"/>
  <c r="U673" i="16"/>
  <c r="T673" i="16"/>
  <c r="S673" i="16"/>
  <c r="R673" i="16"/>
  <c r="Q673" i="16"/>
  <c r="L673" i="16"/>
  <c r="J673" i="16"/>
  <c r="X672" i="16"/>
  <c r="W672" i="16"/>
  <c r="V672" i="16"/>
  <c r="U672" i="16"/>
  <c r="T672" i="16"/>
  <c r="S672" i="16"/>
  <c r="R672" i="16"/>
  <c r="Q672" i="16"/>
  <c r="L672" i="16"/>
  <c r="J672" i="16"/>
  <c r="X671" i="16"/>
  <c r="W671" i="16"/>
  <c r="V671" i="16"/>
  <c r="U671" i="16"/>
  <c r="T671" i="16"/>
  <c r="S671" i="16"/>
  <c r="R671" i="16"/>
  <c r="Q671" i="16"/>
  <c r="L671" i="16"/>
  <c r="J671" i="16"/>
  <c r="X670" i="16"/>
  <c r="W670" i="16"/>
  <c r="V670" i="16"/>
  <c r="U670" i="16"/>
  <c r="T670" i="16"/>
  <c r="S670" i="16"/>
  <c r="R670" i="16"/>
  <c r="Q670" i="16"/>
  <c r="L670" i="16"/>
  <c r="J670" i="16"/>
  <c r="X669" i="16"/>
  <c r="W669" i="16"/>
  <c r="V669" i="16"/>
  <c r="U669" i="16"/>
  <c r="T669" i="16"/>
  <c r="S669" i="16"/>
  <c r="R669" i="16"/>
  <c r="Q669" i="16"/>
  <c r="L669" i="16"/>
  <c r="J669" i="16"/>
  <c r="X668" i="16"/>
  <c r="W668" i="16"/>
  <c r="V668" i="16"/>
  <c r="U668" i="16"/>
  <c r="T668" i="16"/>
  <c r="S668" i="16"/>
  <c r="R668" i="16"/>
  <c r="Q668" i="16"/>
  <c r="L668" i="16"/>
  <c r="J668" i="16"/>
  <c r="X667" i="16"/>
  <c r="W667" i="16"/>
  <c r="V667" i="16"/>
  <c r="U667" i="16"/>
  <c r="T667" i="16"/>
  <c r="S667" i="16"/>
  <c r="R667" i="16"/>
  <c r="Q667" i="16"/>
  <c r="L667" i="16"/>
  <c r="J667" i="16"/>
  <c r="X666" i="16"/>
  <c r="W666" i="16"/>
  <c r="V666" i="16"/>
  <c r="U666" i="16"/>
  <c r="T666" i="16"/>
  <c r="S666" i="16"/>
  <c r="R666" i="16"/>
  <c r="Q666" i="16"/>
  <c r="L666" i="16"/>
  <c r="J666" i="16"/>
  <c r="X665" i="16"/>
  <c r="W665" i="16"/>
  <c r="V665" i="16"/>
  <c r="U665" i="16"/>
  <c r="T665" i="16"/>
  <c r="S665" i="16"/>
  <c r="R665" i="16"/>
  <c r="Q665" i="16"/>
  <c r="L665" i="16"/>
  <c r="J665" i="16"/>
  <c r="X664" i="16"/>
  <c r="W664" i="16"/>
  <c r="V664" i="16"/>
  <c r="U664" i="16"/>
  <c r="T664" i="16"/>
  <c r="S664" i="16"/>
  <c r="R664" i="16"/>
  <c r="Q664" i="16"/>
  <c r="L664" i="16"/>
  <c r="J664" i="16"/>
  <c r="X663" i="16"/>
  <c r="W663" i="16"/>
  <c r="V663" i="16"/>
  <c r="U663" i="16"/>
  <c r="T663" i="16"/>
  <c r="S663" i="16"/>
  <c r="R663" i="16"/>
  <c r="Q663" i="16"/>
  <c r="L663" i="16"/>
  <c r="J663" i="16"/>
  <c r="X662" i="16"/>
  <c r="W662" i="16"/>
  <c r="V662" i="16"/>
  <c r="U662" i="16"/>
  <c r="T662" i="16"/>
  <c r="S662" i="16"/>
  <c r="R662" i="16"/>
  <c r="Q662" i="16"/>
  <c r="L662" i="16"/>
  <c r="J662" i="16"/>
  <c r="X661" i="16"/>
  <c r="W661" i="16"/>
  <c r="V661" i="16"/>
  <c r="U661" i="16"/>
  <c r="T661" i="16"/>
  <c r="S661" i="16"/>
  <c r="R661" i="16"/>
  <c r="Q661" i="16"/>
  <c r="L661" i="16"/>
  <c r="J661" i="16"/>
  <c r="X660" i="16"/>
  <c r="W660" i="16"/>
  <c r="V660" i="16"/>
  <c r="U660" i="16"/>
  <c r="T660" i="16"/>
  <c r="S660" i="16"/>
  <c r="R660" i="16"/>
  <c r="Q660" i="16"/>
  <c r="L660" i="16"/>
  <c r="J660" i="16"/>
  <c r="X659" i="16"/>
  <c r="W659" i="16"/>
  <c r="V659" i="16"/>
  <c r="U659" i="16"/>
  <c r="T659" i="16"/>
  <c r="S659" i="16"/>
  <c r="R659" i="16"/>
  <c r="Q659" i="16"/>
  <c r="L659" i="16"/>
  <c r="J659" i="16"/>
  <c r="X658" i="16"/>
  <c r="W658" i="16"/>
  <c r="V658" i="16"/>
  <c r="U658" i="16"/>
  <c r="T658" i="16"/>
  <c r="S658" i="16"/>
  <c r="R658" i="16"/>
  <c r="Q658" i="16"/>
  <c r="L658" i="16"/>
  <c r="J658" i="16"/>
  <c r="X657" i="16"/>
  <c r="W657" i="16"/>
  <c r="V657" i="16"/>
  <c r="U657" i="16"/>
  <c r="T657" i="16"/>
  <c r="S657" i="16"/>
  <c r="R657" i="16"/>
  <c r="Q657" i="16"/>
  <c r="L657" i="16"/>
  <c r="J657" i="16"/>
  <c r="X656" i="16"/>
  <c r="W656" i="16"/>
  <c r="V656" i="16"/>
  <c r="U656" i="16"/>
  <c r="T656" i="16"/>
  <c r="S656" i="16"/>
  <c r="R656" i="16"/>
  <c r="Q656" i="16"/>
  <c r="L656" i="16"/>
  <c r="J656" i="16"/>
  <c r="X655" i="16"/>
  <c r="W655" i="16"/>
  <c r="V655" i="16"/>
  <c r="U655" i="16"/>
  <c r="T655" i="16"/>
  <c r="S655" i="16"/>
  <c r="R655" i="16"/>
  <c r="Q655" i="16"/>
  <c r="L655" i="16"/>
  <c r="J655" i="16"/>
  <c r="X654" i="16"/>
  <c r="W654" i="16"/>
  <c r="V654" i="16"/>
  <c r="U654" i="16"/>
  <c r="T654" i="16"/>
  <c r="S654" i="16"/>
  <c r="R654" i="16"/>
  <c r="Q654" i="16"/>
  <c r="L654" i="16"/>
  <c r="J654" i="16"/>
  <c r="X653" i="16"/>
  <c r="W653" i="16"/>
  <c r="V653" i="16"/>
  <c r="U653" i="16"/>
  <c r="T653" i="16"/>
  <c r="S653" i="16"/>
  <c r="R653" i="16"/>
  <c r="Q653" i="16"/>
  <c r="L653" i="16"/>
  <c r="J653" i="16"/>
  <c r="X652" i="16"/>
  <c r="W652" i="16"/>
  <c r="V652" i="16"/>
  <c r="U652" i="16"/>
  <c r="T652" i="16"/>
  <c r="S652" i="16"/>
  <c r="R652" i="16"/>
  <c r="Q652" i="16"/>
  <c r="L652" i="16"/>
  <c r="J652" i="16"/>
  <c r="X651" i="16"/>
  <c r="W651" i="16"/>
  <c r="V651" i="16"/>
  <c r="U651" i="16"/>
  <c r="T651" i="16"/>
  <c r="S651" i="16"/>
  <c r="R651" i="16"/>
  <c r="Q651" i="16"/>
  <c r="L651" i="16"/>
  <c r="J651" i="16"/>
  <c r="X650" i="16"/>
  <c r="W650" i="16"/>
  <c r="V650" i="16"/>
  <c r="U650" i="16"/>
  <c r="T650" i="16"/>
  <c r="S650" i="16"/>
  <c r="R650" i="16"/>
  <c r="Q650" i="16"/>
  <c r="L650" i="16"/>
  <c r="J650" i="16"/>
  <c r="X649" i="16"/>
  <c r="W649" i="16"/>
  <c r="V649" i="16"/>
  <c r="U649" i="16"/>
  <c r="T649" i="16"/>
  <c r="S649" i="16"/>
  <c r="R649" i="16"/>
  <c r="Q649" i="16"/>
  <c r="L649" i="16"/>
  <c r="J649" i="16"/>
  <c r="X648" i="16"/>
  <c r="W648" i="16"/>
  <c r="V648" i="16"/>
  <c r="U648" i="16"/>
  <c r="T648" i="16"/>
  <c r="S648" i="16"/>
  <c r="R648" i="16"/>
  <c r="Q648" i="16"/>
  <c r="L648" i="16"/>
  <c r="J648" i="16"/>
  <c r="X647" i="16"/>
  <c r="W647" i="16"/>
  <c r="V647" i="16"/>
  <c r="U647" i="16"/>
  <c r="T647" i="16"/>
  <c r="S647" i="16"/>
  <c r="R647" i="16"/>
  <c r="Q647" i="16"/>
  <c r="L647" i="16"/>
  <c r="J647" i="16"/>
  <c r="X646" i="16"/>
  <c r="W646" i="16"/>
  <c r="V646" i="16"/>
  <c r="U646" i="16"/>
  <c r="T646" i="16"/>
  <c r="S646" i="16"/>
  <c r="R646" i="16"/>
  <c r="Q646" i="16"/>
  <c r="L646" i="16"/>
  <c r="J646" i="16"/>
  <c r="X645" i="16"/>
  <c r="W645" i="16"/>
  <c r="V645" i="16"/>
  <c r="U645" i="16"/>
  <c r="T645" i="16"/>
  <c r="S645" i="16"/>
  <c r="R645" i="16"/>
  <c r="Q645" i="16"/>
  <c r="L645" i="16"/>
  <c r="J645" i="16"/>
  <c r="X644" i="16"/>
  <c r="W644" i="16"/>
  <c r="V644" i="16"/>
  <c r="U644" i="16"/>
  <c r="T644" i="16"/>
  <c r="S644" i="16"/>
  <c r="R644" i="16"/>
  <c r="Q644" i="16"/>
  <c r="L644" i="16"/>
  <c r="J644" i="16"/>
  <c r="X643" i="16"/>
  <c r="W643" i="16"/>
  <c r="V643" i="16"/>
  <c r="U643" i="16"/>
  <c r="T643" i="16"/>
  <c r="S643" i="16"/>
  <c r="R643" i="16"/>
  <c r="Q643" i="16"/>
  <c r="L643" i="16"/>
  <c r="J643" i="16"/>
  <c r="X642" i="16"/>
  <c r="W642" i="16"/>
  <c r="V642" i="16"/>
  <c r="U642" i="16"/>
  <c r="T642" i="16"/>
  <c r="S642" i="16"/>
  <c r="R642" i="16"/>
  <c r="Q642" i="16"/>
  <c r="L642" i="16"/>
  <c r="J642" i="16"/>
  <c r="X641" i="16"/>
  <c r="W641" i="16"/>
  <c r="V641" i="16"/>
  <c r="U641" i="16"/>
  <c r="T641" i="16"/>
  <c r="S641" i="16"/>
  <c r="R641" i="16"/>
  <c r="Q641" i="16"/>
  <c r="L641" i="16"/>
  <c r="J641" i="16"/>
  <c r="X640" i="16"/>
  <c r="W640" i="16"/>
  <c r="V640" i="16"/>
  <c r="U640" i="16"/>
  <c r="T640" i="16"/>
  <c r="S640" i="16"/>
  <c r="R640" i="16"/>
  <c r="Q640" i="16"/>
  <c r="L640" i="16"/>
  <c r="J640" i="16"/>
  <c r="X639" i="16"/>
  <c r="W639" i="16"/>
  <c r="V639" i="16"/>
  <c r="U639" i="16"/>
  <c r="T639" i="16"/>
  <c r="S639" i="16"/>
  <c r="R639" i="16"/>
  <c r="Q639" i="16"/>
  <c r="L639" i="16"/>
  <c r="J639" i="16"/>
  <c r="X638" i="16"/>
  <c r="W638" i="16"/>
  <c r="V638" i="16"/>
  <c r="U638" i="16"/>
  <c r="T638" i="16"/>
  <c r="S638" i="16"/>
  <c r="R638" i="16"/>
  <c r="Q638" i="16"/>
  <c r="L638" i="16"/>
  <c r="J638" i="16"/>
  <c r="X637" i="16"/>
  <c r="W637" i="16"/>
  <c r="V637" i="16"/>
  <c r="U637" i="16"/>
  <c r="T637" i="16"/>
  <c r="S637" i="16"/>
  <c r="R637" i="16"/>
  <c r="Q637" i="16"/>
  <c r="L637" i="16"/>
  <c r="J637" i="16"/>
  <c r="X636" i="16"/>
  <c r="W636" i="16"/>
  <c r="V636" i="16"/>
  <c r="U636" i="16"/>
  <c r="T636" i="16"/>
  <c r="S636" i="16"/>
  <c r="R636" i="16"/>
  <c r="Q636" i="16"/>
  <c r="L636" i="16"/>
  <c r="J636" i="16"/>
  <c r="X635" i="16"/>
  <c r="W635" i="16"/>
  <c r="V635" i="16"/>
  <c r="U635" i="16"/>
  <c r="T635" i="16"/>
  <c r="S635" i="16"/>
  <c r="R635" i="16"/>
  <c r="Q635" i="16"/>
  <c r="L635" i="16"/>
  <c r="J635" i="16"/>
  <c r="X634" i="16"/>
  <c r="W634" i="16"/>
  <c r="V634" i="16"/>
  <c r="U634" i="16"/>
  <c r="T634" i="16"/>
  <c r="S634" i="16"/>
  <c r="R634" i="16"/>
  <c r="Q634" i="16"/>
  <c r="L634" i="16"/>
  <c r="J634" i="16"/>
  <c r="X633" i="16"/>
  <c r="W633" i="16"/>
  <c r="V633" i="16"/>
  <c r="U633" i="16"/>
  <c r="T633" i="16"/>
  <c r="S633" i="16"/>
  <c r="R633" i="16"/>
  <c r="Q633" i="16"/>
  <c r="L633" i="16"/>
  <c r="J633" i="16"/>
  <c r="X632" i="16"/>
  <c r="W632" i="16"/>
  <c r="V632" i="16"/>
  <c r="U632" i="16"/>
  <c r="T632" i="16"/>
  <c r="S632" i="16"/>
  <c r="R632" i="16"/>
  <c r="Q632" i="16"/>
  <c r="L632" i="16"/>
  <c r="J632" i="16"/>
  <c r="X631" i="16"/>
  <c r="W631" i="16"/>
  <c r="V631" i="16"/>
  <c r="U631" i="16"/>
  <c r="T631" i="16"/>
  <c r="S631" i="16"/>
  <c r="R631" i="16"/>
  <c r="Q631" i="16"/>
  <c r="L631" i="16"/>
  <c r="J631" i="16"/>
  <c r="X630" i="16"/>
  <c r="W630" i="16"/>
  <c r="V630" i="16"/>
  <c r="U630" i="16"/>
  <c r="T630" i="16"/>
  <c r="S630" i="16"/>
  <c r="R630" i="16"/>
  <c r="Q630" i="16"/>
  <c r="L630" i="16"/>
  <c r="J630" i="16"/>
  <c r="X629" i="16"/>
  <c r="W629" i="16"/>
  <c r="V629" i="16"/>
  <c r="U629" i="16"/>
  <c r="T629" i="16"/>
  <c r="S629" i="16"/>
  <c r="R629" i="16"/>
  <c r="Q629" i="16"/>
  <c r="L629" i="16"/>
  <c r="J629" i="16"/>
  <c r="X628" i="16"/>
  <c r="W628" i="16"/>
  <c r="V628" i="16"/>
  <c r="U628" i="16"/>
  <c r="T628" i="16"/>
  <c r="S628" i="16"/>
  <c r="R628" i="16"/>
  <c r="Q628" i="16"/>
  <c r="L628" i="16"/>
  <c r="J628" i="16"/>
  <c r="X627" i="16"/>
  <c r="W627" i="16"/>
  <c r="V627" i="16"/>
  <c r="U627" i="16"/>
  <c r="T627" i="16"/>
  <c r="S627" i="16"/>
  <c r="R627" i="16"/>
  <c r="Q627" i="16"/>
  <c r="L627" i="16"/>
  <c r="J627" i="16"/>
  <c r="X626" i="16"/>
  <c r="W626" i="16"/>
  <c r="V626" i="16"/>
  <c r="U626" i="16"/>
  <c r="T626" i="16"/>
  <c r="S626" i="16"/>
  <c r="R626" i="16"/>
  <c r="Q626" i="16"/>
  <c r="L626" i="16"/>
  <c r="J626" i="16"/>
  <c r="X625" i="16"/>
  <c r="W625" i="16"/>
  <c r="V625" i="16"/>
  <c r="U625" i="16"/>
  <c r="T625" i="16"/>
  <c r="S625" i="16"/>
  <c r="R625" i="16"/>
  <c r="Q625" i="16"/>
  <c r="L625" i="16"/>
  <c r="J625" i="16"/>
  <c r="X624" i="16"/>
  <c r="W624" i="16"/>
  <c r="V624" i="16"/>
  <c r="U624" i="16"/>
  <c r="T624" i="16"/>
  <c r="S624" i="16"/>
  <c r="R624" i="16"/>
  <c r="Q624" i="16"/>
  <c r="L624" i="16"/>
  <c r="J624" i="16"/>
  <c r="X623" i="16"/>
  <c r="W623" i="16"/>
  <c r="V623" i="16"/>
  <c r="U623" i="16"/>
  <c r="T623" i="16"/>
  <c r="S623" i="16"/>
  <c r="R623" i="16"/>
  <c r="Q623" i="16"/>
  <c r="L623" i="16"/>
  <c r="J623" i="16"/>
  <c r="X622" i="16"/>
  <c r="W622" i="16"/>
  <c r="V622" i="16"/>
  <c r="U622" i="16"/>
  <c r="T622" i="16"/>
  <c r="S622" i="16"/>
  <c r="R622" i="16"/>
  <c r="Q622" i="16"/>
  <c r="L622" i="16"/>
  <c r="J622" i="16"/>
  <c r="X621" i="16"/>
  <c r="W621" i="16"/>
  <c r="V621" i="16"/>
  <c r="U621" i="16"/>
  <c r="T621" i="16"/>
  <c r="S621" i="16"/>
  <c r="R621" i="16"/>
  <c r="Q621" i="16"/>
  <c r="L621" i="16"/>
  <c r="J621" i="16"/>
  <c r="X620" i="16"/>
  <c r="W620" i="16"/>
  <c r="V620" i="16"/>
  <c r="U620" i="16"/>
  <c r="T620" i="16"/>
  <c r="S620" i="16"/>
  <c r="R620" i="16"/>
  <c r="Q620" i="16"/>
  <c r="L620" i="16"/>
  <c r="J620" i="16"/>
  <c r="X619" i="16"/>
  <c r="W619" i="16"/>
  <c r="V619" i="16"/>
  <c r="U619" i="16"/>
  <c r="T619" i="16"/>
  <c r="S619" i="16"/>
  <c r="R619" i="16"/>
  <c r="Q619" i="16"/>
  <c r="L619" i="16"/>
  <c r="J619" i="16"/>
  <c r="X618" i="16"/>
  <c r="W618" i="16"/>
  <c r="V618" i="16"/>
  <c r="U618" i="16"/>
  <c r="T618" i="16"/>
  <c r="S618" i="16"/>
  <c r="R618" i="16"/>
  <c r="Q618" i="16"/>
  <c r="L618" i="16"/>
  <c r="J618" i="16"/>
  <c r="X617" i="16"/>
  <c r="W617" i="16"/>
  <c r="V617" i="16"/>
  <c r="U617" i="16"/>
  <c r="T617" i="16"/>
  <c r="S617" i="16"/>
  <c r="R617" i="16"/>
  <c r="Q617" i="16"/>
  <c r="L617" i="16"/>
  <c r="J617" i="16"/>
  <c r="X616" i="16"/>
  <c r="W616" i="16"/>
  <c r="V616" i="16"/>
  <c r="U616" i="16"/>
  <c r="T616" i="16"/>
  <c r="S616" i="16"/>
  <c r="R616" i="16"/>
  <c r="Q616" i="16"/>
  <c r="L616" i="16"/>
  <c r="J616" i="16"/>
  <c r="X615" i="16"/>
  <c r="W615" i="16"/>
  <c r="V615" i="16"/>
  <c r="U615" i="16"/>
  <c r="T615" i="16"/>
  <c r="S615" i="16"/>
  <c r="R615" i="16"/>
  <c r="Q615" i="16"/>
  <c r="L615" i="16"/>
  <c r="J615" i="16"/>
  <c r="X614" i="16"/>
  <c r="W614" i="16"/>
  <c r="V614" i="16"/>
  <c r="U614" i="16"/>
  <c r="T614" i="16"/>
  <c r="S614" i="16"/>
  <c r="R614" i="16"/>
  <c r="Q614" i="16"/>
  <c r="L614" i="16"/>
  <c r="J614" i="16"/>
  <c r="X613" i="16"/>
  <c r="W613" i="16"/>
  <c r="V613" i="16"/>
  <c r="U613" i="16"/>
  <c r="T613" i="16"/>
  <c r="S613" i="16"/>
  <c r="R613" i="16"/>
  <c r="Q613" i="16"/>
  <c r="L613" i="16"/>
  <c r="J613" i="16"/>
  <c r="X612" i="16"/>
  <c r="W612" i="16"/>
  <c r="V612" i="16"/>
  <c r="U612" i="16"/>
  <c r="T612" i="16"/>
  <c r="S612" i="16"/>
  <c r="R612" i="16"/>
  <c r="Q612" i="16"/>
  <c r="L612" i="16"/>
  <c r="J612" i="16"/>
  <c r="X611" i="16"/>
  <c r="W611" i="16"/>
  <c r="V611" i="16"/>
  <c r="U611" i="16"/>
  <c r="T611" i="16"/>
  <c r="S611" i="16"/>
  <c r="R611" i="16"/>
  <c r="Q611" i="16"/>
  <c r="L611" i="16"/>
  <c r="J611" i="16"/>
  <c r="X610" i="16"/>
  <c r="W610" i="16"/>
  <c r="V610" i="16"/>
  <c r="U610" i="16"/>
  <c r="T610" i="16"/>
  <c r="S610" i="16"/>
  <c r="R610" i="16"/>
  <c r="Q610" i="16"/>
  <c r="L610" i="16"/>
  <c r="J610" i="16"/>
  <c r="X609" i="16"/>
  <c r="W609" i="16"/>
  <c r="V609" i="16"/>
  <c r="U609" i="16"/>
  <c r="T609" i="16"/>
  <c r="S609" i="16"/>
  <c r="R609" i="16"/>
  <c r="Q609" i="16"/>
  <c r="L609" i="16"/>
  <c r="J609" i="16"/>
  <c r="X608" i="16"/>
  <c r="W608" i="16"/>
  <c r="V608" i="16"/>
  <c r="U608" i="16"/>
  <c r="T608" i="16"/>
  <c r="S608" i="16"/>
  <c r="R608" i="16"/>
  <c r="Q608" i="16"/>
  <c r="L608" i="16"/>
  <c r="J608" i="16"/>
  <c r="X607" i="16"/>
  <c r="W607" i="16"/>
  <c r="V607" i="16"/>
  <c r="U607" i="16"/>
  <c r="T607" i="16"/>
  <c r="S607" i="16"/>
  <c r="R607" i="16"/>
  <c r="Q607" i="16"/>
  <c r="L607" i="16"/>
  <c r="J607" i="16"/>
  <c r="X606" i="16"/>
  <c r="W606" i="16"/>
  <c r="V606" i="16"/>
  <c r="U606" i="16"/>
  <c r="T606" i="16"/>
  <c r="S606" i="16"/>
  <c r="R606" i="16"/>
  <c r="Q606" i="16"/>
  <c r="L606" i="16"/>
  <c r="J606" i="16"/>
  <c r="X605" i="16"/>
  <c r="W605" i="16"/>
  <c r="V605" i="16"/>
  <c r="U605" i="16"/>
  <c r="T605" i="16"/>
  <c r="S605" i="16"/>
  <c r="R605" i="16"/>
  <c r="Q605" i="16"/>
  <c r="L605" i="16"/>
  <c r="J605" i="16"/>
  <c r="X604" i="16"/>
  <c r="W604" i="16"/>
  <c r="V604" i="16"/>
  <c r="U604" i="16"/>
  <c r="T604" i="16"/>
  <c r="S604" i="16"/>
  <c r="R604" i="16"/>
  <c r="Q604" i="16"/>
  <c r="L604" i="16"/>
  <c r="J604" i="16"/>
  <c r="X603" i="16"/>
  <c r="W603" i="16"/>
  <c r="V603" i="16"/>
  <c r="U603" i="16"/>
  <c r="T603" i="16"/>
  <c r="S603" i="16"/>
  <c r="R603" i="16"/>
  <c r="Q603" i="16"/>
  <c r="L603" i="16"/>
  <c r="J603" i="16"/>
  <c r="X602" i="16"/>
  <c r="W602" i="16"/>
  <c r="V602" i="16"/>
  <c r="U602" i="16"/>
  <c r="T602" i="16"/>
  <c r="S602" i="16"/>
  <c r="R602" i="16"/>
  <c r="Q602" i="16"/>
  <c r="L602" i="16"/>
  <c r="J602" i="16"/>
  <c r="X601" i="16"/>
  <c r="W601" i="16"/>
  <c r="V601" i="16"/>
  <c r="U601" i="16"/>
  <c r="T601" i="16"/>
  <c r="S601" i="16"/>
  <c r="R601" i="16"/>
  <c r="Q601" i="16"/>
  <c r="L601" i="16"/>
  <c r="J601" i="16"/>
  <c r="X600" i="16"/>
  <c r="W600" i="16"/>
  <c r="V600" i="16"/>
  <c r="U600" i="16"/>
  <c r="T600" i="16"/>
  <c r="S600" i="16"/>
  <c r="R600" i="16"/>
  <c r="Q600" i="16"/>
  <c r="L600" i="16"/>
  <c r="J600" i="16"/>
  <c r="X599" i="16"/>
  <c r="W599" i="16"/>
  <c r="V599" i="16"/>
  <c r="U599" i="16"/>
  <c r="T599" i="16"/>
  <c r="S599" i="16"/>
  <c r="R599" i="16"/>
  <c r="Q599" i="16"/>
  <c r="L599" i="16"/>
  <c r="J599" i="16"/>
  <c r="X598" i="16"/>
  <c r="W598" i="16"/>
  <c r="V598" i="16"/>
  <c r="U598" i="16"/>
  <c r="T598" i="16"/>
  <c r="S598" i="16"/>
  <c r="R598" i="16"/>
  <c r="Q598" i="16"/>
  <c r="L598" i="16"/>
  <c r="J598" i="16"/>
  <c r="X597" i="16"/>
  <c r="W597" i="16"/>
  <c r="V597" i="16"/>
  <c r="U597" i="16"/>
  <c r="T597" i="16"/>
  <c r="S597" i="16"/>
  <c r="R597" i="16"/>
  <c r="Q597" i="16"/>
  <c r="L597" i="16"/>
  <c r="J597" i="16"/>
  <c r="X596" i="16"/>
  <c r="W596" i="16"/>
  <c r="V596" i="16"/>
  <c r="U596" i="16"/>
  <c r="T596" i="16"/>
  <c r="S596" i="16"/>
  <c r="R596" i="16"/>
  <c r="Q596" i="16"/>
  <c r="L596" i="16"/>
  <c r="J596" i="16"/>
  <c r="X595" i="16"/>
  <c r="W595" i="16"/>
  <c r="V595" i="16"/>
  <c r="U595" i="16"/>
  <c r="T595" i="16"/>
  <c r="S595" i="16"/>
  <c r="R595" i="16"/>
  <c r="Q595" i="16"/>
  <c r="L595" i="16"/>
  <c r="J595" i="16"/>
  <c r="X594" i="16"/>
  <c r="W594" i="16"/>
  <c r="V594" i="16"/>
  <c r="U594" i="16"/>
  <c r="T594" i="16"/>
  <c r="S594" i="16"/>
  <c r="R594" i="16"/>
  <c r="Q594" i="16"/>
  <c r="L594" i="16"/>
  <c r="J594" i="16"/>
  <c r="X593" i="16"/>
  <c r="W593" i="16"/>
  <c r="V593" i="16"/>
  <c r="U593" i="16"/>
  <c r="T593" i="16"/>
  <c r="S593" i="16"/>
  <c r="R593" i="16"/>
  <c r="Q593" i="16"/>
  <c r="L593" i="16"/>
  <c r="J593" i="16"/>
  <c r="X592" i="16"/>
  <c r="W592" i="16"/>
  <c r="V592" i="16"/>
  <c r="U592" i="16"/>
  <c r="T592" i="16"/>
  <c r="S592" i="16"/>
  <c r="R592" i="16"/>
  <c r="Q592" i="16"/>
  <c r="L592" i="16"/>
  <c r="J592" i="16"/>
  <c r="X591" i="16"/>
  <c r="W591" i="16"/>
  <c r="V591" i="16"/>
  <c r="U591" i="16"/>
  <c r="T591" i="16"/>
  <c r="S591" i="16"/>
  <c r="R591" i="16"/>
  <c r="Q591" i="16"/>
  <c r="L591" i="16"/>
  <c r="J591" i="16"/>
  <c r="X590" i="16"/>
  <c r="W590" i="16"/>
  <c r="V590" i="16"/>
  <c r="U590" i="16"/>
  <c r="T590" i="16"/>
  <c r="S590" i="16"/>
  <c r="R590" i="16"/>
  <c r="Q590" i="16"/>
  <c r="L590" i="16"/>
  <c r="J590" i="16"/>
  <c r="X589" i="16"/>
  <c r="W589" i="16"/>
  <c r="V589" i="16"/>
  <c r="U589" i="16"/>
  <c r="T589" i="16"/>
  <c r="S589" i="16"/>
  <c r="R589" i="16"/>
  <c r="Q589" i="16"/>
  <c r="L589" i="16"/>
  <c r="J589" i="16"/>
  <c r="X588" i="16"/>
  <c r="W588" i="16"/>
  <c r="V588" i="16"/>
  <c r="U588" i="16"/>
  <c r="T588" i="16"/>
  <c r="S588" i="16"/>
  <c r="R588" i="16"/>
  <c r="Q588" i="16"/>
  <c r="L588" i="16"/>
  <c r="J588" i="16"/>
  <c r="X587" i="16"/>
  <c r="W587" i="16"/>
  <c r="V587" i="16"/>
  <c r="U587" i="16"/>
  <c r="T587" i="16"/>
  <c r="S587" i="16"/>
  <c r="R587" i="16"/>
  <c r="Q587" i="16"/>
  <c r="L587" i="16"/>
  <c r="J587" i="16"/>
  <c r="X586" i="16"/>
  <c r="W586" i="16"/>
  <c r="V586" i="16"/>
  <c r="U586" i="16"/>
  <c r="T586" i="16"/>
  <c r="S586" i="16"/>
  <c r="R586" i="16"/>
  <c r="Q586" i="16"/>
  <c r="L586" i="16"/>
  <c r="J586" i="16"/>
  <c r="X585" i="16"/>
  <c r="W585" i="16"/>
  <c r="V585" i="16"/>
  <c r="U585" i="16"/>
  <c r="T585" i="16"/>
  <c r="S585" i="16"/>
  <c r="R585" i="16"/>
  <c r="Q585" i="16"/>
  <c r="L585" i="16"/>
  <c r="J585" i="16"/>
  <c r="X584" i="16"/>
  <c r="W584" i="16"/>
  <c r="V584" i="16"/>
  <c r="U584" i="16"/>
  <c r="T584" i="16"/>
  <c r="S584" i="16"/>
  <c r="R584" i="16"/>
  <c r="Q584" i="16"/>
  <c r="L584" i="16"/>
  <c r="J584" i="16"/>
  <c r="X583" i="16"/>
  <c r="W583" i="16"/>
  <c r="V583" i="16"/>
  <c r="U583" i="16"/>
  <c r="T583" i="16"/>
  <c r="S583" i="16"/>
  <c r="R583" i="16"/>
  <c r="Q583" i="16"/>
  <c r="L583" i="16"/>
  <c r="J583" i="16"/>
  <c r="X582" i="16"/>
  <c r="W582" i="16"/>
  <c r="V582" i="16"/>
  <c r="U582" i="16"/>
  <c r="T582" i="16"/>
  <c r="S582" i="16"/>
  <c r="R582" i="16"/>
  <c r="Q582" i="16"/>
  <c r="L582" i="16"/>
  <c r="J582" i="16"/>
  <c r="X581" i="16"/>
  <c r="W581" i="16"/>
  <c r="V581" i="16"/>
  <c r="U581" i="16"/>
  <c r="T581" i="16"/>
  <c r="S581" i="16"/>
  <c r="R581" i="16"/>
  <c r="Q581" i="16"/>
  <c r="L581" i="16"/>
  <c r="J581" i="16"/>
  <c r="X580" i="16"/>
  <c r="W580" i="16"/>
  <c r="V580" i="16"/>
  <c r="U580" i="16"/>
  <c r="T580" i="16"/>
  <c r="S580" i="16"/>
  <c r="R580" i="16"/>
  <c r="Q580" i="16"/>
  <c r="L580" i="16"/>
  <c r="J580" i="16"/>
  <c r="X579" i="16"/>
  <c r="W579" i="16"/>
  <c r="V579" i="16"/>
  <c r="U579" i="16"/>
  <c r="T579" i="16"/>
  <c r="S579" i="16"/>
  <c r="R579" i="16"/>
  <c r="Q579" i="16"/>
  <c r="L579" i="16"/>
  <c r="J579" i="16"/>
  <c r="X578" i="16"/>
  <c r="W578" i="16"/>
  <c r="V578" i="16"/>
  <c r="U578" i="16"/>
  <c r="T578" i="16"/>
  <c r="S578" i="16"/>
  <c r="R578" i="16"/>
  <c r="Q578" i="16"/>
  <c r="L578" i="16"/>
  <c r="J578" i="16"/>
  <c r="X577" i="16"/>
  <c r="W577" i="16"/>
  <c r="V577" i="16"/>
  <c r="U577" i="16"/>
  <c r="T577" i="16"/>
  <c r="S577" i="16"/>
  <c r="R577" i="16"/>
  <c r="Q577" i="16"/>
  <c r="L577" i="16"/>
  <c r="J577" i="16"/>
  <c r="X576" i="16"/>
  <c r="W576" i="16"/>
  <c r="V576" i="16"/>
  <c r="U576" i="16"/>
  <c r="T576" i="16"/>
  <c r="S576" i="16"/>
  <c r="R576" i="16"/>
  <c r="Q576" i="16"/>
  <c r="L576" i="16"/>
  <c r="J576" i="16"/>
  <c r="X575" i="16"/>
  <c r="W575" i="16"/>
  <c r="V575" i="16"/>
  <c r="U575" i="16"/>
  <c r="T575" i="16"/>
  <c r="S575" i="16"/>
  <c r="R575" i="16"/>
  <c r="Q575" i="16"/>
  <c r="L575" i="16"/>
  <c r="J575" i="16"/>
  <c r="X574" i="16"/>
  <c r="W574" i="16"/>
  <c r="V574" i="16"/>
  <c r="U574" i="16"/>
  <c r="T574" i="16"/>
  <c r="S574" i="16"/>
  <c r="R574" i="16"/>
  <c r="Q574" i="16"/>
  <c r="L574" i="16"/>
  <c r="J574" i="16"/>
  <c r="X573" i="16"/>
  <c r="W573" i="16"/>
  <c r="V573" i="16"/>
  <c r="U573" i="16"/>
  <c r="T573" i="16"/>
  <c r="S573" i="16"/>
  <c r="R573" i="16"/>
  <c r="Q573" i="16"/>
  <c r="L573" i="16"/>
  <c r="J573" i="16"/>
  <c r="X572" i="16"/>
  <c r="W572" i="16"/>
  <c r="V572" i="16"/>
  <c r="U572" i="16"/>
  <c r="T572" i="16"/>
  <c r="S572" i="16"/>
  <c r="R572" i="16"/>
  <c r="Q572" i="16"/>
  <c r="L572" i="16"/>
  <c r="J572" i="16"/>
  <c r="X571" i="16"/>
  <c r="W571" i="16"/>
  <c r="V571" i="16"/>
  <c r="U571" i="16"/>
  <c r="T571" i="16"/>
  <c r="S571" i="16"/>
  <c r="R571" i="16"/>
  <c r="Q571" i="16"/>
  <c r="L571" i="16"/>
  <c r="J571" i="16"/>
  <c r="X570" i="16"/>
  <c r="W570" i="16"/>
  <c r="V570" i="16"/>
  <c r="U570" i="16"/>
  <c r="T570" i="16"/>
  <c r="S570" i="16"/>
  <c r="R570" i="16"/>
  <c r="Q570" i="16"/>
  <c r="L570" i="16"/>
  <c r="J570" i="16"/>
  <c r="X569" i="16"/>
  <c r="W569" i="16"/>
  <c r="V569" i="16"/>
  <c r="U569" i="16"/>
  <c r="T569" i="16"/>
  <c r="S569" i="16"/>
  <c r="R569" i="16"/>
  <c r="Q569" i="16"/>
  <c r="L569" i="16"/>
  <c r="J569" i="16"/>
  <c r="X568" i="16"/>
  <c r="W568" i="16"/>
  <c r="V568" i="16"/>
  <c r="U568" i="16"/>
  <c r="T568" i="16"/>
  <c r="S568" i="16"/>
  <c r="R568" i="16"/>
  <c r="Q568" i="16"/>
  <c r="L568" i="16"/>
  <c r="J568" i="16"/>
  <c r="X567" i="16"/>
  <c r="W567" i="16"/>
  <c r="V567" i="16"/>
  <c r="U567" i="16"/>
  <c r="T567" i="16"/>
  <c r="S567" i="16"/>
  <c r="R567" i="16"/>
  <c r="Q567" i="16"/>
  <c r="L567" i="16"/>
  <c r="J567" i="16"/>
  <c r="X566" i="16"/>
  <c r="W566" i="16"/>
  <c r="V566" i="16"/>
  <c r="U566" i="16"/>
  <c r="T566" i="16"/>
  <c r="S566" i="16"/>
  <c r="R566" i="16"/>
  <c r="Q566" i="16"/>
  <c r="L566" i="16"/>
  <c r="J566" i="16"/>
  <c r="X565" i="16"/>
  <c r="W565" i="16"/>
  <c r="V565" i="16"/>
  <c r="U565" i="16"/>
  <c r="T565" i="16"/>
  <c r="S565" i="16"/>
  <c r="R565" i="16"/>
  <c r="Q565" i="16"/>
  <c r="L565" i="16"/>
  <c r="J565" i="16"/>
  <c r="X564" i="16"/>
  <c r="W564" i="16"/>
  <c r="V564" i="16"/>
  <c r="U564" i="16"/>
  <c r="T564" i="16"/>
  <c r="S564" i="16"/>
  <c r="R564" i="16"/>
  <c r="Q564" i="16"/>
  <c r="L564" i="16"/>
  <c r="J564" i="16"/>
  <c r="X563" i="16"/>
  <c r="W563" i="16"/>
  <c r="V563" i="16"/>
  <c r="U563" i="16"/>
  <c r="T563" i="16"/>
  <c r="S563" i="16"/>
  <c r="R563" i="16"/>
  <c r="Q563" i="16"/>
  <c r="L563" i="16"/>
  <c r="J563" i="16"/>
  <c r="X562" i="16"/>
  <c r="W562" i="16"/>
  <c r="V562" i="16"/>
  <c r="U562" i="16"/>
  <c r="T562" i="16"/>
  <c r="S562" i="16"/>
  <c r="R562" i="16"/>
  <c r="Q562" i="16"/>
  <c r="L562" i="16"/>
  <c r="J562" i="16"/>
  <c r="X561" i="16"/>
  <c r="W561" i="16"/>
  <c r="V561" i="16"/>
  <c r="U561" i="16"/>
  <c r="T561" i="16"/>
  <c r="S561" i="16"/>
  <c r="R561" i="16"/>
  <c r="Q561" i="16"/>
  <c r="L561" i="16"/>
  <c r="J561" i="16"/>
  <c r="X560" i="16"/>
  <c r="W560" i="16"/>
  <c r="V560" i="16"/>
  <c r="U560" i="16"/>
  <c r="T560" i="16"/>
  <c r="S560" i="16"/>
  <c r="R560" i="16"/>
  <c r="Q560" i="16"/>
  <c r="L560" i="16"/>
  <c r="J560" i="16"/>
  <c r="X559" i="16"/>
  <c r="W559" i="16"/>
  <c r="V559" i="16"/>
  <c r="U559" i="16"/>
  <c r="T559" i="16"/>
  <c r="S559" i="16"/>
  <c r="R559" i="16"/>
  <c r="Q559" i="16"/>
  <c r="L559" i="16"/>
  <c r="J559" i="16"/>
  <c r="X558" i="16"/>
  <c r="W558" i="16"/>
  <c r="V558" i="16"/>
  <c r="U558" i="16"/>
  <c r="T558" i="16"/>
  <c r="S558" i="16"/>
  <c r="R558" i="16"/>
  <c r="Q558" i="16"/>
  <c r="L558" i="16"/>
  <c r="J558" i="16"/>
  <c r="X557" i="16"/>
  <c r="W557" i="16"/>
  <c r="V557" i="16"/>
  <c r="U557" i="16"/>
  <c r="T557" i="16"/>
  <c r="S557" i="16"/>
  <c r="R557" i="16"/>
  <c r="Q557" i="16"/>
  <c r="L557" i="16"/>
  <c r="J557" i="16"/>
  <c r="X556" i="16"/>
  <c r="W556" i="16"/>
  <c r="V556" i="16"/>
  <c r="U556" i="16"/>
  <c r="T556" i="16"/>
  <c r="S556" i="16"/>
  <c r="R556" i="16"/>
  <c r="Q556" i="16"/>
  <c r="L556" i="16"/>
  <c r="J556" i="16"/>
  <c r="X555" i="16"/>
  <c r="W555" i="16"/>
  <c r="V555" i="16"/>
  <c r="U555" i="16"/>
  <c r="T555" i="16"/>
  <c r="S555" i="16"/>
  <c r="R555" i="16"/>
  <c r="Q555" i="16"/>
  <c r="L555" i="16"/>
  <c r="J555" i="16"/>
  <c r="X554" i="16"/>
  <c r="W554" i="16"/>
  <c r="V554" i="16"/>
  <c r="U554" i="16"/>
  <c r="T554" i="16"/>
  <c r="S554" i="16"/>
  <c r="R554" i="16"/>
  <c r="Q554" i="16"/>
  <c r="L554" i="16"/>
  <c r="J554" i="16"/>
  <c r="X553" i="16"/>
  <c r="W553" i="16"/>
  <c r="V553" i="16"/>
  <c r="U553" i="16"/>
  <c r="T553" i="16"/>
  <c r="S553" i="16"/>
  <c r="R553" i="16"/>
  <c r="Q553" i="16"/>
  <c r="L553" i="16"/>
  <c r="J553" i="16"/>
  <c r="X552" i="16"/>
  <c r="W552" i="16"/>
  <c r="V552" i="16"/>
  <c r="U552" i="16"/>
  <c r="T552" i="16"/>
  <c r="S552" i="16"/>
  <c r="R552" i="16"/>
  <c r="Q552" i="16"/>
  <c r="L552" i="16"/>
  <c r="J552" i="16"/>
  <c r="X551" i="16"/>
  <c r="W551" i="16"/>
  <c r="V551" i="16"/>
  <c r="U551" i="16"/>
  <c r="T551" i="16"/>
  <c r="S551" i="16"/>
  <c r="R551" i="16"/>
  <c r="Q551" i="16"/>
  <c r="L551" i="16"/>
  <c r="J551" i="16"/>
  <c r="X550" i="16"/>
  <c r="W550" i="16"/>
  <c r="V550" i="16"/>
  <c r="U550" i="16"/>
  <c r="T550" i="16"/>
  <c r="S550" i="16"/>
  <c r="R550" i="16"/>
  <c r="Q550" i="16"/>
  <c r="L550" i="16"/>
  <c r="J550" i="16"/>
  <c r="X549" i="16"/>
  <c r="W549" i="16"/>
  <c r="V549" i="16"/>
  <c r="U549" i="16"/>
  <c r="T549" i="16"/>
  <c r="S549" i="16"/>
  <c r="R549" i="16"/>
  <c r="Q549" i="16"/>
  <c r="L549" i="16"/>
  <c r="J549" i="16"/>
  <c r="X548" i="16"/>
  <c r="W548" i="16"/>
  <c r="V548" i="16"/>
  <c r="U548" i="16"/>
  <c r="T548" i="16"/>
  <c r="S548" i="16"/>
  <c r="R548" i="16"/>
  <c r="Q548" i="16"/>
  <c r="L548" i="16"/>
  <c r="J548" i="16"/>
  <c r="X547" i="16"/>
  <c r="W547" i="16"/>
  <c r="V547" i="16"/>
  <c r="U547" i="16"/>
  <c r="T547" i="16"/>
  <c r="S547" i="16"/>
  <c r="R547" i="16"/>
  <c r="Q547" i="16"/>
  <c r="L547" i="16"/>
  <c r="J547" i="16"/>
  <c r="X546" i="16"/>
  <c r="W546" i="16"/>
  <c r="V546" i="16"/>
  <c r="U546" i="16"/>
  <c r="T546" i="16"/>
  <c r="S546" i="16"/>
  <c r="R546" i="16"/>
  <c r="Q546" i="16"/>
  <c r="L546" i="16"/>
  <c r="J546" i="16"/>
  <c r="X545" i="16"/>
  <c r="W545" i="16"/>
  <c r="V545" i="16"/>
  <c r="U545" i="16"/>
  <c r="T545" i="16"/>
  <c r="S545" i="16"/>
  <c r="R545" i="16"/>
  <c r="Q545" i="16"/>
  <c r="L545" i="16"/>
  <c r="J545" i="16"/>
  <c r="X544" i="16"/>
  <c r="W544" i="16"/>
  <c r="V544" i="16"/>
  <c r="U544" i="16"/>
  <c r="T544" i="16"/>
  <c r="S544" i="16"/>
  <c r="R544" i="16"/>
  <c r="Q544" i="16"/>
  <c r="L544" i="16"/>
  <c r="J544" i="16"/>
  <c r="X543" i="16"/>
  <c r="W543" i="16"/>
  <c r="V543" i="16"/>
  <c r="U543" i="16"/>
  <c r="T543" i="16"/>
  <c r="S543" i="16"/>
  <c r="R543" i="16"/>
  <c r="Q543" i="16"/>
  <c r="L543" i="16"/>
  <c r="J543" i="16"/>
  <c r="X542" i="16"/>
  <c r="W542" i="16"/>
  <c r="V542" i="16"/>
  <c r="U542" i="16"/>
  <c r="T542" i="16"/>
  <c r="S542" i="16"/>
  <c r="R542" i="16"/>
  <c r="Q542" i="16"/>
  <c r="L542" i="16"/>
  <c r="J542" i="16"/>
  <c r="X541" i="16"/>
  <c r="W541" i="16"/>
  <c r="V541" i="16"/>
  <c r="U541" i="16"/>
  <c r="T541" i="16"/>
  <c r="S541" i="16"/>
  <c r="R541" i="16"/>
  <c r="Q541" i="16"/>
  <c r="L541" i="16"/>
  <c r="J541" i="16"/>
  <c r="X540" i="16"/>
  <c r="W540" i="16"/>
  <c r="V540" i="16"/>
  <c r="U540" i="16"/>
  <c r="T540" i="16"/>
  <c r="S540" i="16"/>
  <c r="R540" i="16"/>
  <c r="Q540" i="16"/>
  <c r="L540" i="16"/>
  <c r="J540" i="16"/>
  <c r="X539" i="16"/>
  <c r="W539" i="16"/>
  <c r="V539" i="16"/>
  <c r="U539" i="16"/>
  <c r="T539" i="16"/>
  <c r="S539" i="16"/>
  <c r="R539" i="16"/>
  <c r="Q539" i="16"/>
  <c r="L539" i="16"/>
  <c r="J539" i="16"/>
  <c r="X538" i="16"/>
  <c r="W538" i="16"/>
  <c r="V538" i="16"/>
  <c r="U538" i="16"/>
  <c r="T538" i="16"/>
  <c r="S538" i="16"/>
  <c r="R538" i="16"/>
  <c r="Q538" i="16"/>
  <c r="L538" i="16"/>
  <c r="J538" i="16"/>
  <c r="X537" i="16"/>
  <c r="W537" i="16"/>
  <c r="V537" i="16"/>
  <c r="U537" i="16"/>
  <c r="T537" i="16"/>
  <c r="S537" i="16"/>
  <c r="R537" i="16"/>
  <c r="Q537" i="16"/>
  <c r="L537" i="16"/>
  <c r="J537" i="16"/>
  <c r="X536" i="16"/>
  <c r="W536" i="16"/>
  <c r="V536" i="16"/>
  <c r="U536" i="16"/>
  <c r="T536" i="16"/>
  <c r="S536" i="16"/>
  <c r="R536" i="16"/>
  <c r="Q536" i="16"/>
  <c r="L536" i="16"/>
  <c r="J536" i="16"/>
  <c r="X535" i="16"/>
  <c r="W535" i="16"/>
  <c r="V535" i="16"/>
  <c r="U535" i="16"/>
  <c r="T535" i="16"/>
  <c r="S535" i="16"/>
  <c r="R535" i="16"/>
  <c r="Q535" i="16"/>
  <c r="L535" i="16"/>
  <c r="J535" i="16"/>
  <c r="X534" i="16"/>
  <c r="W534" i="16"/>
  <c r="V534" i="16"/>
  <c r="U534" i="16"/>
  <c r="T534" i="16"/>
  <c r="S534" i="16"/>
  <c r="R534" i="16"/>
  <c r="Q534" i="16"/>
  <c r="L534" i="16"/>
  <c r="J534" i="16"/>
  <c r="X533" i="16"/>
  <c r="W533" i="16"/>
  <c r="V533" i="16"/>
  <c r="U533" i="16"/>
  <c r="T533" i="16"/>
  <c r="S533" i="16"/>
  <c r="R533" i="16"/>
  <c r="Q533" i="16"/>
  <c r="L533" i="16"/>
  <c r="J533" i="16"/>
  <c r="X532" i="16"/>
  <c r="W532" i="16"/>
  <c r="V532" i="16"/>
  <c r="U532" i="16"/>
  <c r="T532" i="16"/>
  <c r="S532" i="16"/>
  <c r="R532" i="16"/>
  <c r="Q532" i="16"/>
  <c r="L532" i="16"/>
  <c r="J532" i="16"/>
  <c r="X531" i="16"/>
  <c r="W531" i="16"/>
  <c r="V531" i="16"/>
  <c r="U531" i="16"/>
  <c r="T531" i="16"/>
  <c r="S531" i="16"/>
  <c r="R531" i="16"/>
  <c r="Q531" i="16"/>
  <c r="L531" i="16"/>
  <c r="J531" i="16"/>
  <c r="X530" i="16"/>
  <c r="W530" i="16"/>
  <c r="V530" i="16"/>
  <c r="U530" i="16"/>
  <c r="T530" i="16"/>
  <c r="S530" i="16"/>
  <c r="R530" i="16"/>
  <c r="Q530" i="16"/>
  <c r="L530" i="16"/>
  <c r="J530" i="16"/>
  <c r="X529" i="16"/>
  <c r="W529" i="16"/>
  <c r="V529" i="16"/>
  <c r="U529" i="16"/>
  <c r="T529" i="16"/>
  <c r="S529" i="16"/>
  <c r="R529" i="16"/>
  <c r="Q529" i="16"/>
  <c r="L529" i="16"/>
  <c r="J529" i="16"/>
  <c r="X528" i="16"/>
  <c r="W528" i="16"/>
  <c r="V528" i="16"/>
  <c r="U528" i="16"/>
  <c r="T528" i="16"/>
  <c r="S528" i="16"/>
  <c r="R528" i="16"/>
  <c r="Q528" i="16"/>
  <c r="L528" i="16"/>
  <c r="J528" i="16"/>
  <c r="X527" i="16"/>
  <c r="W527" i="16"/>
  <c r="V527" i="16"/>
  <c r="U527" i="16"/>
  <c r="T527" i="16"/>
  <c r="S527" i="16"/>
  <c r="R527" i="16"/>
  <c r="Q527" i="16"/>
  <c r="L527" i="16"/>
  <c r="J527" i="16"/>
  <c r="X526" i="16"/>
  <c r="W526" i="16"/>
  <c r="V526" i="16"/>
  <c r="U526" i="16"/>
  <c r="T526" i="16"/>
  <c r="S526" i="16"/>
  <c r="R526" i="16"/>
  <c r="Q526" i="16"/>
  <c r="L526" i="16"/>
  <c r="J526" i="16"/>
  <c r="X525" i="16"/>
  <c r="W525" i="16"/>
  <c r="V525" i="16"/>
  <c r="U525" i="16"/>
  <c r="T525" i="16"/>
  <c r="S525" i="16"/>
  <c r="R525" i="16"/>
  <c r="Q525" i="16"/>
  <c r="L525" i="16"/>
  <c r="J525" i="16"/>
  <c r="X524" i="16"/>
  <c r="W524" i="16"/>
  <c r="V524" i="16"/>
  <c r="U524" i="16"/>
  <c r="T524" i="16"/>
  <c r="S524" i="16"/>
  <c r="R524" i="16"/>
  <c r="Q524" i="16"/>
  <c r="L524" i="16"/>
  <c r="J524" i="16"/>
  <c r="X523" i="16"/>
  <c r="W523" i="16"/>
  <c r="V523" i="16"/>
  <c r="U523" i="16"/>
  <c r="T523" i="16"/>
  <c r="S523" i="16"/>
  <c r="R523" i="16"/>
  <c r="Q523" i="16"/>
  <c r="L523" i="16"/>
  <c r="J523" i="16"/>
  <c r="X522" i="16"/>
  <c r="W522" i="16"/>
  <c r="V522" i="16"/>
  <c r="U522" i="16"/>
  <c r="T522" i="16"/>
  <c r="S522" i="16"/>
  <c r="R522" i="16"/>
  <c r="Q522" i="16"/>
  <c r="L522" i="16"/>
  <c r="J522" i="16"/>
  <c r="X521" i="16"/>
  <c r="W521" i="16"/>
  <c r="V521" i="16"/>
  <c r="U521" i="16"/>
  <c r="T521" i="16"/>
  <c r="S521" i="16"/>
  <c r="R521" i="16"/>
  <c r="Q521" i="16"/>
  <c r="L521" i="16"/>
  <c r="J521" i="16"/>
  <c r="X520" i="16"/>
  <c r="W520" i="16"/>
  <c r="V520" i="16"/>
  <c r="U520" i="16"/>
  <c r="T520" i="16"/>
  <c r="S520" i="16"/>
  <c r="R520" i="16"/>
  <c r="Q520" i="16"/>
  <c r="L520" i="16"/>
  <c r="J520" i="16"/>
  <c r="X519" i="16"/>
  <c r="W519" i="16"/>
  <c r="V519" i="16"/>
  <c r="U519" i="16"/>
  <c r="T519" i="16"/>
  <c r="S519" i="16"/>
  <c r="R519" i="16"/>
  <c r="Q519" i="16"/>
  <c r="L519" i="16"/>
  <c r="J519" i="16"/>
  <c r="X518" i="16"/>
  <c r="W518" i="16"/>
  <c r="V518" i="16"/>
  <c r="U518" i="16"/>
  <c r="T518" i="16"/>
  <c r="S518" i="16"/>
  <c r="R518" i="16"/>
  <c r="Q518" i="16"/>
  <c r="L518" i="16"/>
  <c r="J518" i="16"/>
  <c r="X517" i="16"/>
  <c r="W517" i="16"/>
  <c r="V517" i="16"/>
  <c r="U517" i="16"/>
  <c r="T517" i="16"/>
  <c r="S517" i="16"/>
  <c r="R517" i="16"/>
  <c r="Q517" i="16"/>
  <c r="L517" i="16"/>
  <c r="J517" i="16"/>
  <c r="X516" i="16"/>
  <c r="W516" i="16"/>
  <c r="V516" i="16"/>
  <c r="U516" i="16"/>
  <c r="T516" i="16"/>
  <c r="S516" i="16"/>
  <c r="R516" i="16"/>
  <c r="Q516" i="16"/>
  <c r="L516" i="16"/>
  <c r="J516" i="16"/>
  <c r="X515" i="16"/>
  <c r="W515" i="16"/>
  <c r="V515" i="16"/>
  <c r="U515" i="16"/>
  <c r="T515" i="16"/>
  <c r="S515" i="16"/>
  <c r="R515" i="16"/>
  <c r="Q515" i="16"/>
  <c r="L515" i="16"/>
  <c r="J515" i="16"/>
  <c r="X514" i="16"/>
  <c r="W514" i="16"/>
  <c r="V514" i="16"/>
  <c r="U514" i="16"/>
  <c r="T514" i="16"/>
  <c r="S514" i="16"/>
  <c r="R514" i="16"/>
  <c r="Q514" i="16"/>
  <c r="L514" i="16"/>
  <c r="J514" i="16"/>
  <c r="X513" i="16"/>
  <c r="W513" i="16"/>
  <c r="V513" i="16"/>
  <c r="U513" i="16"/>
  <c r="T513" i="16"/>
  <c r="S513" i="16"/>
  <c r="R513" i="16"/>
  <c r="Q513" i="16"/>
  <c r="L513" i="16"/>
  <c r="J513" i="16"/>
  <c r="X512" i="16"/>
  <c r="W512" i="16"/>
  <c r="V512" i="16"/>
  <c r="U512" i="16"/>
  <c r="T512" i="16"/>
  <c r="S512" i="16"/>
  <c r="R512" i="16"/>
  <c r="Q512" i="16"/>
  <c r="L512" i="16"/>
  <c r="J512" i="16"/>
  <c r="X511" i="16"/>
  <c r="W511" i="16"/>
  <c r="V511" i="16"/>
  <c r="U511" i="16"/>
  <c r="T511" i="16"/>
  <c r="S511" i="16"/>
  <c r="R511" i="16"/>
  <c r="Q511" i="16"/>
  <c r="L511" i="16"/>
  <c r="J511" i="16"/>
  <c r="X510" i="16"/>
  <c r="W510" i="16"/>
  <c r="V510" i="16"/>
  <c r="U510" i="16"/>
  <c r="T510" i="16"/>
  <c r="S510" i="16"/>
  <c r="R510" i="16"/>
  <c r="Q510" i="16"/>
  <c r="L510" i="16"/>
  <c r="J510" i="16"/>
  <c r="X509" i="16"/>
  <c r="W509" i="16"/>
  <c r="V509" i="16"/>
  <c r="U509" i="16"/>
  <c r="T509" i="16"/>
  <c r="S509" i="16"/>
  <c r="R509" i="16"/>
  <c r="Q509" i="16"/>
  <c r="L509" i="16"/>
  <c r="J509" i="16"/>
  <c r="X508" i="16"/>
  <c r="W508" i="16"/>
  <c r="V508" i="16"/>
  <c r="U508" i="16"/>
  <c r="T508" i="16"/>
  <c r="S508" i="16"/>
  <c r="R508" i="16"/>
  <c r="Q508" i="16"/>
  <c r="L508" i="16"/>
  <c r="J508" i="16"/>
  <c r="X507" i="16"/>
  <c r="W507" i="16"/>
  <c r="V507" i="16"/>
  <c r="U507" i="16"/>
  <c r="T507" i="16"/>
  <c r="S507" i="16"/>
  <c r="R507" i="16"/>
  <c r="Q507" i="16"/>
  <c r="L507" i="16"/>
  <c r="J507" i="16"/>
  <c r="X506" i="16"/>
  <c r="W506" i="16"/>
  <c r="V506" i="16"/>
  <c r="U506" i="16"/>
  <c r="T506" i="16"/>
  <c r="S506" i="16"/>
  <c r="R506" i="16"/>
  <c r="Q506" i="16"/>
  <c r="L506" i="16"/>
  <c r="J506" i="16"/>
  <c r="X505" i="16"/>
  <c r="W505" i="16"/>
  <c r="V505" i="16"/>
  <c r="U505" i="16"/>
  <c r="T505" i="16"/>
  <c r="S505" i="16"/>
  <c r="R505" i="16"/>
  <c r="Q505" i="16"/>
  <c r="L505" i="16"/>
  <c r="J505" i="16"/>
  <c r="X504" i="16"/>
  <c r="W504" i="16"/>
  <c r="V504" i="16"/>
  <c r="U504" i="16"/>
  <c r="T504" i="16"/>
  <c r="S504" i="16"/>
  <c r="R504" i="16"/>
  <c r="Q504" i="16"/>
  <c r="L504" i="16"/>
  <c r="J504" i="16"/>
  <c r="X503" i="16"/>
  <c r="W503" i="16"/>
  <c r="V503" i="16"/>
  <c r="U503" i="16"/>
  <c r="T503" i="16"/>
  <c r="S503" i="16"/>
  <c r="R503" i="16"/>
  <c r="Q503" i="16"/>
  <c r="L503" i="16"/>
  <c r="J503" i="16"/>
  <c r="X502" i="16"/>
  <c r="W502" i="16"/>
  <c r="V502" i="16"/>
  <c r="U502" i="16"/>
  <c r="T502" i="16"/>
  <c r="S502" i="16"/>
  <c r="R502" i="16"/>
  <c r="Q502" i="16"/>
  <c r="L502" i="16"/>
  <c r="J502" i="16"/>
  <c r="X501" i="16"/>
  <c r="W501" i="16"/>
  <c r="V501" i="16"/>
  <c r="U501" i="16"/>
  <c r="T501" i="16"/>
  <c r="S501" i="16"/>
  <c r="R501" i="16"/>
  <c r="Q501" i="16"/>
  <c r="L501" i="16"/>
  <c r="J501" i="16"/>
  <c r="X500" i="16"/>
  <c r="W500" i="16"/>
  <c r="V500" i="16"/>
  <c r="U500" i="16"/>
  <c r="T500" i="16"/>
  <c r="S500" i="16"/>
  <c r="R500" i="16"/>
  <c r="Q500" i="16"/>
  <c r="L500" i="16"/>
  <c r="J500" i="16"/>
  <c r="X499" i="16"/>
  <c r="W499" i="16"/>
  <c r="V499" i="16"/>
  <c r="U499" i="16"/>
  <c r="T499" i="16"/>
  <c r="S499" i="16"/>
  <c r="R499" i="16"/>
  <c r="Q499" i="16"/>
  <c r="L499" i="16"/>
  <c r="J499" i="16"/>
  <c r="X498" i="16"/>
  <c r="W498" i="16"/>
  <c r="V498" i="16"/>
  <c r="U498" i="16"/>
  <c r="T498" i="16"/>
  <c r="S498" i="16"/>
  <c r="R498" i="16"/>
  <c r="Q498" i="16"/>
  <c r="L498" i="16"/>
  <c r="J498" i="16"/>
  <c r="X497" i="16"/>
  <c r="W497" i="16"/>
  <c r="V497" i="16"/>
  <c r="U497" i="16"/>
  <c r="T497" i="16"/>
  <c r="S497" i="16"/>
  <c r="R497" i="16"/>
  <c r="Q497" i="16"/>
  <c r="L497" i="16"/>
  <c r="J497" i="16"/>
  <c r="X496" i="16"/>
  <c r="W496" i="16"/>
  <c r="V496" i="16"/>
  <c r="U496" i="16"/>
  <c r="T496" i="16"/>
  <c r="S496" i="16"/>
  <c r="R496" i="16"/>
  <c r="Q496" i="16"/>
  <c r="L496" i="16"/>
  <c r="J496" i="16"/>
  <c r="X495" i="16"/>
  <c r="W495" i="16"/>
  <c r="V495" i="16"/>
  <c r="U495" i="16"/>
  <c r="T495" i="16"/>
  <c r="S495" i="16"/>
  <c r="R495" i="16"/>
  <c r="Q495" i="16"/>
  <c r="L495" i="16"/>
  <c r="J495" i="16"/>
  <c r="X494" i="16"/>
  <c r="W494" i="16"/>
  <c r="V494" i="16"/>
  <c r="U494" i="16"/>
  <c r="T494" i="16"/>
  <c r="S494" i="16"/>
  <c r="R494" i="16"/>
  <c r="Q494" i="16"/>
  <c r="L494" i="16"/>
  <c r="J494" i="16"/>
  <c r="X493" i="16"/>
  <c r="W493" i="16"/>
  <c r="V493" i="16"/>
  <c r="U493" i="16"/>
  <c r="T493" i="16"/>
  <c r="S493" i="16"/>
  <c r="R493" i="16"/>
  <c r="Q493" i="16"/>
  <c r="L493" i="16"/>
  <c r="J493" i="16"/>
  <c r="X492" i="16"/>
  <c r="W492" i="16"/>
  <c r="V492" i="16"/>
  <c r="U492" i="16"/>
  <c r="T492" i="16"/>
  <c r="S492" i="16"/>
  <c r="R492" i="16"/>
  <c r="Q492" i="16"/>
  <c r="L492" i="16"/>
  <c r="J492" i="16"/>
  <c r="X491" i="16"/>
  <c r="W491" i="16"/>
  <c r="V491" i="16"/>
  <c r="U491" i="16"/>
  <c r="T491" i="16"/>
  <c r="S491" i="16"/>
  <c r="R491" i="16"/>
  <c r="Q491" i="16"/>
  <c r="L491" i="16"/>
  <c r="J491" i="16"/>
  <c r="X490" i="16"/>
  <c r="W490" i="16"/>
  <c r="V490" i="16"/>
  <c r="U490" i="16"/>
  <c r="T490" i="16"/>
  <c r="S490" i="16"/>
  <c r="R490" i="16"/>
  <c r="Q490" i="16"/>
  <c r="L490" i="16"/>
  <c r="J490" i="16"/>
  <c r="X489" i="16"/>
  <c r="W489" i="16"/>
  <c r="V489" i="16"/>
  <c r="U489" i="16"/>
  <c r="T489" i="16"/>
  <c r="S489" i="16"/>
  <c r="R489" i="16"/>
  <c r="Q489" i="16"/>
  <c r="L489" i="16"/>
  <c r="J489" i="16"/>
  <c r="X488" i="16"/>
  <c r="W488" i="16"/>
  <c r="V488" i="16"/>
  <c r="U488" i="16"/>
  <c r="T488" i="16"/>
  <c r="S488" i="16"/>
  <c r="R488" i="16"/>
  <c r="Q488" i="16"/>
  <c r="L488" i="16"/>
  <c r="J488" i="16"/>
  <c r="X487" i="16"/>
  <c r="W487" i="16"/>
  <c r="V487" i="16"/>
  <c r="U487" i="16"/>
  <c r="T487" i="16"/>
  <c r="S487" i="16"/>
  <c r="R487" i="16"/>
  <c r="Q487" i="16"/>
  <c r="L487" i="16"/>
  <c r="J487" i="16"/>
  <c r="X486" i="16"/>
  <c r="W486" i="16"/>
  <c r="V486" i="16"/>
  <c r="U486" i="16"/>
  <c r="T486" i="16"/>
  <c r="S486" i="16"/>
  <c r="R486" i="16"/>
  <c r="Q486" i="16"/>
  <c r="L486" i="16"/>
  <c r="J486" i="16"/>
  <c r="X485" i="16"/>
  <c r="W485" i="16"/>
  <c r="V485" i="16"/>
  <c r="U485" i="16"/>
  <c r="T485" i="16"/>
  <c r="S485" i="16"/>
  <c r="R485" i="16"/>
  <c r="Q485" i="16"/>
  <c r="L485" i="16"/>
  <c r="J485" i="16"/>
  <c r="X484" i="16"/>
  <c r="W484" i="16"/>
  <c r="V484" i="16"/>
  <c r="U484" i="16"/>
  <c r="T484" i="16"/>
  <c r="S484" i="16"/>
  <c r="R484" i="16"/>
  <c r="Q484" i="16"/>
  <c r="L484" i="16"/>
  <c r="J484" i="16"/>
  <c r="X483" i="16"/>
  <c r="W483" i="16"/>
  <c r="V483" i="16"/>
  <c r="U483" i="16"/>
  <c r="T483" i="16"/>
  <c r="S483" i="16"/>
  <c r="R483" i="16"/>
  <c r="Q483" i="16"/>
  <c r="L483" i="16"/>
  <c r="J483" i="16"/>
  <c r="X482" i="16"/>
  <c r="W482" i="16"/>
  <c r="V482" i="16"/>
  <c r="U482" i="16"/>
  <c r="T482" i="16"/>
  <c r="S482" i="16"/>
  <c r="R482" i="16"/>
  <c r="Q482" i="16"/>
  <c r="L482" i="16"/>
  <c r="J482" i="16"/>
  <c r="X481" i="16"/>
  <c r="W481" i="16"/>
  <c r="V481" i="16"/>
  <c r="U481" i="16"/>
  <c r="T481" i="16"/>
  <c r="S481" i="16"/>
  <c r="R481" i="16"/>
  <c r="Q481" i="16"/>
  <c r="L481" i="16"/>
  <c r="J481" i="16"/>
  <c r="X480" i="16"/>
  <c r="W480" i="16"/>
  <c r="V480" i="16"/>
  <c r="U480" i="16"/>
  <c r="T480" i="16"/>
  <c r="S480" i="16"/>
  <c r="R480" i="16"/>
  <c r="Q480" i="16"/>
  <c r="L480" i="16"/>
  <c r="J480" i="16"/>
  <c r="X479" i="16"/>
  <c r="W479" i="16"/>
  <c r="V479" i="16"/>
  <c r="U479" i="16"/>
  <c r="T479" i="16"/>
  <c r="S479" i="16"/>
  <c r="R479" i="16"/>
  <c r="Q479" i="16"/>
  <c r="L479" i="16"/>
  <c r="J479" i="16"/>
  <c r="X478" i="16"/>
  <c r="W478" i="16"/>
  <c r="V478" i="16"/>
  <c r="U478" i="16"/>
  <c r="T478" i="16"/>
  <c r="S478" i="16"/>
  <c r="R478" i="16"/>
  <c r="Q478" i="16"/>
  <c r="L478" i="16"/>
  <c r="J478" i="16"/>
  <c r="X477" i="16"/>
  <c r="W477" i="16"/>
  <c r="V477" i="16"/>
  <c r="U477" i="16"/>
  <c r="T477" i="16"/>
  <c r="S477" i="16"/>
  <c r="R477" i="16"/>
  <c r="Q477" i="16"/>
  <c r="L477" i="16"/>
  <c r="J477" i="16"/>
  <c r="X476" i="16"/>
  <c r="W476" i="16"/>
  <c r="V476" i="16"/>
  <c r="U476" i="16"/>
  <c r="T476" i="16"/>
  <c r="S476" i="16"/>
  <c r="R476" i="16"/>
  <c r="Q476" i="16"/>
  <c r="L476" i="16"/>
  <c r="J476" i="16"/>
  <c r="X475" i="16"/>
  <c r="W475" i="16"/>
  <c r="V475" i="16"/>
  <c r="U475" i="16"/>
  <c r="T475" i="16"/>
  <c r="S475" i="16"/>
  <c r="R475" i="16"/>
  <c r="Q475" i="16"/>
  <c r="L475" i="16"/>
  <c r="J475" i="16"/>
  <c r="X474" i="16"/>
  <c r="W474" i="16"/>
  <c r="V474" i="16"/>
  <c r="U474" i="16"/>
  <c r="T474" i="16"/>
  <c r="S474" i="16"/>
  <c r="R474" i="16"/>
  <c r="Q474" i="16"/>
  <c r="L474" i="16"/>
  <c r="J474" i="16"/>
  <c r="X473" i="16"/>
  <c r="W473" i="16"/>
  <c r="V473" i="16"/>
  <c r="U473" i="16"/>
  <c r="T473" i="16"/>
  <c r="S473" i="16"/>
  <c r="R473" i="16"/>
  <c r="Q473" i="16"/>
  <c r="L473" i="16"/>
  <c r="J473" i="16"/>
  <c r="X472" i="16"/>
  <c r="W472" i="16"/>
  <c r="V472" i="16"/>
  <c r="U472" i="16"/>
  <c r="T472" i="16"/>
  <c r="S472" i="16"/>
  <c r="R472" i="16"/>
  <c r="Q472" i="16"/>
  <c r="L472" i="16"/>
  <c r="J472" i="16"/>
  <c r="X471" i="16"/>
  <c r="W471" i="16"/>
  <c r="V471" i="16"/>
  <c r="U471" i="16"/>
  <c r="T471" i="16"/>
  <c r="S471" i="16"/>
  <c r="R471" i="16"/>
  <c r="Q471" i="16"/>
  <c r="L471" i="16"/>
  <c r="J471" i="16"/>
  <c r="X470" i="16"/>
  <c r="W470" i="16"/>
  <c r="V470" i="16"/>
  <c r="U470" i="16"/>
  <c r="T470" i="16"/>
  <c r="S470" i="16"/>
  <c r="R470" i="16"/>
  <c r="Q470" i="16"/>
  <c r="L470" i="16"/>
  <c r="J470" i="16"/>
  <c r="X469" i="16"/>
  <c r="W469" i="16"/>
  <c r="V469" i="16"/>
  <c r="U469" i="16"/>
  <c r="T469" i="16"/>
  <c r="S469" i="16"/>
  <c r="R469" i="16"/>
  <c r="Q469" i="16"/>
  <c r="L469" i="16"/>
  <c r="J469" i="16"/>
  <c r="X468" i="16"/>
  <c r="W468" i="16"/>
  <c r="V468" i="16"/>
  <c r="U468" i="16"/>
  <c r="T468" i="16"/>
  <c r="S468" i="16"/>
  <c r="R468" i="16"/>
  <c r="Q468" i="16"/>
  <c r="L468" i="16"/>
  <c r="J468" i="16"/>
  <c r="X467" i="16"/>
  <c r="W467" i="16"/>
  <c r="V467" i="16"/>
  <c r="U467" i="16"/>
  <c r="T467" i="16"/>
  <c r="S467" i="16"/>
  <c r="R467" i="16"/>
  <c r="Q467" i="16"/>
  <c r="L467" i="16"/>
  <c r="J467" i="16"/>
  <c r="X466" i="16"/>
  <c r="W466" i="16"/>
  <c r="V466" i="16"/>
  <c r="U466" i="16"/>
  <c r="T466" i="16"/>
  <c r="S466" i="16"/>
  <c r="R466" i="16"/>
  <c r="Q466" i="16"/>
  <c r="L466" i="16"/>
  <c r="J466" i="16"/>
  <c r="X465" i="16"/>
  <c r="W465" i="16"/>
  <c r="V465" i="16"/>
  <c r="U465" i="16"/>
  <c r="T465" i="16"/>
  <c r="S465" i="16"/>
  <c r="R465" i="16"/>
  <c r="Q465" i="16"/>
  <c r="L465" i="16"/>
  <c r="J465" i="16"/>
  <c r="X464" i="16"/>
  <c r="W464" i="16"/>
  <c r="V464" i="16"/>
  <c r="U464" i="16"/>
  <c r="T464" i="16"/>
  <c r="S464" i="16"/>
  <c r="R464" i="16"/>
  <c r="Q464" i="16"/>
  <c r="L464" i="16"/>
  <c r="J464" i="16"/>
  <c r="X463" i="16"/>
  <c r="W463" i="16"/>
  <c r="V463" i="16"/>
  <c r="U463" i="16"/>
  <c r="T463" i="16"/>
  <c r="S463" i="16"/>
  <c r="R463" i="16"/>
  <c r="Q463" i="16"/>
  <c r="L463" i="16"/>
  <c r="J463" i="16"/>
  <c r="X462" i="16"/>
  <c r="W462" i="16"/>
  <c r="V462" i="16"/>
  <c r="U462" i="16"/>
  <c r="T462" i="16"/>
  <c r="S462" i="16"/>
  <c r="R462" i="16"/>
  <c r="Q462" i="16"/>
  <c r="L462" i="16"/>
  <c r="J462" i="16"/>
  <c r="X461" i="16"/>
  <c r="W461" i="16"/>
  <c r="V461" i="16"/>
  <c r="U461" i="16"/>
  <c r="T461" i="16"/>
  <c r="S461" i="16"/>
  <c r="R461" i="16"/>
  <c r="Q461" i="16"/>
  <c r="L461" i="16"/>
  <c r="J461" i="16"/>
  <c r="X460" i="16"/>
  <c r="W460" i="16"/>
  <c r="V460" i="16"/>
  <c r="U460" i="16"/>
  <c r="T460" i="16"/>
  <c r="S460" i="16"/>
  <c r="R460" i="16"/>
  <c r="Q460" i="16"/>
  <c r="L460" i="16"/>
  <c r="J460" i="16"/>
  <c r="X459" i="16"/>
  <c r="W459" i="16"/>
  <c r="V459" i="16"/>
  <c r="U459" i="16"/>
  <c r="T459" i="16"/>
  <c r="S459" i="16"/>
  <c r="R459" i="16"/>
  <c r="Q459" i="16"/>
  <c r="L459" i="16"/>
  <c r="J459" i="16"/>
  <c r="X458" i="16"/>
  <c r="W458" i="16"/>
  <c r="V458" i="16"/>
  <c r="U458" i="16"/>
  <c r="T458" i="16"/>
  <c r="S458" i="16"/>
  <c r="R458" i="16"/>
  <c r="Q458" i="16"/>
  <c r="L458" i="16"/>
  <c r="J458" i="16"/>
  <c r="X457" i="16"/>
  <c r="W457" i="16"/>
  <c r="V457" i="16"/>
  <c r="U457" i="16"/>
  <c r="T457" i="16"/>
  <c r="S457" i="16"/>
  <c r="R457" i="16"/>
  <c r="Q457" i="16"/>
  <c r="L457" i="16"/>
  <c r="J457" i="16"/>
  <c r="X456" i="16"/>
  <c r="W456" i="16"/>
  <c r="V456" i="16"/>
  <c r="U456" i="16"/>
  <c r="T456" i="16"/>
  <c r="S456" i="16"/>
  <c r="R456" i="16"/>
  <c r="Q456" i="16"/>
  <c r="L456" i="16"/>
  <c r="J456" i="16"/>
  <c r="X455" i="16"/>
  <c r="W455" i="16"/>
  <c r="V455" i="16"/>
  <c r="U455" i="16"/>
  <c r="T455" i="16"/>
  <c r="S455" i="16"/>
  <c r="R455" i="16"/>
  <c r="Q455" i="16"/>
  <c r="L455" i="16"/>
  <c r="J455" i="16"/>
  <c r="X454" i="16"/>
  <c r="W454" i="16"/>
  <c r="V454" i="16"/>
  <c r="U454" i="16"/>
  <c r="T454" i="16"/>
  <c r="S454" i="16"/>
  <c r="R454" i="16"/>
  <c r="Q454" i="16"/>
  <c r="L454" i="16"/>
  <c r="J454" i="16"/>
  <c r="X453" i="16"/>
  <c r="W453" i="16"/>
  <c r="V453" i="16"/>
  <c r="U453" i="16"/>
  <c r="T453" i="16"/>
  <c r="S453" i="16"/>
  <c r="R453" i="16"/>
  <c r="Q453" i="16"/>
  <c r="L453" i="16"/>
  <c r="J453" i="16"/>
  <c r="X452" i="16"/>
  <c r="W452" i="16"/>
  <c r="V452" i="16"/>
  <c r="U452" i="16"/>
  <c r="T452" i="16"/>
  <c r="S452" i="16"/>
  <c r="R452" i="16"/>
  <c r="Q452" i="16"/>
  <c r="L452" i="16"/>
  <c r="J452" i="16"/>
  <c r="X451" i="16"/>
  <c r="W451" i="16"/>
  <c r="V451" i="16"/>
  <c r="U451" i="16"/>
  <c r="T451" i="16"/>
  <c r="S451" i="16"/>
  <c r="R451" i="16"/>
  <c r="Q451" i="16"/>
  <c r="L451" i="16"/>
  <c r="J451" i="16"/>
  <c r="X450" i="16"/>
  <c r="W450" i="16"/>
  <c r="V450" i="16"/>
  <c r="U450" i="16"/>
  <c r="T450" i="16"/>
  <c r="S450" i="16"/>
  <c r="R450" i="16"/>
  <c r="Q450" i="16"/>
  <c r="L450" i="16"/>
  <c r="J450" i="16"/>
  <c r="X449" i="16"/>
  <c r="W449" i="16"/>
  <c r="V449" i="16"/>
  <c r="U449" i="16"/>
  <c r="T449" i="16"/>
  <c r="S449" i="16"/>
  <c r="R449" i="16"/>
  <c r="Q449" i="16"/>
  <c r="L449" i="16"/>
  <c r="J449" i="16"/>
  <c r="X448" i="16"/>
  <c r="W448" i="16"/>
  <c r="V448" i="16"/>
  <c r="U448" i="16"/>
  <c r="T448" i="16"/>
  <c r="S448" i="16"/>
  <c r="R448" i="16"/>
  <c r="Q448" i="16"/>
  <c r="L448" i="16"/>
  <c r="J448" i="16"/>
  <c r="X447" i="16"/>
  <c r="W447" i="16"/>
  <c r="V447" i="16"/>
  <c r="U447" i="16"/>
  <c r="T447" i="16"/>
  <c r="S447" i="16"/>
  <c r="R447" i="16"/>
  <c r="Q447" i="16"/>
  <c r="L447" i="16"/>
  <c r="J447" i="16"/>
  <c r="X446" i="16"/>
  <c r="W446" i="16"/>
  <c r="V446" i="16"/>
  <c r="U446" i="16"/>
  <c r="T446" i="16"/>
  <c r="S446" i="16"/>
  <c r="R446" i="16"/>
  <c r="Q446" i="16"/>
  <c r="L446" i="16"/>
  <c r="J446" i="16"/>
  <c r="X445" i="16"/>
  <c r="W445" i="16"/>
  <c r="V445" i="16"/>
  <c r="U445" i="16"/>
  <c r="T445" i="16"/>
  <c r="S445" i="16"/>
  <c r="R445" i="16"/>
  <c r="Q445" i="16"/>
  <c r="L445" i="16"/>
  <c r="J445" i="16"/>
  <c r="X444" i="16"/>
  <c r="W444" i="16"/>
  <c r="V444" i="16"/>
  <c r="U444" i="16"/>
  <c r="T444" i="16"/>
  <c r="S444" i="16"/>
  <c r="R444" i="16"/>
  <c r="Q444" i="16"/>
  <c r="L444" i="16"/>
  <c r="J444" i="16"/>
  <c r="X443" i="16"/>
  <c r="W443" i="16"/>
  <c r="V443" i="16"/>
  <c r="U443" i="16"/>
  <c r="T443" i="16"/>
  <c r="S443" i="16"/>
  <c r="R443" i="16"/>
  <c r="Q443" i="16"/>
  <c r="L443" i="16"/>
  <c r="J443" i="16"/>
  <c r="X442" i="16"/>
  <c r="W442" i="16"/>
  <c r="V442" i="16"/>
  <c r="U442" i="16"/>
  <c r="T442" i="16"/>
  <c r="S442" i="16"/>
  <c r="R442" i="16"/>
  <c r="Q442" i="16"/>
  <c r="L442" i="16"/>
  <c r="J442" i="16"/>
  <c r="X441" i="16"/>
  <c r="W441" i="16"/>
  <c r="V441" i="16"/>
  <c r="U441" i="16"/>
  <c r="T441" i="16"/>
  <c r="S441" i="16"/>
  <c r="R441" i="16"/>
  <c r="Q441" i="16"/>
  <c r="L441" i="16"/>
  <c r="J441" i="16"/>
  <c r="X440" i="16"/>
  <c r="W440" i="16"/>
  <c r="V440" i="16"/>
  <c r="U440" i="16"/>
  <c r="T440" i="16"/>
  <c r="S440" i="16"/>
  <c r="R440" i="16"/>
  <c r="Q440" i="16"/>
  <c r="L440" i="16"/>
  <c r="J440" i="16"/>
  <c r="X439" i="16"/>
  <c r="W439" i="16"/>
  <c r="V439" i="16"/>
  <c r="U439" i="16"/>
  <c r="T439" i="16"/>
  <c r="S439" i="16"/>
  <c r="R439" i="16"/>
  <c r="Q439" i="16"/>
  <c r="L439" i="16"/>
  <c r="J439" i="16"/>
  <c r="X438" i="16"/>
  <c r="W438" i="16"/>
  <c r="V438" i="16"/>
  <c r="U438" i="16"/>
  <c r="T438" i="16"/>
  <c r="S438" i="16"/>
  <c r="R438" i="16"/>
  <c r="Q438" i="16"/>
  <c r="L438" i="16"/>
  <c r="J438" i="16"/>
  <c r="X437" i="16"/>
  <c r="W437" i="16"/>
  <c r="V437" i="16"/>
  <c r="U437" i="16"/>
  <c r="T437" i="16"/>
  <c r="S437" i="16"/>
  <c r="R437" i="16"/>
  <c r="Q437" i="16"/>
  <c r="L437" i="16"/>
  <c r="J437" i="16"/>
  <c r="X436" i="16"/>
  <c r="W436" i="16"/>
  <c r="V436" i="16"/>
  <c r="U436" i="16"/>
  <c r="T436" i="16"/>
  <c r="S436" i="16"/>
  <c r="R436" i="16"/>
  <c r="Q436" i="16"/>
  <c r="L436" i="16"/>
  <c r="J436" i="16"/>
  <c r="X435" i="16"/>
  <c r="W435" i="16"/>
  <c r="V435" i="16"/>
  <c r="U435" i="16"/>
  <c r="T435" i="16"/>
  <c r="S435" i="16"/>
  <c r="R435" i="16"/>
  <c r="Q435" i="16"/>
  <c r="L435" i="16"/>
  <c r="J435" i="16"/>
  <c r="X434" i="16"/>
  <c r="W434" i="16"/>
  <c r="V434" i="16"/>
  <c r="U434" i="16"/>
  <c r="T434" i="16"/>
  <c r="S434" i="16"/>
  <c r="R434" i="16"/>
  <c r="Q434" i="16"/>
  <c r="L434" i="16"/>
  <c r="J434" i="16"/>
  <c r="X433" i="16"/>
  <c r="W433" i="16"/>
  <c r="V433" i="16"/>
  <c r="U433" i="16"/>
  <c r="T433" i="16"/>
  <c r="S433" i="16"/>
  <c r="R433" i="16"/>
  <c r="Q433" i="16"/>
  <c r="L433" i="16"/>
  <c r="J433" i="16"/>
  <c r="X432" i="16"/>
  <c r="W432" i="16"/>
  <c r="V432" i="16"/>
  <c r="U432" i="16"/>
  <c r="T432" i="16"/>
  <c r="S432" i="16"/>
  <c r="R432" i="16"/>
  <c r="Q432" i="16"/>
  <c r="L432" i="16"/>
  <c r="J432" i="16"/>
  <c r="X431" i="16"/>
  <c r="W431" i="16"/>
  <c r="V431" i="16"/>
  <c r="U431" i="16"/>
  <c r="T431" i="16"/>
  <c r="S431" i="16"/>
  <c r="R431" i="16"/>
  <c r="Q431" i="16"/>
  <c r="L431" i="16"/>
  <c r="J431" i="16"/>
  <c r="X430" i="16"/>
  <c r="W430" i="16"/>
  <c r="V430" i="16"/>
  <c r="U430" i="16"/>
  <c r="T430" i="16"/>
  <c r="S430" i="16"/>
  <c r="R430" i="16"/>
  <c r="Q430" i="16"/>
  <c r="L430" i="16"/>
  <c r="J430" i="16"/>
  <c r="X429" i="16"/>
  <c r="W429" i="16"/>
  <c r="V429" i="16"/>
  <c r="U429" i="16"/>
  <c r="T429" i="16"/>
  <c r="S429" i="16"/>
  <c r="R429" i="16"/>
  <c r="Q429" i="16"/>
  <c r="L429" i="16"/>
  <c r="J429" i="16"/>
  <c r="X428" i="16"/>
  <c r="W428" i="16"/>
  <c r="V428" i="16"/>
  <c r="U428" i="16"/>
  <c r="T428" i="16"/>
  <c r="S428" i="16"/>
  <c r="R428" i="16"/>
  <c r="Q428" i="16"/>
  <c r="L428" i="16"/>
  <c r="J428" i="16"/>
  <c r="X427" i="16"/>
  <c r="W427" i="16"/>
  <c r="V427" i="16"/>
  <c r="U427" i="16"/>
  <c r="T427" i="16"/>
  <c r="S427" i="16"/>
  <c r="R427" i="16"/>
  <c r="Q427" i="16"/>
  <c r="L427" i="16"/>
  <c r="J427" i="16"/>
  <c r="X426" i="16"/>
  <c r="W426" i="16"/>
  <c r="V426" i="16"/>
  <c r="U426" i="16"/>
  <c r="T426" i="16"/>
  <c r="S426" i="16"/>
  <c r="R426" i="16"/>
  <c r="Q426" i="16"/>
  <c r="L426" i="16"/>
  <c r="J426" i="16"/>
  <c r="X425" i="16"/>
  <c r="W425" i="16"/>
  <c r="V425" i="16"/>
  <c r="U425" i="16"/>
  <c r="T425" i="16"/>
  <c r="S425" i="16"/>
  <c r="R425" i="16"/>
  <c r="Q425" i="16"/>
  <c r="L425" i="16"/>
  <c r="J425" i="16"/>
  <c r="X424" i="16"/>
  <c r="W424" i="16"/>
  <c r="V424" i="16"/>
  <c r="U424" i="16"/>
  <c r="T424" i="16"/>
  <c r="S424" i="16"/>
  <c r="R424" i="16"/>
  <c r="Q424" i="16"/>
  <c r="L424" i="16"/>
  <c r="J424" i="16"/>
  <c r="X423" i="16"/>
  <c r="W423" i="16"/>
  <c r="V423" i="16"/>
  <c r="U423" i="16"/>
  <c r="T423" i="16"/>
  <c r="S423" i="16"/>
  <c r="R423" i="16"/>
  <c r="Q423" i="16"/>
  <c r="L423" i="16"/>
  <c r="J423" i="16"/>
  <c r="X422" i="16"/>
  <c r="W422" i="16"/>
  <c r="V422" i="16"/>
  <c r="U422" i="16"/>
  <c r="T422" i="16"/>
  <c r="S422" i="16"/>
  <c r="R422" i="16"/>
  <c r="Q422" i="16"/>
  <c r="L422" i="16"/>
  <c r="J422" i="16"/>
  <c r="X421" i="16"/>
  <c r="W421" i="16"/>
  <c r="V421" i="16"/>
  <c r="U421" i="16"/>
  <c r="T421" i="16"/>
  <c r="S421" i="16"/>
  <c r="R421" i="16"/>
  <c r="Q421" i="16"/>
  <c r="L421" i="16"/>
  <c r="J421" i="16"/>
  <c r="X420" i="16"/>
  <c r="W420" i="16"/>
  <c r="V420" i="16"/>
  <c r="U420" i="16"/>
  <c r="T420" i="16"/>
  <c r="S420" i="16"/>
  <c r="R420" i="16"/>
  <c r="Q420" i="16"/>
  <c r="L420" i="16"/>
  <c r="J420" i="16"/>
  <c r="X419" i="16"/>
  <c r="W419" i="16"/>
  <c r="V419" i="16"/>
  <c r="U419" i="16"/>
  <c r="T419" i="16"/>
  <c r="S419" i="16"/>
  <c r="R419" i="16"/>
  <c r="Q419" i="16"/>
  <c r="L419" i="16"/>
  <c r="J419" i="16"/>
  <c r="X418" i="16"/>
  <c r="W418" i="16"/>
  <c r="V418" i="16"/>
  <c r="U418" i="16"/>
  <c r="T418" i="16"/>
  <c r="S418" i="16"/>
  <c r="R418" i="16"/>
  <c r="Q418" i="16"/>
  <c r="L418" i="16"/>
  <c r="J418" i="16"/>
  <c r="X417" i="16"/>
  <c r="W417" i="16"/>
  <c r="V417" i="16"/>
  <c r="U417" i="16"/>
  <c r="T417" i="16"/>
  <c r="S417" i="16"/>
  <c r="R417" i="16"/>
  <c r="Q417" i="16"/>
  <c r="L417" i="16"/>
  <c r="J417" i="16"/>
  <c r="X416" i="16"/>
  <c r="W416" i="16"/>
  <c r="V416" i="16"/>
  <c r="U416" i="16"/>
  <c r="T416" i="16"/>
  <c r="S416" i="16"/>
  <c r="R416" i="16"/>
  <c r="Q416" i="16"/>
  <c r="L416" i="16"/>
  <c r="J416" i="16"/>
  <c r="X415" i="16"/>
  <c r="W415" i="16"/>
  <c r="V415" i="16"/>
  <c r="U415" i="16"/>
  <c r="T415" i="16"/>
  <c r="S415" i="16"/>
  <c r="R415" i="16"/>
  <c r="Q415" i="16"/>
  <c r="L415" i="16"/>
  <c r="J415" i="16"/>
  <c r="X414" i="16"/>
  <c r="W414" i="16"/>
  <c r="V414" i="16"/>
  <c r="U414" i="16"/>
  <c r="T414" i="16"/>
  <c r="S414" i="16"/>
  <c r="R414" i="16"/>
  <c r="Q414" i="16"/>
  <c r="L414" i="16"/>
  <c r="J414" i="16"/>
  <c r="X413" i="16"/>
  <c r="W413" i="16"/>
  <c r="V413" i="16"/>
  <c r="U413" i="16"/>
  <c r="T413" i="16"/>
  <c r="S413" i="16"/>
  <c r="R413" i="16"/>
  <c r="Q413" i="16"/>
  <c r="L413" i="16"/>
  <c r="J413" i="16"/>
  <c r="X412" i="16"/>
  <c r="W412" i="16"/>
  <c r="V412" i="16"/>
  <c r="U412" i="16"/>
  <c r="T412" i="16"/>
  <c r="S412" i="16"/>
  <c r="R412" i="16"/>
  <c r="Q412" i="16"/>
  <c r="L412" i="16"/>
  <c r="J412" i="16"/>
  <c r="X411" i="16"/>
  <c r="W411" i="16"/>
  <c r="V411" i="16"/>
  <c r="U411" i="16"/>
  <c r="T411" i="16"/>
  <c r="S411" i="16"/>
  <c r="R411" i="16"/>
  <c r="Q411" i="16"/>
  <c r="L411" i="16"/>
  <c r="J411" i="16"/>
  <c r="X410" i="16"/>
  <c r="W410" i="16"/>
  <c r="V410" i="16"/>
  <c r="U410" i="16"/>
  <c r="T410" i="16"/>
  <c r="S410" i="16"/>
  <c r="R410" i="16"/>
  <c r="Q410" i="16"/>
  <c r="L410" i="16"/>
  <c r="J410" i="16"/>
  <c r="X409" i="16"/>
  <c r="W409" i="16"/>
  <c r="V409" i="16"/>
  <c r="U409" i="16"/>
  <c r="T409" i="16"/>
  <c r="S409" i="16"/>
  <c r="R409" i="16"/>
  <c r="Q409" i="16"/>
  <c r="L409" i="16"/>
  <c r="J409" i="16"/>
  <c r="X408" i="16"/>
  <c r="W408" i="16"/>
  <c r="V408" i="16"/>
  <c r="U408" i="16"/>
  <c r="T408" i="16"/>
  <c r="S408" i="16"/>
  <c r="R408" i="16"/>
  <c r="Q408" i="16"/>
  <c r="L408" i="16"/>
  <c r="J408" i="16"/>
  <c r="X407" i="16"/>
  <c r="W407" i="16"/>
  <c r="V407" i="16"/>
  <c r="U407" i="16"/>
  <c r="T407" i="16"/>
  <c r="S407" i="16"/>
  <c r="R407" i="16"/>
  <c r="Q407" i="16"/>
  <c r="L407" i="16"/>
  <c r="J407" i="16"/>
  <c r="X406" i="16"/>
  <c r="W406" i="16"/>
  <c r="V406" i="16"/>
  <c r="U406" i="16"/>
  <c r="T406" i="16"/>
  <c r="S406" i="16"/>
  <c r="R406" i="16"/>
  <c r="Q406" i="16"/>
  <c r="L406" i="16"/>
  <c r="J406" i="16"/>
  <c r="X405" i="16"/>
  <c r="W405" i="16"/>
  <c r="V405" i="16"/>
  <c r="U405" i="16"/>
  <c r="T405" i="16"/>
  <c r="S405" i="16"/>
  <c r="R405" i="16"/>
  <c r="Q405" i="16"/>
  <c r="L405" i="16"/>
  <c r="J405" i="16"/>
  <c r="X404" i="16"/>
  <c r="W404" i="16"/>
  <c r="V404" i="16"/>
  <c r="U404" i="16"/>
  <c r="T404" i="16"/>
  <c r="S404" i="16"/>
  <c r="R404" i="16"/>
  <c r="Q404" i="16"/>
  <c r="L404" i="16"/>
  <c r="J404" i="16"/>
  <c r="X403" i="16"/>
  <c r="W403" i="16"/>
  <c r="V403" i="16"/>
  <c r="U403" i="16"/>
  <c r="T403" i="16"/>
  <c r="S403" i="16"/>
  <c r="R403" i="16"/>
  <c r="Q403" i="16"/>
  <c r="L403" i="16"/>
  <c r="J403" i="16"/>
  <c r="X402" i="16"/>
  <c r="W402" i="16"/>
  <c r="V402" i="16"/>
  <c r="U402" i="16"/>
  <c r="T402" i="16"/>
  <c r="S402" i="16"/>
  <c r="R402" i="16"/>
  <c r="Q402" i="16"/>
  <c r="L402" i="16"/>
  <c r="J402" i="16"/>
  <c r="X401" i="16"/>
  <c r="W401" i="16"/>
  <c r="V401" i="16"/>
  <c r="U401" i="16"/>
  <c r="T401" i="16"/>
  <c r="S401" i="16"/>
  <c r="R401" i="16"/>
  <c r="Q401" i="16"/>
  <c r="L401" i="16"/>
  <c r="J401" i="16"/>
  <c r="X400" i="16"/>
  <c r="W400" i="16"/>
  <c r="V400" i="16"/>
  <c r="U400" i="16"/>
  <c r="T400" i="16"/>
  <c r="S400" i="16"/>
  <c r="R400" i="16"/>
  <c r="Q400" i="16"/>
  <c r="L400" i="16"/>
  <c r="J400" i="16"/>
  <c r="X399" i="16"/>
  <c r="W399" i="16"/>
  <c r="V399" i="16"/>
  <c r="U399" i="16"/>
  <c r="T399" i="16"/>
  <c r="S399" i="16"/>
  <c r="R399" i="16"/>
  <c r="Q399" i="16"/>
  <c r="L399" i="16"/>
  <c r="J399" i="16"/>
  <c r="X398" i="16"/>
  <c r="W398" i="16"/>
  <c r="V398" i="16"/>
  <c r="U398" i="16"/>
  <c r="T398" i="16"/>
  <c r="S398" i="16"/>
  <c r="R398" i="16"/>
  <c r="Q398" i="16"/>
  <c r="L398" i="16"/>
  <c r="J398" i="16"/>
  <c r="X397" i="16"/>
  <c r="W397" i="16"/>
  <c r="V397" i="16"/>
  <c r="U397" i="16"/>
  <c r="T397" i="16"/>
  <c r="S397" i="16"/>
  <c r="R397" i="16"/>
  <c r="Q397" i="16"/>
  <c r="L397" i="16"/>
  <c r="J397" i="16"/>
  <c r="X396" i="16"/>
  <c r="W396" i="16"/>
  <c r="V396" i="16"/>
  <c r="U396" i="16"/>
  <c r="T396" i="16"/>
  <c r="S396" i="16"/>
  <c r="R396" i="16"/>
  <c r="Q396" i="16"/>
  <c r="L396" i="16"/>
  <c r="J396" i="16"/>
  <c r="X395" i="16"/>
  <c r="W395" i="16"/>
  <c r="V395" i="16"/>
  <c r="U395" i="16"/>
  <c r="T395" i="16"/>
  <c r="S395" i="16"/>
  <c r="R395" i="16"/>
  <c r="Q395" i="16"/>
  <c r="L395" i="16"/>
  <c r="J395" i="16"/>
  <c r="X394" i="16"/>
  <c r="W394" i="16"/>
  <c r="V394" i="16"/>
  <c r="U394" i="16"/>
  <c r="T394" i="16"/>
  <c r="S394" i="16"/>
  <c r="R394" i="16"/>
  <c r="Q394" i="16"/>
  <c r="L394" i="16"/>
  <c r="J394" i="16"/>
  <c r="X393" i="16"/>
  <c r="W393" i="16"/>
  <c r="V393" i="16"/>
  <c r="U393" i="16"/>
  <c r="T393" i="16"/>
  <c r="S393" i="16"/>
  <c r="R393" i="16"/>
  <c r="Q393" i="16"/>
  <c r="L393" i="16"/>
  <c r="J393" i="16"/>
  <c r="X392" i="16"/>
  <c r="W392" i="16"/>
  <c r="V392" i="16"/>
  <c r="U392" i="16"/>
  <c r="T392" i="16"/>
  <c r="S392" i="16"/>
  <c r="R392" i="16"/>
  <c r="Q392" i="16"/>
  <c r="L392" i="16"/>
  <c r="J392" i="16"/>
  <c r="X391" i="16"/>
  <c r="W391" i="16"/>
  <c r="V391" i="16"/>
  <c r="U391" i="16"/>
  <c r="T391" i="16"/>
  <c r="S391" i="16"/>
  <c r="R391" i="16"/>
  <c r="Q391" i="16"/>
  <c r="L391" i="16"/>
  <c r="J391" i="16"/>
  <c r="X390" i="16"/>
  <c r="W390" i="16"/>
  <c r="V390" i="16"/>
  <c r="U390" i="16"/>
  <c r="T390" i="16"/>
  <c r="S390" i="16"/>
  <c r="R390" i="16"/>
  <c r="Q390" i="16"/>
  <c r="L390" i="16"/>
  <c r="J390" i="16"/>
  <c r="X389" i="16"/>
  <c r="W389" i="16"/>
  <c r="V389" i="16"/>
  <c r="U389" i="16"/>
  <c r="T389" i="16"/>
  <c r="S389" i="16"/>
  <c r="R389" i="16"/>
  <c r="Q389" i="16"/>
  <c r="L389" i="16"/>
  <c r="J389" i="16"/>
  <c r="X388" i="16"/>
  <c r="W388" i="16"/>
  <c r="V388" i="16"/>
  <c r="U388" i="16"/>
  <c r="T388" i="16"/>
  <c r="S388" i="16"/>
  <c r="R388" i="16"/>
  <c r="Q388" i="16"/>
  <c r="L388" i="16"/>
  <c r="J388" i="16"/>
  <c r="X387" i="16"/>
  <c r="W387" i="16"/>
  <c r="V387" i="16"/>
  <c r="U387" i="16"/>
  <c r="T387" i="16"/>
  <c r="S387" i="16"/>
  <c r="R387" i="16"/>
  <c r="Q387" i="16"/>
  <c r="L387" i="16"/>
  <c r="J387" i="16"/>
  <c r="X386" i="16"/>
  <c r="W386" i="16"/>
  <c r="V386" i="16"/>
  <c r="U386" i="16"/>
  <c r="T386" i="16"/>
  <c r="S386" i="16"/>
  <c r="R386" i="16"/>
  <c r="Q386" i="16"/>
  <c r="L386" i="16"/>
  <c r="J386" i="16"/>
  <c r="X385" i="16"/>
  <c r="W385" i="16"/>
  <c r="V385" i="16"/>
  <c r="U385" i="16"/>
  <c r="T385" i="16"/>
  <c r="S385" i="16"/>
  <c r="R385" i="16"/>
  <c r="Q385" i="16"/>
  <c r="L385" i="16"/>
  <c r="J385" i="16"/>
  <c r="X384" i="16"/>
  <c r="W384" i="16"/>
  <c r="V384" i="16"/>
  <c r="U384" i="16"/>
  <c r="T384" i="16"/>
  <c r="S384" i="16"/>
  <c r="R384" i="16"/>
  <c r="Q384" i="16"/>
  <c r="L384" i="16"/>
  <c r="J384" i="16"/>
  <c r="X383" i="16"/>
  <c r="W383" i="16"/>
  <c r="V383" i="16"/>
  <c r="U383" i="16"/>
  <c r="T383" i="16"/>
  <c r="S383" i="16"/>
  <c r="R383" i="16"/>
  <c r="Q383" i="16"/>
  <c r="L383" i="16"/>
  <c r="J383" i="16"/>
  <c r="X382" i="16"/>
  <c r="W382" i="16"/>
  <c r="V382" i="16"/>
  <c r="U382" i="16"/>
  <c r="T382" i="16"/>
  <c r="S382" i="16"/>
  <c r="R382" i="16"/>
  <c r="Q382" i="16"/>
  <c r="L382" i="16"/>
  <c r="J382" i="16"/>
  <c r="X381" i="16"/>
  <c r="W381" i="16"/>
  <c r="V381" i="16"/>
  <c r="U381" i="16"/>
  <c r="T381" i="16"/>
  <c r="S381" i="16"/>
  <c r="R381" i="16"/>
  <c r="Q381" i="16"/>
  <c r="L381" i="16"/>
  <c r="J381" i="16"/>
  <c r="X380" i="16"/>
  <c r="W380" i="16"/>
  <c r="V380" i="16"/>
  <c r="U380" i="16"/>
  <c r="T380" i="16"/>
  <c r="S380" i="16"/>
  <c r="R380" i="16"/>
  <c r="Q380" i="16"/>
  <c r="L380" i="16"/>
  <c r="J380" i="16"/>
  <c r="X379" i="16"/>
  <c r="W379" i="16"/>
  <c r="V379" i="16"/>
  <c r="U379" i="16"/>
  <c r="T379" i="16"/>
  <c r="S379" i="16"/>
  <c r="R379" i="16"/>
  <c r="Q379" i="16"/>
  <c r="L379" i="16"/>
  <c r="J379" i="16"/>
  <c r="X378" i="16"/>
  <c r="W378" i="16"/>
  <c r="V378" i="16"/>
  <c r="U378" i="16"/>
  <c r="T378" i="16"/>
  <c r="S378" i="16"/>
  <c r="R378" i="16"/>
  <c r="Q378" i="16"/>
  <c r="L378" i="16"/>
  <c r="J378" i="16"/>
  <c r="X377" i="16"/>
  <c r="W377" i="16"/>
  <c r="V377" i="16"/>
  <c r="U377" i="16"/>
  <c r="T377" i="16"/>
  <c r="S377" i="16"/>
  <c r="R377" i="16"/>
  <c r="Q377" i="16"/>
  <c r="L377" i="16"/>
  <c r="J377" i="16"/>
  <c r="X376" i="16"/>
  <c r="W376" i="16"/>
  <c r="V376" i="16"/>
  <c r="U376" i="16"/>
  <c r="T376" i="16"/>
  <c r="S376" i="16"/>
  <c r="R376" i="16"/>
  <c r="Q376" i="16"/>
  <c r="L376" i="16"/>
  <c r="J376" i="16"/>
  <c r="X375" i="16"/>
  <c r="W375" i="16"/>
  <c r="V375" i="16"/>
  <c r="U375" i="16"/>
  <c r="T375" i="16"/>
  <c r="S375" i="16"/>
  <c r="R375" i="16"/>
  <c r="Q375" i="16"/>
  <c r="L375" i="16"/>
  <c r="J375" i="16"/>
  <c r="X374" i="16"/>
  <c r="W374" i="16"/>
  <c r="V374" i="16"/>
  <c r="U374" i="16"/>
  <c r="T374" i="16"/>
  <c r="S374" i="16"/>
  <c r="R374" i="16"/>
  <c r="Q374" i="16"/>
  <c r="L374" i="16"/>
  <c r="J374" i="16"/>
  <c r="X373" i="16"/>
  <c r="W373" i="16"/>
  <c r="V373" i="16"/>
  <c r="U373" i="16"/>
  <c r="T373" i="16"/>
  <c r="S373" i="16"/>
  <c r="R373" i="16"/>
  <c r="Q373" i="16"/>
  <c r="L373" i="16"/>
  <c r="J373" i="16"/>
  <c r="X372" i="16"/>
  <c r="W372" i="16"/>
  <c r="V372" i="16"/>
  <c r="U372" i="16"/>
  <c r="T372" i="16"/>
  <c r="S372" i="16"/>
  <c r="R372" i="16"/>
  <c r="Q372" i="16"/>
  <c r="L372" i="16"/>
  <c r="J372" i="16"/>
  <c r="X371" i="16"/>
  <c r="W371" i="16"/>
  <c r="V371" i="16"/>
  <c r="U371" i="16"/>
  <c r="T371" i="16"/>
  <c r="S371" i="16"/>
  <c r="R371" i="16"/>
  <c r="Q371" i="16"/>
  <c r="L371" i="16"/>
  <c r="J371" i="16"/>
  <c r="X370" i="16"/>
  <c r="W370" i="16"/>
  <c r="V370" i="16"/>
  <c r="U370" i="16"/>
  <c r="T370" i="16"/>
  <c r="S370" i="16"/>
  <c r="R370" i="16"/>
  <c r="Q370" i="16"/>
  <c r="L370" i="16"/>
  <c r="J370" i="16"/>
  <c r="X369" i="16"/>
  <c r="W369" i="16"/>
  <c r="V369" i="16"/>
  <c r="U369" i="16"/>
  <c r="T369" i="16"/>
  <c r="S369" i="16"/>
  <c r="R369" i="16"/>
  <c r="Q369" i="16"/>
  <c r="L369" i="16"/>
  <c r="J369" i="16"/>
  <c r="X368" i="16"/>
  <c r="W368" i="16"/>
  <c r="V368" i="16"/>
  <c r="U368" i="16"/>
  <c r="T368" i="16"/>
  <c r="S368" i="16"/>
  <c r="R368" i="16"/>
  <c r="Q368" i="16"/>
  <c r="L368" i="16"/>
  <c r="J368" i="16"/>
  <c r="X367" i="16"/>
  <c r="W367" i="16"/>
  <c r="V367" i="16"/>
  <c r="U367" i="16"/>
  <c r="T367" i="16"/>
  <c r="S367" i="16"/>
  <c r="R367" i="16"/>
  <c r="Q367" i="16"/>
  <c r="L367" i="16"/>
  <c r="J367" i="16"/>
  <c r="X366" i="16"/>
  <c r="W366" i="16"/>
  <c r="V366" i="16"/>
  <c r="U366" i="16"/>
  <c r="T366" i="16"/>
  <c r="S366" i="16"/>
  <c r="R366" i="16"/>
  <c r="Q366" i="16"/>
  <c r="L366" i="16"/>
  <c r="J366" i="16"/>
  <c r="X365" i="16"/>
  <c r="W365" i="16"/>
  <c r="V365" i="16"/>
  <c r="U365" i="16"/>
  <c r="T365" i="16"/>
  <c r="S365" i="16"/>
  <c r="R365" i="16"/>
  <c r="Q365" i="16"/>
  <c r="L365" i="16"/>
  <c r="J365" i="16"/>
  <c r="X364" i="16"/>
  <c r="W364" i="16"/>
  <c r="V364" i="16"/>
  <c r="U364" i="16"/>
  <c r="T364" i="16"/>
  <c r="S364" i="16"/>
  <c r="R364" i="16"/>
  <c r="Q364" i="16"/>
  <c r="L364" i="16"/>
  <c r="J364" i="16"/>
  <c r="X363" i="16"/>
  <c r="W363" i="16"/>
  <c r="V363" i="16"/>
  <c r="U363" i="16"/>
  <c r="T363" i="16"/>
  <c r="S363" i="16"/>
  <c r="R363" i="16"/>
  <c r="Q363" i="16"/>
  <c r="L363" i="16"/>
  <c r="J363" i="16"/>
  <c r="X362" i="16"/>
  <c r="W362" i="16"/>
  <c r="V362" i="16"/>
  <c r="U362" i="16"/>
  <c r="T362" i="16"/>
  <c r="S362" i="16"/>
  <c r="R362" i="16"/>
  <c r="Q362" i="16"/>
  <c r="L362" i="16"/>
  <c r="J362" i="16"/>
  <c r="X361" i="16"/>
  <c r="W361" i="16"/>
  <c r="V361" i="16"/>
  <c r="U361" i="16"/>
  <c r="T361" i="16"/>
  <c r="S361" i="16"/>
  <c r="R361" i="16"/>
  <c r="Q361" i="16"/>
  <c r="L361" i="16"/>
  <c r="J361" i="16"/>
  <c r="X360" i="16"/>
  <c r="W360" i="16"/>
  <c r="V360" i="16"/>
  <c r="U360" i="16"/>
  <c r="T360" i="16"/>
  <c r="S360" i="16"/>
  <c r="R360" i="16"/>
  <c r="Q360" i="16"/>
  <c r="L360" i="16"/>
  <c r="J360" i="16"/>
  <c r="X359" i="16"/>
  <c r="W359" i="16"/>
  <c r="V359" i="16"/>
  <c r="U359" i="16"/>
  <c r="T359" i="16"/>
  <c r="S359" i="16"/>
  <c r="R359" i="16"/>
  <c r="Q359" i="16"/>
  <c r="L359" i="16"/>
  <c r="J359" i="16"/>
  <c r="X358" i="16"/>
  <c r="W358" i="16"/>
  <c r="V358" i="16"/>
  <c r="U358" i="16"/>
  <c r="T358" i="16"/>
  <c r="S358" i="16"/>
  <c r="R358" i="16"/>
  <c r="Q358" i="16"/>
  <c r="L358" i="16"/>
  <c r="J358" i="16"/>
  <c r="X357" i="16"/>
  <c r="W357" i="16"/>
  <c r="V357" i="16"/>
  <c r="U357" i="16"/>
  <c r="T357" i="16"/>
  <c r="S357" i="16"/>
  <c r="R357" i="16"/>
  <c r="Q357" i="16"/>
  <c r="L357" i="16"/>
  <c r="J357" i="16"/>
  <c r="X356" i="16"/>
  <c r="W356" i="16"/>
  <c r="V356" i="16"/>
  <c r="U356" i="16"/>
  <c r="T356" i="16"/>
  <c r="S356" i="16"/>
  <c r="R356" i="16"/>
  <c r="Q356" i="16"/>
  <c r="L356" i="16"/>
  <c r="J356" i="16"/>
  <c r="X355" i="16"/>
  <c r="W355" i="16"/>
  <c r="V355" i="16"/>
  <c r="U355" i="16"/>
  <c r="T355" i="16"/>
  <c r="S355" i="16"/>
  <c r="R355" i="16"/>
  <c r="Q355" i="16"/>
  <c r="L355" i="16"/>
  <c r="J355" i="16"/>
  <c r="X354" i="16"/>
  <c r="W354" i="16"/>
  <c r="V354" i="16"/>
  <c r="U354" i="16"/>
  <c r="T354" i="16"/>
  <c r="S354" i="16"/>
  <c r="R354" i="16"/>
  <c r="Q354" i="16"/>
  <c r="L354" i="16"/>
  <c r="J354" i="16"/>
  <c r="X353" i="16"/>
  <c r="W353" i="16"/>
  <c r="V353" i="16"/>
  <c r="U353" i="16"/>
  <c r="T353" i="16"/>
  <c r="S353" i="16"/>
  <c r="R353" i="16"/>
  <c r="Q353" i="16"/>
  <c r="L353" i="16"/>
  <c r="J353" i="16"/>
  <c r="X352" i="16"/>
  <c r="W352" i="16"/>
  <c r="V352" i="16"/>
  <c r="U352" i="16"/>
  <c r="T352" i="16"/>
  <c r="S352" i="16"/>
  <c r="R352" i="16"/>
  <c r="Q352" i="16"/>
  <c r="L352" i="16"/>
  <c r="J352" i="16"/>
  <c r="X351" i="16"/>
  <c r="W351" i="16"/>
  <c r="V351" i="16"/>
  <c r="U351" i="16"/>
  <c r="T351" i="16"/>
  <c r="S351" i="16"/>
  <c r="R351" i="16"/>
  <c r="Q351" i="16"/>
  <c r="L351" i="16"/>
  <c r="J351" i="16"/>
  <c r="X350" i="16"/>
  <c r="W350" i="16"/>
  <c r="V350" i="16"/>
  <c r="U350" i="16"/>
  <c r="T350" i="16"/>
  <c r="S350" i="16"/>
  <c r="R350" i="16"/>
  <c r="Q350" i="16"/>
  <c r="L350" i="16"/>
  <c r="J350" i="16"/>
  <c r="X349" i="16"/>
  <c r="W349" i="16"/>
  <c r="V349" i="16"/>
  <c r="U349" i="16"/>
  <c r="T349" i="16"/>
  <c r="S349" i="16"/>
  <c r="R349" i="16"/>
  <c r="Q349" i="16"/>
  <c r="L349" i="16"/>
  <c r="J349" i="16"/>
  <c r="X348" i="16"/>
  <c r="W348" i="16"/>
  <c r="V348" i="16"/>
  <c r="U348" i="16"/>
  <c r="T348" i="16"/>
  <c r="S348" i="16"/>
  <c r="R348" i="16"/>
  <c r="Q348" i="16"/>
  <c r="L348" i="16"/>
  <c r="J348" i="16"/>
  <c r="X347" i="16"/>
  <c r="W347" i="16"/>
  <c r="V347" i="16"/>
  <c r="U347" i="16"/>
  <c r="T347" i="16"/>
  <c r="S347" i="16"/>
  <c r="R347" i="16"/>
  <c r="Q347" i="16"/>
  <c r="L347" i="16"/>
  <c r="J347" i="16"/>
  <c r="X346" i="16"/>
  <c r="W346" i="16"/>
  <c r="V346" i="16"/>
  <c r="U346" i="16"/>
  <c r="T346" i="16"/>
  <c r="S346" i="16"/>
  <c r="R346" i="16"/>
  <c r="Q346" i="16"/>
  <c r="L346" i="16"/>
  <c r="J346" i="16"/>
  <c r="X345" i="16"/>
  <c r="W345" i="16"/>
  <c r="V345" i="16"/>
  <c r="U345" i="16"/>
  <c r="T345" i="16"/>
  <c r="S345" i="16"/>
  <c r="R345" i="16"/>
  <c r="Q345" i="16"/>
  <c r="L345" i="16"/>
  <c r="J345" i="16"/>
  <c r="X344" i="16"/>
  <c r="W344" i="16"/>
  <c r="V344" i="16"/>
  <c r="U344" i="16"/>
  <c r="T344" i="16"/>
  <c r="S344" i="16"/>
  <c r="R344" i="16"/>
  <c r="Q344" i="16"/>
  <c r="L344" i="16"/>
  <c r="J344" i="16"/>
  <c r="X343" i="16"/>
  <c r="W343" i="16"/>
  <c r="V343" i="16"/>
  <c r="U343" i="16"/>
  <c r="T343" i="16"/>
  <c r="S343" i="16"/>
  <c r="R343" i="16"/>
  <c r="Q343" i="16"/>
  <c r="L343" i="16"/>
  <c r="J343" i="16"/>
  <c r="X342" i="16"/>
  <c r="W342" i="16"/>
  <c r="V342" i="16"/>
  <c r="U342" i="16"/>
  <c r="T342" i="16"/>
  <c r="S342" i="16"/>
  <c r="R342" i="16"/>
  <c r="Q342" i="16"/>
  <c r="L342" i="16"/>
  <c r="J342" i="16"/>
  <c r="X341" i="16"/>
  <c r="W341" i="16"/>
  <c r="V341" i="16"/>
  <c r="U341" i="16"/>
  <c r="T341" i="16"/>
  <c r="S341" i="16"/>
  <c r="R341" i="16"/>
  <c r="Q341" i="16"/>
  <c r="L341" i="16"/>
  <c r="J341" i="16"/>
  <c r="X340" i="16"/>
  <c r="W340" i="16"/>
  <c r="V340" i="16"/>
  <c r="U340" i="16"/>
  <c r="T340" i="16"/>
  <c r="S340" i="16"/>
  <c r="R340" i="16"/>
  <c r="Q340" i="16"/>
  <c r="L340" i="16"/>
  <c r="J340" i="16"/>
  <c r="X339" i="16"/>
  <c r="W339" i="16"/>
  <c r="V339" i="16"/>
  <c r="U339" i="16"/>
  <c r="T339" i="16"/>
  <c r="S339" i="16"/>
  <c r="R339" i="16"/>
  <c r="Q339" i="16"/>
  <c r="L339" i="16"/>
  <c r="J339" i="16"/>
  <c r="X338" i="16"/>
  <c r="W338" i="16"/>
  <c r="V338" i="16"/>
  <c r="U338" i="16"/>
  <c r="T338" i="16"/>
  <c r="S338" i="16"/>
  <c r="R338" i="16"/>
  <c r="Q338" i="16"/>
  <c r="L338" i="16"/>
  <c r="J338" i="16"/>
  <c r="X337" i="16"/>
  <c r="W337" i="16"/>
  <c r="V337" i="16"/>
  <c r="U337" i="16"/>
  <c r="T337" i="16"/>
  <c r="S337" i="16"/>
  <c r="R337" i="16"/>
  <c r="Q337" i="16"/>
  <c r="L337" i="16"/>
  <c r="J337" i="16"/>
  <c r="X336" i="16"/>
  <c r="W336" i="16"/>
  <c r="V336" i="16"/>
  <c r="U336" i="16"/>
  <c r="T336" i="16"/>
  <c r="S336" i="16"/>
  <c r="R336" i="16"/>
  <c r="Q336" i="16"/>
  <c r="L336" i="16"/>
  <c r="J336" i="16"/>
  <c r="X335" i="16"/>
  <c r="W335" i="16"/>
  <c r="V335" i="16"/>
  <c r="U335" i="16"/>
  <c r="T335" i="16"/>
  <c r="S335" i="16"/>
  <c r="R335" i="16"/>
  <c r="Q335" i="16"/>
  <c r="L335" i="16"/>
  <c r="J335" i="16"/>
  <c r="X334" i="16"/>
  <c r="W334" i="16"/>
  <c r="V334" i="16"/>
  <c r="U334" i="16"/>
  <c r="T334" i="16"/>
  <c r="S334" i="16"/>
  <c r="R334" i="16"/>
  <c r="Q334" i="16"/>
  <c r="L334" i="16"/>
  <c r="J334" i="16"/>
  <c r="X333" i="16"/>
  <c r="W333" i="16"/>
  <c r="V333" i="16"/>
  <c r="U333" i="16"/>
  <c r="T333" i="16"/>
  <c r="S333" i="16"/>
  <c r="R333" i="16"/>
  <c r="Q333" i="16"/>
  <c r="L333" i="16"/>
  <c r="J333" i="16"/>
  <c r="X332" i="16"/>
  <c r="W332" i="16"/>
  <c r="V332" i="16"/>
  <c r="U332" i="16"/>
  <c r="T332" i="16"/>
  <c r="S332" i="16"/>
  <c r="R332" i="16"/>
  <c r="Q332" i="16"/>
  <c r="L332" i="16"/>
  <c r="J332" i="16"/>
  <c r="X331" i="16"/>
  <c r="W331" i="16"/>
  <c r="V331" i="16"/>
  <c r="U331" i="16"/>
  <c r="T331" i="16"/>
  <c r="S331" i="16"/>
  <c r="R331" i="16"/>
  <c r="Q331" i="16"/>
  <c r="L331" i="16"/>
  <c r="J331" i="16"/>
  <c r="X330" i="16"/>
  <c r="W330" i="16"/>
  <c r="V330" i="16"/>
  <c r="U330" i="16"/>
  <c r="T330" i="16"/>
  <c r="S330" i="16"/>
  <c r="R330" i="16"/>
  <c r="Q330" i="16"/>
  <c r="L330" i="16"/>
  <c r="J330" i="16"/>
  <c r="X329" i="16"/>
  <c r="W329" i="16"/>
  <c r="V329" i="16"/>
  <c r="U329" i="16"/>
  <c r="T329" i="16"/>
  <c r="S329" i="16"/>
  <c r="R329" i="16"/>
  <c r="Q329" i="16"/>
  <c r="L329" i="16"/>
  <c r="J329" i="16"/>
  <c r="X328" i="16"/>
  <c r="W328" i="16"/>
  <c r="V328" i="16"/>
  <c r="U328" i="16"/>
  <c r="T328" i="16"/>
  <c r="S328" i="16"/>
  <c r="R328" i="16"/>
  <c r="Q328" i="16"/>
  <c r="L328" i="16"/>
  <c r="J328" i="16"/>
  <c r="X327" i="16"/>
  <c r="W327" i="16"/>
  <c r="V327" i="16"/>
  <c r="U327" i="16"/>
  <c r="T327" i="16"/>
  <c r="S327" i="16"/>
  <c r="R327" i="16"/>
  <c r="Q327" i="16"/>
  <c r="L327" i="16"/>
  <c r="J327" i="16"/>
  <c r="X326" i="16"/>
  <c r="W326" i="16"/>
  <c r="V326" i="16"/>
  <c r="U326" i="16"/>
  <c r="T326" i="16"/>
  <c r="S326" i="16"/>
  <c r="R326" i="16"/>
  <c r="Q326" i="16"/>
  <c r="L326" i="16"/>
  <c r="J326" i="16"/>
  <c r="X325" i="16"/>
  <c r="W325" i="16"/>
  <c r="V325" i="16"/>
  <c r="U325" i="16"/>
  <c r="T325" i="16"/>
  <c r="S325" i="16"/>
  <c r="R325" i="16"/>
  <c r="Q325" i="16"/>
  <c r="L325" i="16"/>
  <c r="J325" i="16"/>
  <c r="X324" i="16"/>
  <c r="W324" i="16"/>
  <c r="V324" i="16"/>
  <c r="U324" i="16"/>
  <c r="T324" i="16"/>
  <c r="S324" i="16"/>
  <c r="R324" i="16"/>
  <c r="Q324" i="16"/>
  <c r="L324" i="16"/>
  <c r="J324" i="16"/>
  <c r="X323" i="16"/>
  <c r="W323" i="16"/>
  <c r="V323" i="16"/>
  <c r="U323" i="16"/>
  <c r="T323" i="16"/>
  <c r="S323" i="16"/>
  <c r="R323" i="16"/>
  <c r="Q323" i="16"/>
  <c r="L323" i="16"/>
  <c r="J323" i="16"/>
  <c r="X322" i="16"/>
  <c r="W322" i="16"/>
  <c r="V322" i="16"/>
  <c r="U322" i="16"/>
  <c r="T322" i="16"/>
  <c r="S322" i="16"/>
  <c r="R322" i="16"/>
  <c r="Q322" i="16"/>
  <c r="L322" i="16"/>
  <c r="J322" i="16"/>
  <c r="X321" i="16"/>
  <c r="W321" i="16"/>
  <c r="V321" i="16"/>
  <c r="U321" i="16"/>
  <c r="T321" i="16"/>
  <c r="S321" i="16"/>
  <c r="R321" i="16"/>
  <c r="Q321" i="16"/>
  <c r="L321" i="16"/>
  <c r="J321" i="16"/>
  <c r="X320" i="16"/>
  <c r="W320" i="16"/>
  <c r="V320" i="16"/>
  <c r="U320" i="16"/>
  <c r="T320" i="16"/>
  <c r="S320" i="16"/>
  <c r="R320" i="16"/>
  <c r="Q320" i="16"/>
  <c r="L320" i="16"/>
  <c r="J320" i="16"/>
  <c r="X319" i="16"/>
  <c r="W319" i="16"/>
  <c r="V319" i="16"/>
  <c r="U319" i="16"/>
  <c r="T319" i="16"/>
  <c r="S319" i="16"/>
  <c r="R319" i="16"/>
  <c r="Q319" i="16"/>
  <c r="L319" i="16"/>
  <c r="J319" i="16"/>
  <c r="X318" i="16"/>
  <c r="W318" i="16"/>
  <c r="V318" i="16"/>
  <c r="U318" i="16"/>
  <c r="T318" i="16"/>
  <c r="S318" i="16"/>
  <c r="R318" i="16"/>
  <c r="Q318" i="16"/>
  <c r="L318" i="16"/>
  <c r="J318" i="16"/>
  <c r="X317" i="16"/>
  <c r="W317" i="16"/>
  <c r="V317" i="16"/>
  <c r="U317" i="16"/>
  <c r="T317" i="16"/>
  <c r="S317" i="16"/>
  <c r="R317" i="16"/>
  <c r="Q317" i="16"/>
  <c r="L317" i="16"/>
  <c r="J317" i="16"/>
  <c r="X316" i="16"/>
  <c r="W316" i="16"/>
  <c r="V316" i="16"/>
  <c r="U316" i="16"/>
  <c r="T316" i="16"/>
  <c r="S316" i="16"/>
  <c r="R316" i="16"/>
  <c r="Q316" i="16"/>
  <c r="L316" i="16"/>
  <c r="J316" i="16"/>
  <c r="X315" i="16"/>
  <c r="W315" i="16"/>
  <c r="V315" i="16"/>
  <c r="U315" i="16"/>
  <c r="T315" i="16"/>
  <c r="S315" i="16"/>
  <c r="R315" i="16"/>
  <c r="Q315" i="16"/>
  <c r="L315" i="16"/>
  <c r="J315" i="16"/>
  <c r="X314" i="16"/>
  <c r="W314" i="16"/>
  <c r="V314" i="16"/>
  <c r="U314" i="16"/>
  <c r="T314" i="16"/>
  <c r="S314" i="16"/>
  <c r="R314" i="16"/>
  <c r="Q314" i="16"/>
  <c r="L314" i="16"/>
  <c r="J314" i="16"/>
  <c r="X313" i="16"/>
  <c r="W313" i="16"/>
  <c r="V313" i="16"/>
  <c r="U313" i="16"/>
  <c r="T313" i="16"/>
  <c r="S313" i="16"/>
  <c r="R313" i="16"/>
  <c r="Q313" i="16"/>
  <c r="L313" i="16"/>
  <c r="J313" i="16"/>
  <c r="X312" i="16"/>
  <c r="W312" i="16"/>
  <c r="V312" i="16"/>
  <c r="U312" i="16"/>
  <c r="T312" i="16"/>
  <c r="S312" i="16"/>
  <c r="R312" i="16"/>
  <c r="Q312" i="16"/>
  <c r="L312" i="16"/>
  <c r="J312" i="16"/>
  <c r="X311" i="16"/>
  <c r="W311" i="16"/>
  <c r="V311" i="16"/>
  <c r="U311" i="16"/>
  <c r="T311" i="16"/>
  <c r="S311" i="16"/>
  <c r="R311" i="16"/>
  <c r="Q311" i="16"/>
  <c r="L311" i="16"/>
  <c r="J311" i="16"/>
  <c r="X310" i="16"/>
  <c r="W310" i="16"/>
  <c r="V310" i="16"/>
  <c r="U310" i="16"/>
  <c r="T310" i="16"/>
  <c r="S310" i="16"/>
  <c r="R310" i="16"/>
  <c r="Q310" i="16"/>
  <c r="L310" i="16"/>
  <c r="J310" i="16"/>
  <c r="X309" i="16"/>
  <c r="W309" i="16"/>
  <c r="V309" i="16"/>
  <c r="U309" i="16"/>
  <c r="T309" i="16"/>
  <c r="S309" i="16"/>
  <c r="R309" i="16"/>
  <c r="Q309" i="16"/>
  <c r="L309" i="16"/>
  <c r="J309" i="16"/>
  <c r="X308" i="16"/>
  <c r="W308" i="16"/>
  <c r="V308" i="16"/>
  <c r="U308" i="16"/>
  <c r="T308" i="16"/>
  <c r="S308" i="16"/>
  <c r="R308" i="16"/>
  <c r="Q308" i="16"/>
  <c r="L308" i="16"/>
  <c r="J308" i="16"/>
  <c r="X307" i="16"/>
  <c r="W307" i="16"/>
  <c r="V307" i="16"/>
  <c r="U307" i="16"/>
  <c r="T307" i="16"/>
  <c r="S307" i="16"/>
  <c r="R307" i="16"/>
  <c r="Q307" i="16"/>
  <c r="L307" i="16"/>
  <c r="J307" i="16"/>
  <c r="X306" i="16"/>
  <c r="W306" i="16"/>
  <c r="V306" i="16"/>
  <c r="U306" i="16"/>
  <c r="T306" i="16"/>
  <c r="S306" i="16"/>
  <c r="R306" i="16"/>
  <c r="Q306" i="16"/>
  <c r="L306" i="16"/>
  <c r="J306" i="16"/>
  <c r="X305" i="16"/>
  <c r="W305" i="16"/>
  <c r="V305" i="16"/>
  <c r="U305" i="16"/>
  <c r="T305" i="16"/>
  <c r="S305" i="16"/>
  <c r="R305" i="16"/>
  <c r="Q305" i="16"/>
  <c r="L305" i="16"/>
  <c r="J305" i="16"/>
  <c r="X304" i="16"/>
  <c r="W304" i="16"/>
  <c r="V304" i="16"/>
  <c r="U304" i="16"/>
  <c r="T304" i="16"/>
  <c r="S304" i="16"/>
  <c r="R304" i="16"/>
  <c r="Q304" i="16"/>
  <c r="L304" i="16"/>
  <c r="J304" i="16"/>
  <c r="X303" i="16"/>
  <c r="W303" i="16"/>
  <c r="V303" i="16"/>
  <c r="U303" i="16"/>
  <c r="T303" i="16"/>
  <c r="S303" i="16"/>
  <c r="R303" i="16"/>
  <c r="Q303" i="16"/>
  <c r="L303" i="16"/>
  <c r="J303" i="16"/>
  <c r="X302" i="16"/>
  <c r="W302" i="16"/>
  <c r="V302" i="16"/>
  <c r="U302" i="16"/>
  <c r="T302" i="16"/>
  <c r="S302" i="16"/>
  <c r="R302" i="16"/>
  <c r="Q302" i="16"/>
  <c r="L302" i="16"/>
  <c r="J302" i="16"/>
  <c r="X301" i="16"/>
  <c r="W301" i="16"/>
  <c r="V301" i="16"/>
  <c r="U301" i="16"/>
  <c r="T301" i="16"/>
  <c r="S301" i="16"/>
  <c r="R301" i="16"/>
  <c r="Q301" i="16"/>
  <c r="L301" i="16"/>
  <c r="J301" i="16"/>
  <c r="X300" i="16"/>
  <c r="W300" i="16"/>
  <c r="V300" i="16"/>
  <c r="U300" i="16"/>
  <c r="T300" i="16"/>
  <c r="S300" i="16"/>
  <c r="R300" i="16"/>
  <c r="Q300" i="16"/>
  <c r="L300" i="16"/>
  <c r="J300" i="16"/>
  <c r="X299" i="16"/>
  <c r="W299" i="16"/>
  <c r="V299" i="16"/>
  <c r="U299" i="16"/>
  <c r="T299" i="16"/>
  <c r="S299" i="16"/>
  <c r="R299" i="16"/>
  <c r="Q299" i="16"/>
  <c r="L299" i="16"/>
  <c r="J299" i="16"/>
  <c r="X298" i="16"/>
  <c r="W298" i="16"/>
  <c r="V298" i="16"/>
  <c r="U298" i="16"/>
  <c r="T298" i="16"/>
  <c r="S298" i="16"/>
  <c r="R298" i="16"/>
  <c r="Q298" i="16"/>
  <c r="L298" i="16"/>
  <c r="J298" i="16"/>
  <c r="X297" i="16"/>
  <c r="W297" i="16"/>
  <c r="V297" i="16"/>
  <c r="U297" i="16"/>
  <c r="T297" i="16"/>
  <c r="S297" i="16"/>
  <c r="R297" i="16"/>
  <c r="Q297" i="16"/>
  <c r="L297" i="16"/>
  <c r="J297" i="16"/>
  <c r="X296" i="16"/>
  <c r="W296" i="16"/>
  <c r="V296" i="16"/>
  <c r="U296" i="16"/>
  <c r="T296" i="16"/>
  <c r="S296" i="16"/>
  <c r="R296" i="16"/>
  <c r="Q296" i="16"/>
  <c r="L296" i="16"/>
  <c r="J296" i="16"/>
  <c r="X295" i="16"/>
  <c r="W295" i="16"/>
  <c r="V295" i="16"/>
  <c r="U295" i="16"/>
  <c r="T295" i="16"/>
  <c r="S295" i="16"/>
  <c r="R295" i="16"/>
  <c r="Q295" i="16"/>
  <c r="L295" i="16"/>
  <c r="J295" i="16"/>
  <c r="X294" i="16"/>
  <c r="W294" i="16"/>
  <c r="V294" i="16"/>
  <c r="U294" i="16"/>
  <c r="T294" i="16"/>
  <c r="S294" i="16"/>
  <c r="R294" i="16"/>
  <c r="Q294" i="16"/>
  <c r="L294" i="16"/>
  <c r="J294" i="16"/>
  <c r="X293" i="16"/>
  <c r="W293" i="16"/>
  <c r="V293" i="16"/>
  <c r="U293" i="16"/>
  <c r="T293" i="16"/>
  <c r="S293" i="16"/>
  <c r="R293" i="16"/>
  <c r="Q293" i="16"/>
  <c r="L293" i="16"/>
  <c r="J293" i="16"/>
  <c r="X292" i="16"/>
  <c r="W292" i="16"/>
  <c r="V292" i="16"/>
  <c r="U292" i="16"/>
  <c r="T292" i="16"/>
  <c r="S292" i="16"/>
  <c r="R292" i="16"/>
  <c r="Q292" i="16"/>
  <c r="L292" i="16"/>
  <c r="J292" i="16"/>
  <c r="X291" i="16"/>
  <c r="W291" i="16"/>
  <c r="V291" i="16"/>
  <c r="U291" i="16"/>
  <c r="T291" i="16"/>
  <c r="S291" i="16"/>
  <c r="R291" i="16"/>
  <c r="Q291" i="16"/>
  <c r="L291" i="16"/>
  <c r="J291" i="16"/>
  <c r="X290" i="16"/>
  <c r="W290" i="16"/>
  <c r="V290" i="16"/>
  <c r="U290" i="16"/>
  <c r="T290" i="16"/>
  <c r="S290" i="16"/>
  <c r="R290" i="16"/>
  <c r="Q290" i="16"/>
  <c r="L290" i="16"/>
  <c r="J290" i="16"/>
  <c r="X289" i="16"/>
  <c r="W289" i="16"/>
  <c r="V289" i="16"/>
  <c r="U289" i="16"/>
  <c r="T289" i="16"/>
  <c r="S289" i="16"/>
  <c r="R289" i="16"/>
  <c r="Q289" i="16"/>
  <c r="L289" i="16"/>
  <c r="J289" i="16"/>
  <c r="X288" i="16"/>
  <c r="W288" i="16"/>
  <c r="V288" i="16"/>
  <c r="U288" i="16"/>
  <c r="T288" i="16"/>
  <c r="S288" i="16"/>
  <c r="R288" i="16"/>
  <c r="Q288" i="16"/>
  <c r="L288" i="16"/>
  <c r="J288" i="16"/>
  <c r="X287" i="16"/>
  <c r="W287" i="16"/>
  <c r="V287" i="16"/>
  <c r="U287" i="16"/>
  <c r="T287" i="16"/>
  <c r="S287" i="16"/>
  <c r="R287" i="16"/>
  <c r="Q287" i="16"/>
  <c r="L287" i="16"/>
  <c r="J287" i="16"/>
  <c r="X286" i="16"/>
  <c r="W286" i="16"/>
  <c r="V286" i="16"/>
  <c r="U286" i="16"/>
  <c r="T286" i="16"/>
  <c r="S286" i="16"/>
  <c r="R286" i="16"/>
  <c r="Q286" i="16"/>
  <c r="L286" i="16"/>
  <c r="J286" i="16"/>
  <c r="X285" i="16"/>
  <c r="W285" i="16"/>
  <c r="V285" i="16"/>
  <c r="U285" i="16"/>
  <c r="T285" i="16"/>
  <c r="S285" i="16"/>
  <c r="R285" i="16"/>
  <c r="Q285" i="16"/>
  <c r="L285" i="16"/>
  <c r="J285" i="16"/>
  <c r="X284" i="16"/>
  <c r="W284" i="16"/>
  <c r="V284" i="16"/>
  <c r="U284" i="16"/>
  <c r="T284" i="16"/>
  <c r="S284" i="16"/>
  <c r="R284" i="16"/>
  <c r="Q284" i="16"/>
  <c r="L284" i="16"/>
  <c r="J284" i="16"/>
  <c r="X283" i="16"/>
  <c r="W283" i="16"/>
  <c r="V283" i="16"/>
  <c r="U283" i="16"/>
  <c r="T283" i="16"/>
  <c r="S283" i="16"/>
  <c r="R283" i="16"/>
  <c r="Q283" i="16"/>
  <c r="L283" i="16"/>
  <c r="J283" i="16"/>
  <c r="X282" i="16"/>
  <c r="W282" i="16"/>
  <c r="V282" i="16"/>
  <c r="U282" i="16"/>
  <c r="T282" i="16"/>
  <c r="S282" i="16"/>
  <c r="R282" i="16"/>
  <c r="Q282" i="16"/>
  <c r="L282" i="16"/>
  <c r="J282" i="16"/>
  <c r="X281" i="16"/>
  <c r="W281" i="16"/>
  <c r="V281" i="16"/>
  <c r="U281" i="16"/>
  <c r="T281" i="16"/>
  <c r="S281" i="16"/>
  <c r="R281" i="16"/>
  <c r="Q281" i="16"/>
  <c r="L281" i="16"/>
  <c r="J281" i="16"/>
  <c r="X280" i="16"/>
  <c r="W280" i="16"/>
  <c r="V280" i="16"/>
  <c r="U280" i="16"/>
  <c r="T280" i="16"/>
  <c r="S280" i="16"/>
  <c r="R280" i="16"/>
  <c r="Q280" i="16"/>
  <c r="L280" i="16"/>
  <c r="J280" i="16"/>
  <c r="X279" i="16"/>
  <c r="W279" i="16"/>
  <c r="V279" i="16"/>
  <c r="U279" i="16"/>
  <c r="T279" i="16"/>
  <c r="S279" i="16"/>
  <c r="R279" i="16"/>
  <c r="Q279" i="16"/>
  <c r="L279" i="16"/>
  <c r="J279" i="16"/>
  <c r="X278" i="16"/>
  <c r="W278" i="16"/>
  <c r="V278" i="16"/>
  <c r="U278" i="16"/>
  <c r="T278" i="16"/>
  <c r="S278" i="16"/>
  <c r="R278" i="16"/>
  <c r="Q278" i="16"/>
  <c r="L278" i="16"/>
  <c r="J278" i="16"/>
  <c r="X277" i="16"/>
  <c r="W277" i="16"/>
  <c r="V277" i="16"/>
  <c r="U277" i="16"/>
  <c r="T277" i="16"/>
  <c r="S277" i="16"/>
  <c r="R277" i="16"/>
  <c r="Q277" i="16"/>
  <c r="L277" i="16"/>
  <c r="J277" i="16"/>
  <c r="X276" i="16"/>
  <c r="W276" i="16"/>
  <c r="V276" i="16"/>
  <c r="U276" i="16"/>
  <c r="T276" i="16"/>
  <c r="S276" i="16"/>
  <c r="R276" i="16"/>
  <c r="Q276" i="16"/>
  <c r="L276" i="16"/>
  <c r="J276" i="16"/>
  <c r="X275" i="16"/>
  <c r="W275" i="16"/>
  <c r="V275" i="16"/>
  <c r="U275" i="16"/>
  <c r="T275" i="16"/>
  <c r="S275" i="16"/>
  <c r="R275" i="16"/>
  <c r="Q275" i="16"/>
  <c r="L275" i="16"/>
  <c r="J275" i="16"/>
  <c r="X274" i="16"/>
  <c r="W274" i="16"/>
  <c r="V274" i="16"/>
  <c r="U274" i="16"/>
  <c r="T274" i="16"/>
  <c r="S274" i="16"/>
  <c r="R274" i="16"/>
  <c r="Q274" i="16"/>
  <c r="L274" i="16"/>
  <c r="J274" i="16"/>
  <c r="X273" i="16"/>
  <c r="W273" i="16"/>
  <c r="V273" i="16"/>
  <c r="U273" i="16"/>
  <c r="T273" i="16"/>
  <c r="S273" i="16"/>
  <c r="R273" i="16"/>
  <c r="Q273" i="16"/>
  <c r="L273" i="16"/>
  <c r="J273" i="16"/>
  <c r="X272" i="16"/>
  <c r="W272" i="16"/>
  <c r="V272" i="16"/>
  <c r="U272" i="16"/>
  <c r="T272" i="16"/>
  <c r="S272" i="16"/>
  <c r="R272" i="16"/>
  <c r="Q272" i="16"/>
  <c r="L272" i="16"/>
  <c r="J272" i="16"/>
  <c r="X271" i="16"/>
  <c r="W271" i="16"/>
  <c r="V271" i="16"/>
  <c r="U271" i="16"/>
  <c r="T271" i="16"/>
  <c r="S271" i="16"/>
  <c r="R271" i="16"/>
  <c r="Q271" i="16"/>
  <c r="L271" i="16"/>
  <c r="J271" i="16"/>
  <c r="X270" i="16"/>
  <c r="W270" i="16"/>
  <c r="V270" i="16"/>
  <c r="U270" i="16"/>
  <c r="T270" i="16"/>
  <c r="S270" i="16"/>
  <c r="R270" i="16"/>
  <c r="Q270" i="16"/>
  <c r="L270" i="16"/>
  <c r="J270" i="16"/>
  <c r="X269" i="16"/>
  <c r="W269" i="16"/>
  <c r="V269" i="16"/>
  <c r="U269" i="16"/>
  <c r="T269" i="16"/>
  <c r="S269" i="16"/>
  <c r="R269" i="16"/>
  <c r="Q269" i="16"/>
  <c r="L269" i="16"/>
  <c r="J269" i="16"/>
  <c r="X268" i="16"/>
  <c r="W268" i="16"/>
  <c r="V268" i="16"/>
  <c r="U268" i="16"/>
  <c r="T268" i="16"/>
  <c r="S268" i="16"/>
  <c r="R268" i="16"/>
  <c r="Q268" i="16"/>
  <c r="L268" i="16"/>
  <c r="J268" i="16"/>
  <c r="X267" i="16"/>
  <c r="W267" i="16"/>
  <c r="V267" i="16"/>
  <c r="U267" i="16"/>
  <c r="T267" i="16"/>
  <c r="S267" i="16"/>
  <c r="R267" i="16"/>
  <c r="Q267" i="16"/>
  <c r="L267" i="16"/>
  <c r="J267" i="16"/>
  <c r="X266" i="16"/>
  <c r="W266" i="16"/>
  <c r="V266" i="16"/>
  <c r="U266" i="16"/>
  <c r="T266" i="16"/>
  <c r="S266" i="16"/>
  <c r="R266" i="16"/>
  <c r="Q266" i="16"/>
  <c r="L266" i="16"/>
  <c r="J266" i="16"/>
  <c r="X265" i="16"/>
  <c r="W265" i="16"/>
  <c r="V265" i="16"/>
  <c r="U265" i="16"/>
  <c r="T265" i="16"/>
  <c r="S265" i="16"/>
  <c r="R265" i="16"/>
  <c r="Q265" i="16"/>
  <c r="L265" i="16"/>
  <c r="J265" i="16"/>
  <c r="X264" i="16"/>
  <c r="W264" i="16"/>
  <c r="V264" i="16"/>
  <c r="U264" i="16"/>
  <c r="T264" i="16"/>
  <c r="S264" i="16"/>
  <c r="R264" i="16"/>
  <c r="Q264" i="16"/>
  <c r="L264" i="16"/>
  <c r="J264" i="16"/>
  <c r="X263" i="16"/>
  <c r="W263" i="16"/>
  <c r="V263" i="16"/>
  <c r="U263" i="16"/>
  <c r="T263" i="16"/>
  <c r="S263" i="16"/>
  <c r="R263" i="16"/>
  <c r="Q263" i="16"/>
  <c r="L263" i="16"/>
  <c r="J263" i="16"/>
  <c r="X262" i="16"/>
  <c r="W262" i="16"/>
  <c r="V262" i="16"/>
  <c r="U262" i="16"/>
  <c r="T262" i="16"/>
  <c r="S262" i="16"/>
  <c r="R262" i="16"/>
  <c r="Q262" i="16"/>
  <c r="L262" i="16"/>
  <c r="J262" i="16"/>
  <c r="X261" i="16"/>
  <c r="W261" i="16"/>
  <c r="V261" i="16"/>
  <c r="U261" i="16"/>
  <c r="T261" i="16"/>
  <c r="S261" i="16"/>
  <c r="R261" i="16"/>
  <c r="Q261" i="16"/>
  <c r="L261" i="16"/>
  <c r="J261" i="16"/>
  <c r="X260" i="16"/>
  <c r="W260" i="16"/>
  <c r="V260" i="16"/>
  <c r="U260" i="16"/>
  <c r="T260" i="16"/>
  <c r="S260" i="16"/>
  <c r="R260" i="16"/>
  <c r="Q260" i="16"/>
  <c r="L260" i="16"/>
  <c r="J260" i="16"/>
  <c r="X259" i="16"/>
  <c r="W259" i="16"/>
  <c r="V259" i="16"/>
  <c r="U259" i="16"/>
  <c r="T259" i="16"/>
  <c r="S259" i="16"/>
  <c r="R259" i="16"/>
  <c r="Q259" i="16"/>
  <c r="L259" i="16"/>
  <c r="J259" i="16"/>
  <c r="X258" i="16"/>
  <c r="W258" i="16"/>
  <c r="V258" i="16"/>
  <c r="U258" i="16"/>
  <c r="T258" i="16"/>
  <c r="S258" i="16"/>
  <c r="R258" i="16"/>
  <c r="Q258" i="16"/>
  <c r="L258" i="16"/>
  <c r="J258" i="16"/>
  <c r="X257" i="16"/>
  <c r="W257" i="16"/>
  <c r="V257" i="16"/>
  <c r="U257" i="16"/>
  <c r="T257" i="16"/>
  <c r="S257" i="16"/>
  <c r="R257" i="16"/>
  <c r="Q257" i="16"/>
  <c r="L257" i="16"/>
  <c r="J257" i="16"/>
  <c r="X256" i="16"/>
  <c r="W256" i="16"/>
  <c r="V256" i="16"/>
  <c r="U256" i="16"/>
  <c r="T256" i="16"/>
  <c r="S256" i="16"/>
  <c r="R256" i="16"/>
  <c r="Q256" i="16"/>
  <c r="L256" i="16"/>
  <c r="J256" i="16"/>
  <c r="X255" i="16"/>
  <c r="W255" i="16"/>
  <c r="V255" i="16"/>
  <c r="U255" i="16"/>
  <c r="T255" i="16"/>
  <c r="S255" i="16"/>
  <c r="R255" i="16"/>
  <c r="Q255" i="16"/>
  <c r="L255" i="16"/>
  <c r="J255" i="16"/>
  <c r="X254" i="16"/>
  <c r="W254" i="16"/>
  <c r="V254" i="16"/>
  <c r="U254" i="16"/>
  <c r="T254" i="16"/>
  <c r="S254" i="16"/>
  <c r="R254" i="16"/>
  <c r="Q254" i="16"/>
  <c r="L254" i="16"/>
  <c r="J254" i="16"/>
  <c r="X253" i="16"/>
  <c r="W253" i="16"/>
  <c r="V253" i="16"/>
  <c r="U253" i="16"/>
  <c r="T253" i="16"/>
  <c r="S253" i="16"/>
  <c r="R253" i="16"/>
  <c r="Q253" i="16"/>
  <c r="L253" i="16"/>
  <c r="J253" i="16"/>
  <c r="X252" i="16"/>
  <c r="W252" i="16"/>
  <c r="V252" i="16"/>
  <c r="U252" i="16"/>
  <c r="T252" i="16"/>
  <c r="S252" i="16"/>
  <c r="R252" i="16"/>
  <c r="Q252" i="16"/>
  <c r="L252" i="16"/>
  <c r="J252" i="16"/>
  <c r="X251" i="16"/>
  <c r="W251" i="16"/>
  <c r="V251" i="16"/>
  <c r="U251" i="16"/>
  <c r="T251" i="16"/>
  <c r="S251" i="16"/>
  <c r="R251" i="16"/>
  <c r="Q251" i="16"/>
  <c r="L251" i="16"/>
  <c r="J251" i="16"/>
  <c r="X250" i="16"/>
  <c r="W250" i="16"/>
  <c r="V250" i="16"/>
  <c r="U250" i="16"/>
  <c r="T250" i="16"/>
  <c r="S250" i="16"/>
  <c r="R250" i="16"/>
  <c r="Q250" i="16"/>
  <c r="L250" i="16"/>
  <c r="J250" i="16"/>
  <c r="X249" i="16"/>
  <c r="W249" i="16"/>
  <c r="V249" i="16"/>
  <c r="U249" i="16"/>
  <c r="T249" i="16"/>
  <c r="S249" i="16"/>
  <c r="R249" i="16"/>
  <c r="Q249" i="16"/>
  <c r="L249" i="16"/>
  <c r="J249" i="16"/>
  <c r="X248" i="16"/>
  <c r="W248" i="16"/>
  <c r="V248" i="16"/>
  <c r="U248" i="16"/>
  <c r="T248" i="16"/>
  <c r="S248" i="16"/>
  <c r="R248" i="16"/>
  <c r="Q248" i="16"/>
  <c r="L248" i="16"/>
  <c r="J248" i="16"/>
  <c r="X247" i="16"/>
  <c r="W247" i="16"/>
  <c r="V247" i="16"/>
  <c r="U247" i="16"/>
  <c r="T247" i="16"/>
  <c r="S247" i="16"/>
  <c r="R247" i="16"/>
  <c r="Q247" i="16"/>
  <c r="L247" i="16"/>
  <c r="J247" i="16"/>
  <c r="X246" i="16"/>
  <c r="W246" i="16"/>
  <c r="V246" i="16"/>
  <c r="U246" i="16"/>
  <c r="T246" i="16"/>
  <c r="S246" i="16"/>
  <c r="R246" i="16"/>
  <c r="Q246" i="16"/>
  <c r="L246" i="16"/>
  <c r="J246" i="16"/>
  <c r="X245" i="16"/>
  <c r="W245" i="16"/>
  <c r="V245" i="16"/>
  <c r="U245" i="16"/>
  <c r="T245" i="16"/>
  <c r="S245" i="16"/>
  <c r="R245" i="16"/>
  <c r="Q245" i="16"/>
  <c r="L245" i="16"/>
  <c r="J245" i="16"/>
  <c r="X244" i="16"/>
  <c r="W244" i="16"/>
  <c r="V244" i="16"/>
  <c r="U244" i="16"/>
  <c r="T244" i="16"/>
  <c r="S244" i="16"/>
  <c r="R244" i="16"/>
  <c r="Q244" i="16"/>
  <c r="L244" i="16"/>
  <c r="J244" i="16"/>
  <c r="X243" i="16"/>
  <c r="W243" i="16"/>
  <c r="V243" i="16"/>
  <c r="U243" i="16"/>
  <c r="T243" i="16"/>
  <c r="S243" i="16"/>
  <c r="R243" i="16"/>
  <c r="Q243" i="16"/>
  <c r="L243" i="16"/>
  <c r="J243" i="16"/>
  <c r="X242" i="16"/>
  <c r="W242" i="16"/>
  <c r="V242" i="16"/>
  <c r="U242" i="16"/>
  <c r="T242" i="16"/>
  <c r="S242" i="16"/>
  <c r="R242" i="16"/>
  <c r="Q242" i="16"/>
  <c r="L242" i="16"/>
  <c r="J242" i="16"/>
  <c r="X241" i="16"/>
  <c r="W241" i="16"/>
  <c r="V241" i="16"/>
  <c r="U241" i="16"/>
  <c r="T241" i="16"/>
  <c r="S241" i="16"/>
  <c r="R241" i="16"/>
  <c r="Q241" i="16"/>
  <c r="L241" i="16"/>
  <c r="J241" i="16"/>
  <c r="X240" i="16"/>
  <c r="W240" i="16"/>
  <c r="V240" i="16"/>
  <c r="U240" i="16"/>
  <c r="T240" i="16"/>
  <c r="S240" i="16"/>
  <c r="R240" i="16"/>
  <c r="Q240" i="16"/>
  <c r="L240" i="16"/>
  <c r="J240" i="16"/>
  <c r="X239" i="16"/>
  <c r="W239" i="16"/>
  <c r="V239" i="16"/>
  <c r="U239" i="16"/>
  <c r="T239" i="16"/>
  <c r="S239" i="16"/>
  <c r="R239" i="16"/>
  <c r="Q239" i="16"/>
  <c r="L239" i="16"/>
  <c r="J239" i="16"/>
  <c r="X238" i="16"/>
  <c r="W238" i="16"/>
  <c r="V238" i="16"/>
  <c r="U238" i="16"/>
  <c r="T238" i="16"/>
  <c r="S238" i="16"/>
  <c r="R238" i="16"/>
  <c r="Q238" i="16"/>
  <c r="L238" i="16"/>
  <c r="J238" i="16"/>
  <c r="X237" i="16"/>
  <c r="W237" i="16"/>
  <c r="V237" i="16"/>
  <c r="U237" i="16"/>
  <c r="T237" i="16"/>
  <c r="S237" i="16"/>
  <c r="R237" i="16"/>
  <c r="Q237" i="16"/>
  <c r="L237" i="16"/>
  <c r="J237" i="16"/>
  <c r="X236" i="16"/>
  <c r="W236" i="16"/>
  <c r="V236" i="16"/>
  <c r="U236" i="16"/>
  <c r="T236" i="16"/>
  <c r="S236" i="16"/>
  <c r="R236" i="16"/>
  <c r="Q236" i="16"/>
  <c r="L236" i="16"/>
  <c r="J236" i="16"/>
  <c r="X235" i="16"/>
  <c r="W235" i="16"/>
  <c r="V235" i="16"/>
  <c r="U235" i="16"/>
  <c r="T235" i="16"/>
  <c r="S235" i="16"/>
  <c r="R235" i="16"/>
  <c r="Q235" i="16"/>
  <c r="L235" i="16"/>
  <c r="J235" i="16"/>
  <c r="X234" i="16"/>
  <c r="W234" i="16"/>
  <c r="V234" i="16"/>
  <c r="U234" i="16"/>
  <c r="T234" i="16"/>
  <c r="S234" i="16"/>
  <c r="R234" i="16"/>
  <c r="Q234" i="16"/>
  <c r="L234" i="16"/>
  <c r="J234" i="16"/>
  <c r="X233" i="16"/>
  <c r="W233" i="16"/>
  <c r="V233" i="16"/>
  <c r="U233" i="16"/>
  <c r="T233" i="16"/>
  <c r="S233" i="16"/>
  <c r="R233" i="16"/>
  <c r="Q233" i="16"/>
  <c r="L233" i="16"/>
  <c r="J233" i="16"/>
  <c r="X232" i="16"/>
  <c r="W232" i="16"/>
  <c r="V232" i="16"/>
  <c r="U232" i="16"/>
  <c r="T232" i="16"/>
  <c r="S232" i="16"/>
  <c r="R232" i="16"/>
  <c r="Q232" i="16"/>
  <c r="L232" i="16"/>
  <c r="J232" i="16"/>
  <c r="X231" i="16"/>
  <c r="W231" i="16"/>
  <c r="V231" i="16"/>
  <c r="U231" i="16"/>
  <c r="T231" i="16"/>
  <c r="S231" i="16"/>
  <c r="R231" i="16"/>
  <c r="Q231" i="16"/>
  <c r="L231" i="16"/>
  <c r="J231" i="16"/>
  <c r="X230" i="16"/>
  <c r="W230" i="16"/>
  <c r="V230" i="16"/>
  <c r="U230" i="16"/>
  <c r="T230" i="16"/>
  <c r="S230" i="16"/>
  <c r="R230" i="16"/>
  <c r="Q230" i="16"/>
  <c r="L230" i="16"/>
  <c r="J230" i="16"/>
  <c r="X229" i="16"/>
  <c r="W229" i="16"/>
  <c r="V229" i="16"/>
  <c r="U229" i="16"/>
  <c r="T229" i="16"/>
  <c r="S229" i="16"/>
  <c r="R229" i="16"/>
  <c r="Q229" i="16"/>
  <c r="L229" i="16"/>
  <c r="J229" i="16"/>
  <c r="X228" i="16"/>
  <c r="W228" i="16"/>
  <c r="V228" i="16"/>
  <c r="U228" i="16"/>
  <c r="T228" i="16"/>
  <c r="S228" i="16"/>
  <c r="R228" i="16"/>
  <c r="Q228" i="16"/>
  <c r="L228" i="16"/>
  <c r="J228" i="16"/>
  <c r="X227" i="16"/>
  <c r="W227" i="16"/>
  <c r="V227" i="16"/>
  <c r="U227" i="16"/>
  <c r="T227" i="16"/>
  <c r="S227" i="16"/>
  <c r="R227" i="16"/>
  <c r="Q227" i="16"/>
  <c r="L227" i="16"/>
  <c r="J227" i="16"/>
  <c r="X226" i="16"/>
  <c r="W226" i="16"/>
  <c r="V226" i="16"/>
  <c r="U226" i="16"/>
  <c r="T226" i="16"/>
  <c r="S226" i="16"/>
  <c r="R226" i="16"/>
  <c r="Q226" i="16"/>
  <c r="L226" i="16"/>
  <c r="J226" i="16"/>
  <c r="X225" i="16"/>
  <c r="W225" i="16"/>
  <c r="V225" i="16"/>
  <c r="U225" i="16"/>
  <c r="T225" i="16"/>
  <c r="S225" i="16"/>
  <c r="R225" i="16"/>
  <c r="Q225" i="16"/>
  <c r="L225" i="16"/>
  <c r="J225" i="16"/>
  <c r="X224" i="16"/>
  <c r="W224" i="16"/>
  <c r="V224" i="16"/>
  <c r="U224" i="16"/>
  <c r="T224" i="16"/>
  <c r="S224" i="16"/>
  <c r="R224" i="16"/>
  <c r="Q224" i="16"/>
  <c r="L224" i="16"/>
  <c r="J224" i="16"/>
  <c r="X223" i="16"/>
  <c r="W223" i="16"/>
  <c r="V223" i="16"/>
  <c r="U223" i="16"/>
  <c r="T223" i="16"/>
  <c r="S223" i="16"/>
  <c r="R223" i="16"/>
  <c r="Q223" i="16"/>
  <c r="L223" i="16"/>
  <c r="J223" i="16"/>
  <c r="X222" i="16"/>
  <c r="W222" i="16"/>
  <c r="V222" i="16"/>
  <c r="U222" i="16"/>
  <c r="T222" i="16"/>
  <c r="S222" i="16"/>
  <c r="R222" i="16"/>
  <c r="Q222" i="16"/>
  <c r="L222" i="16"/>
  <c r="J222" i="16"/>
  <c r="X221" i="16"/>
  <c r="W221" i="16"/>
  <c r="V221" i="16"/>
  <c r="U221" i="16"/>
  <c r="T221" i="16"/>
  <c r="S221" i="16"/>
  <c r="R221" i="16"/>
  <c r="Q221" i="16"/>
  <c r="L221" i="16"/>
  <c r="J221" i="16"/>
  <c r="X220" i="16"/>
  <c r="W220" i="16"/>
  <c r="V220" i="16"/>
  <c r="U220" i="16"/>
  <c r="T220" i="16"/>
  <c r="S220" i="16"/>
  <c r="R220" i="16"/>
  <c r="Q220" i="16"/>
  <c r="L220" i="16"/>
  <c r="J220" i="16"/>
  <c r="X219" i="16"/>
  <c r="W219" i="16"/>
  <c r="V219" i="16"/>
  <c r="U219" i="16"/>
  <c r="T219" i="16"/>
  <c r="S219" i="16"/>
  <c r="R219" i="16"/>
  <c r="Q219" i="16"/>
  <c r="L219" i="16"/>
  <c r="J219" i="16"/>
  <c r="X218" i="16"/>
  <c r="W218" i="16"/>
  <c r="V218" i="16"/>
  <c r="U218" i="16"/>
  <c r="T218" i="16"/>
  <c r="S218" i="16"/>
  <c r="R218" i="16"/>
  <c r="Q218" i="16"/>
  <c r="L218" i="16"/>
  <c r="J218" i="16"/>
  <c r="X217" i="16"/>
  <c r="W217" i="16"/>
  <c r="V217" i="16"/>
  <c r="U217" i="16"/>
  <c r="T217" i="16"/>
  <c r="S217" i="16"/>
  <c r="R217" i="16"/>
  <c r="Q217" i="16"/>
  <c r="L217" i="16"/>
  <c r="J217" i="16"/>
  <c r="X216" i="16"/>
  <c r="W216" i="16"/>
  <c r="V216" i="16"/>
  <c r="U216" i="16"/>
  <c r="T216" i="16"/>
  <c r="S216" i="16"/>
  <c r="R216" i="16"/>
  <c r="Q216" i="16"/>
  <c r="L216" i="16"/>
  <c r="J216" i="16"/>
  <c r="X215" i="16"/>
  <c r="W215" i="16"/>
  <c r="V215" i="16"/>
  <c r="U215" i="16"/>
  <c r="T215" i="16"/>
  <c r="S215" i="16"/>
  <c r="R215" i="16"/>
  <c r="Q215" i="16"/>
  <c r="L215" i="16"/>
  <c r="J215" i="16"/>
  <c r="X214" i="16"/>
  <c r="W214" i="16"/>
  <c r="V214" i="16"/>
  <c r="U214" i="16"/>
  <c r="T214" i="16"/>
  <c r="S214" i="16"/>
  <c r="R214" i="16"/>
  <c r="Q214" i="16"/>
  <c r="L214" i="16"/>
  <c r="J214" i="16"/>
  <c r="X213" i="16"/>
  <c r="W213" i="16"/>
  <c r="V213" i="16"/>
  <c r="U213" i="16"/>
  <c r="T213" i="16"/>
  <c r="S213" i="16"/>
  <c r="R213" i="16"/>
  <c r="Q213" i="16"/>
  <c r="L213" i="16"/>
  <c r="J213" i="16"/>
  <c r="X212" i="16"/>
  <c r="W212" i="16"/>
  <c r="V212" i="16"/>
  <c r="U212" i="16"/>
  <c r="T212" i="16"/>
  <c r="S212" i="16"/>
  <c r="R212" i="16"/>
  <c r="Q212" i="16"/>
  <c r="L212" i="16"/>
  <c r="J212" i="16"/>
  <c r="X211" i="16"/>
  <c r="W211" i="16"/>
  <c r="V211" i="16"/>
  <c r="U211" i="16"/>
  <c r="T211" i="16"/>
  <c r="S211" i="16"/>
  <c r="R211" i="16"/>
  <c r="Q211" i="16"/>
  <c r="L211" i="16"/>
  <c r="J211" i="16"/>
  <c r="X210" i="16"/>
  <c r="W210" i="16"/>
  <c r="V210" i="16"/>
  <c r="U210" i="16"/>
  <c r="T210" i="16"/>
  <c r="S210" i="16"/>
  <c r="R210" i="16"/>
  <c r="Q210" i="16"/>
  <c r="L210" i="16"/>
  <c r="J210" i="16"/>
  <c r="X209" i="16"/>
  <c r="W209" i="16"/>
  <c r="V209" i="16"/>
  <c r="U209" i="16"/>
  <c r="T209" i="16"/>
  <c r="S209" i="16"/>
  <c r="R209" i="16"/>
  <c r="Q209" i="16"/>
  <c r="L209" i="16"/>
  <c r="J209" i="16"/>
  <c r="X208" i="16"/>
  <c r="W208" i="16"/>
  <c r="V208" i="16"/>
  <c r="U208" i="16"/>
  <c r="T208" i="16"/>
  <c r="S208" i="16"/>
  <c r="R208" i="16"/>
  <c r="Q208" i="16"/>
  <c r="L208" i="16"/>
  <c r="J208" i="16"/>
  <c r="X207" i="16"/>
  <c r="W207" i="16"/>
  <c r="V207" i="16"/>
  <c r="U207" i="16"/>
  <c r="T207" i="16"/>
  <c r="S207" i="16"/>
  <c r="R207" i="16"/>
  <c r="Q207" i="16"/>
  <c r="L207" i="16"/>
  <c r="J207" i="16"/>
  <c r="X206" i="16"/>
  <c r="W206" i="16"/>
  <c r="V206" i="16"/>
  <c r="U206" i="16"/>
  <c r="T206" i="16"/>
  <c r="S206" i="16"/>
  <c r="R206" i="16"/>
  <c r="Q206" i="16"/>
  <c r="L206" i="16"/>
  <c r="J206" i="16"/>
  <c r="X205" i="16"/>
  <c r="W205" i="16"/>
  <c r="V205" i="16"/>
  <c r="U205" i="16"/>
  <c r="T205" i="16"/>
  <c r="S205" i="16"/>
  <c r="R205" i="16"/>
  <c r="Q205" i="16"/>
  <c r="L205" i="16"/>
  <c r="J205" i="16"/>
  <c r="X204" i="16"/>
  <c r="W204" i="16"/>
  <c r="V204" i="16"/>
  <c r="U204" i="16"/>
  <c r="T204" i="16"/>
  <c r="S204" i="16"/>
  <c r="R204" i="16"/>
  <c r="Q204" i="16"/>
  <c r="L204" i="16"/>
  <c r="J204" i="16"/>
  <c r="X203" i="16"/>
  <c r="W203" i="16"/>
  <c r="V203" i="16"/>
  <c r="U203" i="16"/>
  <c r="T203" i="16"/>
  <c r="S203" i="16"/>
  <c r="R203" i="16"/>
  <c r="Q203" i="16"/>
  <c r="L203" i="16"/>
  <c r="J203" i="16"/>
  <c r="X202" i="16"/>
  <c r="W202" i="16"/>
  <c r="V202" i="16"/>
  <c r="U202" i="16"/>
  <c r="T202" i="16"/>
  <c r="S202" i="16"/>
  <c r="R202" i="16"/>
  <c r="Q202" i="16"/>
  <c r="L202" i="16"/>
  <c r="J202" i="16"/>
  <c r="X201" i="16"/>
  <c r="W201" i="16"/>
  <c r="V201" i="16"/>
  <c r="U201" i="16"/>
  <c r="T201" i="16"/>
  <c r="S201" i="16"/>
  <c r="R201" i="16"/>
  <c r="Q201" i="16"/>
  <c r="L201" i="16"/>
  <c r="J201" i="16"/>
  <c r="X200" i="16"/>
  <c r="W200" i="16"/>
  <c r="V200" i="16"/>
  <c r="U200" i="16"/>
  <c r="T200" i="16"/>
  <c r="S200" i="16"/>
  <c r="R200" i="16"/>
  <c r="Q200" i="16"/>
  <c r="L200" i="16"/>
  <c r="J200" i="16"/>
  <c r="X199" i="16"/>
  <c r="W199" i="16"/>
  <c r="V199" i="16"/>
  <c r="U199" i="16"/>
  <c r="T199" i="16"/>
  <c r="S199" i="16"/>
  <c r="R199" i="16"/>
  <c r="Q199" i="16"/>
  <c r="L199" i="16"/>
  <c r="J199" i="16"/>
  <c r="X198" i="16"/>
  <c r="W198" i="16"/>
  <c r="V198" i="16"/>
  <c r="U198" i="16"/>
  <c r="T198" i="16"/>
  <c r="S198" i="16"/>
  <c r="R198" i="16"/>
  <c r="Q198" i="16"/>
  <c r="L198" i="16"/>
  <c r="J198" i="16"/>
  <c r="X197" i="16"/>
  <c r="W197" i="16"/>
  <c r="V197" i="16"/>
  <c r="U197" i="16"/>
  <c r="T197" i="16"/>
  <c r="S197" i="16"/>
  <c r="R197" i="16"/>
  <c r="Q197" i="16"/>
  <c r="L197" i="16"/>
  <c r="J197" i="16"/>
  <c r="X196" i="16"/>
  <c r="W196" i="16"/>
  <c r="V196" i="16"/>
  <c r="U196" i="16"/>
  <c r="T196" i="16"/>
  <c r="S196" i="16"/>
  <c r="R196" i="16"/>
  <c r="Q196" i="16"/>
  <c r="L196" i="16"/>
  <c r="J196" i="16"/>
  <c r="X195" i="16"/>
  <c r="W195" i="16"/>
  <c r="V195" i="16"/>
  <c r="U195" i="16"/>
  <c r="T195" i="16"/>
  <c r="S195" i="16"/>
  <c r="R195" i="16"/>
  <c r="Q195" i="16"/>
  <c r="L195" i="16"/>
  <c r="J195" i="16"/>
  <c r="X194" i="16"/>
  <c r="W194" i="16"/>
  <c r="V194" i="16"/>
  <c r="U194" i="16"/>
  <c r="T194" i="16"/>
  <c r="S194" i="16"/>
  <c r="R194" i="16"/>
  <c r="Q194" i="16"/>
  <c r="L194" i="16"/>
  <c r="J194" i="16"/>
  <c r="X193" i="16"/>
  <c r="W193" i="16"/>
  <c r="V193" i="16"/>
  <c r="U193" i="16"/>
  <c r="T193" i="16"/>
  <c r="S193" i="16"/>
  <c r="R193" i="16"/>
  <c r="Q193" i="16"/>
  <c r="L193" i="16"/>
  <c r="J193" i="16"/>
  <c r="X192" i="16"/>
  <c r="W192" i="16"/>
  <c r="V192" i="16"/>
  <c r="U192" i="16"/>
  <c r="T192" i="16"/>
  <c r="S192" i="16"/>
  <c r="R192" i="16"/>
  <c r="Q192" i="16"/>
  <c r="L192" i="16"/>
  <c r="J192" i="16"/>
  <c r="X191" i="16"/>
  <c r="W191" i="16"/>
  <c r="V191" i="16"/>
  <c r="U191" i="16"/>
  <c r="T191" i="16"/>
  <c r="S191" i="16"/>
  <c r="R191" i="16"/>
  <c r="Q191" i="16"/>
  <c r="L191" i="16"/>
  <c r="J191" i="16"/>
  <c r="X190" i="16"/>
  <c r="W190" i="16"/>
  <c r="V190" i="16"/>
  <c r="U190" i="16"/>
  <c r="T190" i="16"/>
  <c r="S190" i="16"/>
  <c r="R190" i="16"/>
  <c r="Q190" i="16"/>
  <c r="L190" i="16"/>
  <c r="J190" i="16"/>
  <c r="X189" i="16"/>
  <c r="W189" i="16"/>
  <c r="V189" i="16"/>
  <c r="U189" i="16"/>
  <c r="T189" i="16"/>
  <c r="S189" i="16"/>
  <c r="R189" i="16"/>
  <c r="Q189" i="16"/>
  <c r="L189" i="16"/>
  <c r="J189" i="16"/>
  <c r="X188" i="16"/>
  <c r="W188" i="16"/>
  <c r="V188" i="16"/>
  <c r="U188" i="16"/>
  <c r="T188" i="16"/>
  <c r="S188" i="16"/>
  <c r="R188" i="16"/>
  <c r="Q188" i="16"/>
  <c r="L188" i="16"/>
  <c r="J188" i="16"/>
  <c r="X187" i="16"/>
  <c r="W187" i="16"/>
  <c r="V187" i="16"/>
  <c r="U187" i="16"/>
  <c r="T187" i="16"/>
  <c r="S187" i="16"/>
  <c r="R187" i="16"/>
  <c r="Q187" i="16"/>
  <c r="L187" i="16"/>
  <c r="J187" i="16"/>
  <c r="X186" i="16"/>
  <c r="W186" i="16"/>
  <c r="V186" i="16"/>
  <c r="U186" i="16"/>
  <c r="T186" i="16"/>
  <c r="S186" i="16"/>
  <c r="R186" i="16"/>
  <c r="Q186" i="16"/>
  <c r="L186" i="16"/>
  <c r="J186" i="16"/>
  <c r="X185" i="16"/>
  <c r="W185" i="16"/>
  <c r="V185" i="16"/>
  <c r="U185" i="16"/>
  <c r="T185" i="16"/>
  <c r="S185" i="16"/>
  <c r="R185" i="16"/>
  <c r="Q185" i="16"/>
  <c r="L185" i="16"/>
  <c r="J185" i="16"/>
  <c r="X184" i="16"/>
  <c r="W184" i="16"/>
  <c r="V184" i="16"/>
  <c r="U184" i="16"/>
  <c r="T184" i="16"/>
  <c r="S184" i="16"/>
  <c r="R184" i="16"/>
  <c r="Q184" i="16"/>
  <c r="L184" i="16"/>
  <c r="J184" i="16"/>
  <c r="X183" i="16"/>
  <c r="W183" i="16"/>
  <c r="V183" i="16"/>
  <c r="U183" i="16"/>
  <c r="T183" i="16"/>
  <c r="S183" i="16"/>
  <c r="R183" i="16"/>
  <c r="Q183" i="16"/>
  <c r="L183" i="16"/>
  <c r="J183" i="16"/>
  <c r="X182" i="16"/>
  <c r="W182" i="16"/>
  <c r="V182" i="16"/>
  <c r="U182" i="16"/>
  <c r="T182" i="16"/>
  <c r="S182" i="16"/>
  <c r="R182" i="16"/>
  <c r="Q182" i="16"/>
  <c r="L182" i="16"/>
  <c r="J182" i="16"/>
  <c r="X181" i="16"/>
  <c r="W181" i="16"/>
  <c r="V181" i="16"/>
  <c r="U181" i="16"/>
  <c r="T181" i="16"/>
  <c r="S181" i="16"/>
  <c r="R181" i="16"/>
  <c r="Q181" i="16"/>
  <c r="L181" i="16"/>
  <c r="J181" i="16"/>
  <c r="X180" i="16"/>
  <c r="W180" i="16"/>
  <c r="V180" i="16"/>
  <c r="U180" i="16"/>
  <c r="T180" i="16"/>
  <c r="S180" i="16"/>
  <c r="R180" i="16"/>
  <c r="Q180" i="16"/>
  <c r="L180" i="16"/>
  <c r="J180" i="16"/>
  <c r="X179" i="16"/>
  <c r="W179" i="16"/>
  <c r="V179" i="16"/>
  <c r="U179" i="16"/>
  <c r="T179" i="16"/>
  <c r="S179" i="16"/>
  <c r="R179" i="16"/>
  <c r="Q179" i="16"/>
  <c r="L179" i="16"/>
  <c r="J179" i="16"/>
  <c r="X178" i="16"/>
  <c r="W178" i="16"/>
  <c r="V178" i="16"/>
  <c r="U178" i="16"/>
  <c r="T178" i="16"/>
  <c r="S178" i="16"/>
  <c r="R178" i="16"/>
  <c r="Q178" i="16"/>
  <c r="L178" i="16"/>
  <c r="J178" i="16"/>
  <c r="X177" i="16"/>
  <c r="W177" i="16"/>
  <c r="V177" i="16"/>
  <c r="U177" i="16"/>
  <c r="T177" i="16"/>
  <c r="S177" i="16"/>
  <c r="R177" i="16"/>
  <c r="Q177" i="16"/>
  <c r="L177" i="16"/>
  <c r="J177" i="16"/>
  <c r="X176" i="16"/>
  <c r="W176" i="16"/>
  <c r="V176" i="16"/>
  <c r="U176" i="16"/>
  <c r="T176" i="16"/>
  <c r="S176" i="16"/>
  <c r="R176" i="16"/>
  <c r="Q176" i="16"/>
  <c r="L176" i="16"/>
  <c r="J176" i="16"/>
  <c r="X175" i="16"/>
  <c r="W175" i="16"/>
  <c r="V175" i="16"/>
  <c r="U175" i="16"/>
  <c r="T175" i="16"/>
  <c r="S175" i="16"/>
  <c r="R175" i="16"/>
  <c r="Q175" i="16"/>
  <c r="L175" i="16"/>
  <c r="J175" i="16"/>
  <c r="X174" i="16"/>
  <c r="W174" i="16"/>
  <c r="V174" i="16"/>
  <c r="U174" i="16"/>
  <c r="T174" i="16"/>
  <c r="S174" i="16"/>
  <c r="R174" i="16"/>
  <c r="Q174" i="16"/>
  <c r="L174" i="16"/>
  <c r="J174" i="16"/>
  <c r="X173" i="16"/>
  <c r="W173" i="16"/>
  <c r="V173" i="16"/>
  <c r="U173" i="16"/>
  <c r="T173" i="16"/>
  <c r="S173" i="16"/>
  <c r="R173" i="16"/>
  <c r="Q173" i="16"/>
  <c r="L173" i="16"/>
  <c r="J173" i="16"/>
  <c r="X172" i="16"/>
  <c r="W172" i="16"/>
  <c r="V172" i="16"/>
  <c r="U172" i="16"/>
  <c r="T172" i="16"/>
  <c r="S172" i="16"/>
  <c r="R172" i="16"/>
  <c r="Q172" i="16"/>
  <c r="L172" i="16"/>
  <c r="J172" i="16"/>
  <c r="X171" i="16"/>
  <c r="W171" i="16"/>
  <c r="V171" i="16"/>
  <c r="U171" i="16"/>
  <c r="T171" i="16"/>
  <c r="S171" i="16"/>
  <c r="R171" i="16"/>
  <c r="Q171" i="16"/>
  <c r="L171" i="16"/>
  <c r="J171" i="16"/>
  <c r="X170" i="16"/>
  <c r="W170" i="16"/>
  <c r="V170" i="16"/>
  <c r="U170" i="16"/>
  <c r="T170" i="16"/>
  <c r="S170" i="16"/>
  <c r="R170" i="16"/>
  <c r="Q170" i="16"/>
  <c r="L170" i="16"/>
  <c r="J170" i="16"/>
  <c r="X169" i="16"/>
  <c r="W169" i="16"/>
  <c r="V169" i="16"/>
  <c r="U169" i="16"/>
  <c r="T169" i="16"/>
  <c r="S169" i="16"/>
  <c r="R169" i="16"/>
  <c r="Q169" i="16"/>
  <c r="L169" i="16"/>
  <c r="J169" i="16"/>
  <c r="X168" i="16"/>
  <c r="W168" i="16"/>
  <c r="V168" i="16"/>
  <c r="U168" i="16"/>
  <c r="T168" i="16"/>
  <c r="S168" i="16"/>
  <c r="R168" i="16"/>
  <c r="Q168" i="16"/>
  <c r="L168" i="16"/>
  <c r="J168" i="16"/>
  <c r="X167" i="16"/>
  <c r="W167" i="16"/>
  <c r="V167" i="16"/>
  <c r="U167" i="16"/>
  <c r="T167" i="16"/>
  <c r="S167" i="16"/>
  <c r="R167" i="16"/>
  <c r="Q167" i="16"/>
  <c r="L167" i="16"/>
  <c r="J167" i="16"/>
  <c r="X166" i="16"/>
  <c r="W166" i="16"/>
  <c r="V166" i="16"/>
  <c r="U166" i="16"/>
  <c r="T166" i="16"/>
  <c r="S166" i="16"/>
  <c r="R166" i="16"/>
  <c r="Q166" i="16"/>
  <c r="L166" i="16"/>
  <c r="J166" i="16"/>
  <c r="X165" i="16"/>
  <c r="W165" i="16"/>
  <c r="V165" i="16"/>
  <c r="U165" i="16"/>
  <c r="T165" i="16"/>
  <c r="S165" i="16"/>
  <c r="R165" i="16"/>
  <c r="Q165" i="16"/>
  <c r="L165" i="16"/>
  <c r="J165" i="16"/>
  <c r="X164" i="16"/>
  <c r="W164" i="16"/>
  <c r="V164" i="16"/>
  <c r="U164" i="16"/>
  <c r="T164" i="16"/>
  <c r="S164" i="16"/>
  <c r="R164" i="16"/>
  <c r="Q164" i="16"/>
  <c r="L164" i="16"/>
  <c r="J164" i="16"/>
  <c r="X163" i="16"/>
  <c r="W163" i="16"/>
  <c r="V163" i="16"/>
  <c r="U163" i="16"/>
  <c r="T163" i="16"/>
  <c r="S163" i="16"/>
  <c r="R163" i="16"/>
  <c r="Q163" i="16"/>
  <c r="L163" i="16"/>
  <c r="J163" i="16"/>
  <c r="X162" i="16"/>
  <c r="W162" i="16"/>
  <c r="V162" i="16"/>
  <c r="U162" i="16"/>
  <c r="T162" i="16"/>
  <c r="S162" i="16"/>
  <c r="R162" i="16"/>
  <c r="Q162" i="16"/>
  <c r="L162" i="16"/>
  <c r="J162" i="16"/>
  <c r="X161" i="16"/>
  <c r="W161" i="16"/>
  <c r="V161" i="16"/>
  <c r="U161" i="16"/>
  <c r="T161" i="16"/>
  <c r="S161" i="16"/>
  <c r="R161" i="16"/>
  <c r="Q161" i="16"/>
  <c r="L161" i="16"/>
  <c r="J161" i="16"/>
  <c r="X160" i="16"/>
  <c r="W160" i="16"/>
  <c r="V160" i="16"/>
  <c r="U160" i="16"/>
  <c r="T160" i="16"/>
  <c r="S160" i="16"/>
  <c r="R160" i="16"/>
  <c r="Q160" i="16"/>
  <c r="L160" i="16"/>
  <c r="J160" i="16"/>
  <c r="X159" i="16"/>
  <c r="W159" i="16"/>
  <c r="V159" i="16"/>
  <c r="U159" i="16"/>
  <c r="T159" i="16"/>
  <c r="S159" i="16"/>
  <c r="R159" i="16"/>
  <c r="Q159" i="16"/>
  <c r="L159" i="16"/>
  <c r="J159" i="16"/>
  <c r="X158" i="16"/>
  <c r="W158" i="16"/>
  <c r="V158" i="16"/>
  <c r="U158" i="16"/>
  <c r="T158" i="16"/>
  <c r="S158" i="16"/>
  <c r="R158" i="16"/>
  <c r="Q158" i="16"/>
  <c r="L158" i="16"/>
  <c r="J158" i="16"/>
  <c r="X157" i="16"/>
  <c r="W157" i="16"/>
  <c r="V157" i="16"/>
  <c r="U157" i="16"/>
  <c r="T157" i="16"/>
  <c r="S157" i="16"/>
  <c r="R157" i="16"/>
  <c r="Q157" i="16"/>
  <c r="L157" i="16"/>
  <c r="J157" i="16"/>
  <c r="X156" i="16"/>
  <c r="W156" i="16"/>
  <c r="V156" i="16"/>
  <c r="U156" i="16"/>
  <c r="T156" i="16"/>
  <c r="S156" i="16"/>
  <c r="R156" i="16"/>
  <c r="Q156" i="16"/>
  <c r="L156" i="16"/>
  <c r="J156" i="16"/>
  <c r="X155" i="16"/>
  <c r="W155" i="16"/>
  <c r="V155" i="16"/>
  <c r="U155" i="16"/>
  <c r="T155" i="16"/>
  <c r="S155" i="16"/>
  <c r="R155" i="16"/>
  <c r="Q155" i="16"/>
  <c r="L155" i="16"/>
  <c r="J155" i="16"/>
  <c r="X154" i="16"/>
  <c r="W154" i="16"/>
  <c r="V154" i="16"/>
  <c r="U154" i="16"/>
  <c r="T154" i="16"/>
  <c r="S154" i="16"/>
  <c r="R154" i="16"/>
  <c r="Q154" i="16"/>
  <c r="L154" i="16"/>
  <c r="J154" i="16"/>
  <c r="X153" i="16"/>
  <c r="W153" i="16"/>
  <c r="V153" i="16"/>
  <c r="U153" i="16"/>
  <c r="T153" i="16"/>
  <c r="S153" i="16"/>
  <c r="R153" i="16"/>
  <c r="Q153" i="16"/>
  <c r="L153" i="16"/>
  <c r="J153" i="16"/>
  <c r="X152" i="16"/>
  <c r="W152" i="16"/>
  <c r="V152" i="16"/>
  <c r="U152" i="16"/>
  <c r="T152" i="16"/>
  <c r="S152" i="16"/>
  <c r="R152" i="16"/>
  <c r="Q152" i="16"/>
  <c r="L152" i="16"/>
  <c r="J152" i="16"/>
  <c r="X151" i="16"/>
  <c r="W151" i="16"/>
  <c r="V151" i="16"/>
  <c r="U151" i="16"/>
  <c r="T151" i="16"/>
  <c r="S151" i="16"/>
  <c r="R151" i="16"/>
  <c r="Q151" i="16"/>
  <c r="L151" i="16"/>
  <c r="J151" i="16"/>
  <c r="X150" i="16"/>
  <c r="W150" i="16"/>
  <c r="V150" i="16"/>
  <c r="U150" i="16"/>
  <c r="T150" i="16"/>
  <c r="S150" i="16"/>
  <c r="R150" i="16"/>
  <c r="Q150" i="16"/>
  <c r="L150" i="16"/>
  <c r="J150" i="16"/>
  <c r="X149" i="16"/>
  <c r="W149" i="16"/>
  <c r="V149" i="16"/>
  <c r="U149" i="16"/>
  <c r="T149" i="16"/>
  <c r="S149" i="16"/>
  <c r="R149" i="16"/>
  <c r="Q149" i="16"/>
  <c r="L149" i="16"/>
  <c r="J149" i="16"/>
  <c r="X148" i="16"/>
  <c r="W148" i="16"/>
  <c r="V148" i="16"/>
  <c r="U148" i="16"/>
  <c r="T148" i="16"/>
  <c r="S148" i="16"/>
  <c r="R148" i="16"/>
  <c r="Q148" i="16"/>
  <c r="L148" i="16"/>
  <c r="J148" i="16"/>
  <c r="X147" i="16"/>
  <c r="W147" i="16"/>
  <c r="V147" i="16"/>
  <c r="U147" i="16"/>
  <c r="T147" i="16"/>
  <c r="S147" i="16"/>
  <c r="R147" i="16"/>
  <c r="Q147" i="16"/>
  <c r="L147" i="16"/>
  <c r="J147" i="16"/>
  <c r="X146" i="16"/>
  <c r="W146" i="16"/>
  <c r="V146" i="16"/>
  <c r="U146" i="16"/>
  <c r="T146" i="16"/>
  <c r="S146" i="16"/>
  <c r="R146" i="16"/>
  <c r="Q146" i="16"/>
  <c r="L146" i="16"/>
  <c r="J146" i="16"/>
  <c r="X145" i="16"/>
  <c r="W145" i="16"/>
  <c r="V145" i="16"/>
  <c r="U145" i="16"/>
  <c r="T145" i="16"/>
  <c r="S145" i="16"/>
  <c r="R145" i="16"/>
  <c r="Q145" i="16"/>
  <c r="L145" i="16"/>
  <c r="J145" i="16"/>
  <c r="X144" i="16"/>
  <c r="W144" i="16"/>
  <c r="V144" i="16"/>
  <c r="U144" i="16"/>
  <c r="T144" i="16"/>
  <c r="S144" i="16"/>
  <c r="R144" i="16"/>
  <c r="Q144" i="16"/>
  <c r="L144" i="16"/>
  <c r="J144" i="16"/>
  <c r="X143" i="16"/>
  <c r="W143" i="16"/>
  <c r="V143" i="16"/>
  <c r="U143" i="16"/>
  <c r="T143" i="16"/>
  <c r="S143" i="16"/>
  <c r="R143" i="16"/>
  <c r="Q143" i="16"/>
  <c r="L143" i="16"/>
  <c r="J143" i="16"/>
  <c r="X142" i="16"/>
  <c r="W142" i="16"/>
  <c r="V142" i="16"/>
  <c r="U142" i="16"/>
  <c r="T142" i="16"/>
  <c r="S142" i="16"/>
  <c r="R142" i="16"/>
  <c r="Q142" i="16"/>
  <c r="L142" i="16"/>
  <c r="J142" i="16"/>
  <c r="X141" i="16"/>
  <c r="W141" i="16"/>
  <c r="V141" i="16"/>
  <c r="U141" i="16"/>
  <c r="T141" i="16"/>
  <c r="S141" i="16"/>
  <c r="R141" i="16"/>
  <c r="Q141" i="16"/>
  <c r="L141" i="16"/>
  <c r="J141" i="16"/>
  <c r="X140" i="16"/>
  <c r="W140" i="16"/>
  <c r="V140" i="16"/>
  <c r="U140" i="16"/>
  <c r="T140" i="16"/>
  <c r="S140" i="16"/>
  <c r="R140" i="16"/>
  <c r="Q140" i="16"/>
  <c r="L140" i="16"/>
  <c r="J140" i="16"/>
  <c r="X139" i="16"/>
  <c r="W139" i="16"/>
  <c r="V139" i="16"/>
  <c r="U139" i="16"/>
  <c r="T139" i="16"/>
  <c r="S139" i="16"/>
  <c r="R139" i="16"/>
  <c r="Q139" i="16"/>
  <c r="L139" i="16"/>
  <c r="J139" i="16"/>
  <c r="X138" i="16"/>
  <c r="W138" i="16"/>
  <c r="V138" i="16"/>
  <c r="U138" i="16"/>
  <c r="T138" i="16"/>
  <c r="S138" i="16"/>
  <c r="R138" i="16"/>
  <c r="Q138" i="16"/>
  <c r="L138" i="16"/>
  <c r="J138" i="16"/>
  <c r="X137" i="16"/>
  <c r="W137" i="16"/>
  <c r="V137" i="16"/>
  <c r="U137" i="16"/>
  <c r="T137" i="16"/>
  <c r="S137" i="16"/>
  <c r="R137" i="16"/>
  <c r="Q137" i="16"/>
  <c r="L137" i="16"/>
  <c r="J137" i="16"/>
  <c r="X136" i="16"/>
  <c r="W136" i="16"/>
  <c r="V136" i="16"/>
  <c r="U136" i="16"/>
  <c r="T136" i="16"/>
  <c r="S136" i="16"/>
  <c r="R136" i="16"/>
  <c r="Q136" i="16"/>
  <c r="L136" i="16"/>
  <c r="J136" i="16"/>
  <c r="X135" i="16"/>
  <c r="W135" i="16"/>
  <c r="V135" i="16"/>
  <c r="U135" i="16"/>
  <c r="T135" i="16"/>
  <c r="S135" i="16"/>
  <c r="R135" i="16"/>
  <c r="Q135" i="16"/>
  <c r="L135" i="16"/>
  <c r="J135" i="16"/>
  <c r="X134" i="16"/>
  <c r="W134" i="16"/>
  <c r="V134" i="16"/>
  <c r="U134" i="16"/>
  <c r="T134" i="16"/>
  <c r="S134" i="16"/>
  <c r="R134" i="16"/>
  <c r="Q134" i="16"/>
  <c r="L134" i="16"/>
  <c r="J134" i="16"/>
  <c r="X133" i="16"/>
  <c r="W133" i="16"/>
  <c r="V133" i="16"/>
  <c r="U133" i="16"/>
  <c r="T133" i="16"/>
  <c r="S133" i="16"/>
  <c r="R133" i="16"/>
  <c r="Q133" i="16"/>
  <c r="L133" i="16"/>
  <c r="J133" i="16"/>
  <c r="X132" i="16"/>
  <c r="W132" i="16"/>
  <c r="V132" i="16"/>
  <c r="U132" i="16"/>
  <c r="T132" i="16"/>
  <c r="S132" i="16"/>
  <c r="R132" i="16"/>
  <c r="Q132" i="16"/>
  <c r="L132" i="16"/>
  <c r="J132" i="16"/>
  <c r="X131" i="16"/>
  <c r="W131" i="16"/>
  <c r="V131" i="16"/>
  <c r="U131" i="16"/>
  <c r="T131" i="16"/>
  <c r="S131" i="16"/>
  <c r="R131" i="16"/>
  <c r="Q131" i="16"/>
  <c r="L131" i="16"/>
  <c r="J131" i="16"/>
  <c r="X130" i="16"/>
  <c r="W130" i="16"/>
  <c r="V130" i="16"/>
  <c r="U130" i="16"/>
  <c r="T130" i="16"/>
  <c r="S130" i="16"/>
  <c r="R130" i="16"/>
  <c r="Q130" i="16"/>
  <c r="L130" i="16"/>
  <c r="J130" i="16"/>
  <c r="X129" i="16"/>
  <c r="W129" i="16"/>
  <c r="V129" i="16"/>
  <c r="U129" i="16"/>
  <c r="T129" i="16"/>
  <c r="S129" i="16"/>
  <c r="R129" i="16"/>
  <c r="Q129" i="16"/>
  <c r="L129" i="16"/>
  <c r="J129" i="16"/>
  <c r="X128" i="16"/>
  <c r="W128" i="16"/>
  <c r="V128" i="16"/>
  <c r="U128" i="16"/>
  <c r="T128" i="16"/>
  <c r="S128" i="16"/>
  <c r="R128" i="16"/>
  <c r="Q128" i="16"/>
  <c r="L128" i="16"/>
  <c r="J128" i="16"/>
  <c r="X127" i="16"/>
  <c r="W127" i="16"/>
  <c r="V127" i="16"/>
  <c r="U127" i="16"/>
  <c r="T127" i="16"/>
  <c r="S127" i="16"/>
  <c r="R127" i="16"/>
  <c r="Q127" i="16"/>
  <c r="L127" i="16"/>
  <c r="J127" i="16"/>
  <c r="X126" i="16"/>
  <c r="W126" i="16"/>
  <c r="V126" i="16"/>
  <c r="U126" i="16"/>
  <c r="T126" i="16"/>
  <c r="S126" i="16"/>
  <c r="R126" i="16"/>
  <c r="Q126" i="16"/>
  <c r="L126" i="16"/>
  <c r="J126" i="16"/>
  <c r="X125" i="16"/>
  <c r="W125" i="16"/>
  <c r="V125" i="16"/>
  <c r="U125" i="16"/>
  <c r="T125" i="16"/>
  <c r="S125" i="16"/>
  <c r="R125" i="16"/>
  <c r="Q125" i="16"/>
  <c r="L125" i="16"/>
  <c r="J125" i="16"/>
  <c r="X124" i="16"/>
  <c r="W124" i="16"/>
  <c r="V124" i="16"/>
  <c r="U124" i="16"/>
  <c r="T124" i="16"/>
  <c r="S124" i="16"/>
  <c r="R124" i="16"/>
  <c r="Q124" i="16"/>
  <c r="L124" i="16"/>
  <c r="J124" i="16"/>
  <c r="X123" i="16"/>
  <c r="W123" i="16"/>
  <c r="V123" i="16"/>
  <c r="U123" i="16"/>
  <c r="T123" i="16"/>
  <c r="S123" i="16"/>
  <c r="R123" i="16"/>
  <c r="Q123" i="16"/>
  <c r="L123" i="16"/>
  <c r="J123" i="16"/>
  <c r="X122" i="16"/>
  <c r="W122" i="16"/>
  <c r="V122" i="16"/>
  <c r="U122" i="16"/>
  <c r="T122" i="16"/>
  <c r="S122" i="16"/>
  <c r="R122" i="16"/>
  <c r="Q122" i="16"/>
  <c r="L122" i="16"/>
  <c r="J122" i="16"/>
  <c r="X121" i="16"/>
  <c r="W121" i="16"/>
  <c r="V121" i="16"/>
  <c r="U121" i="16"/>
  <c r="T121" i="16"/>
  <c r="S121" i="16"/>
  <c r="R121" i="16"/>
  <c r="Q121" i="16"/>
  <c r="L121" i="16"/>
  <c r="J121" i="16"/>
  <c r="X120" i="16"/>
  <c r="W120" i="16"/>
  <c r="V120" i="16"/>
  <c r="U120" i="16"/>
  <c r="T120" i="16"/>
  <c r="S120" i="16"/>
  <c r="R120" i="16"/>
  <c r="Q120" i="16"/>
  <c r="L120" i="16"/>
  <c r="J120" i="16"/>
  <c r="X119" i="16"/>
  <c r="W119" i="16"/>
  <c r="V119" i="16"/>
  <c r="U119" i="16"/>
  <c r="T119" i="16"/>
  <c r="S119" i="16"/>
  <c r="R119" i="16"/>
  <c r="Q119" i="16"/>
  <c r="L119" i="16"/>
  <c r="J119" i="16"/>
  <c r="X118" i="16"/>
  <c r="W118" i="16"/>
  <c r="V118" i="16"/>
  <c r="U118" i="16"/>
  <c r="T118" i="16"/>
  <c r="S118" i="16"/>
  <c r="R118" i="16"/>
  <c r="Q118" i="16"/>
  <c r="L118" i="16"/>
  <c r="J118" i="16"/>
  <c r="X117" i="16"/>
  <c r="W117" i="16"/>
  <c r="V117" i="16"/>
  <c r="U117" i="16"/>
  <c r="T117" i="16"/>
  <c r="S117" i="16"/>
  <c r="R117" i="16"/>
  <c r="Q117" i="16"/>
  <c r="L117" i="16"/>
  <c r="J117" i="16"/>
  <c r="X116" i="16"/>
  <c r="W116" i="16"/>
  <c r="V116" i="16"/>
  <c r="U116" i="16"/>
  <c r="T116" i="16"/>
  <c r="S116" i="16"/>
  <c r="R116" i="16"/>
  <c r="Q116" i="16"/>
  <c r="L116" i="16"/>
  <c r="J116" i="16"/>
  <c r="X115" i="16"/>
  <c r="W115" i="16"/>
  <c r="V115" i="16"/>
  <c r="U115" i="16"/>
  <c r="T115" i="16"/>
  <c r="S115" i="16"/>
  <c r="R115" i="16"/>
  <c r="Q115" i="16"/>
  <c r="L115" i="16"/>
  <c r="J115" i="16"/>
  <c r="X114" i="16"/>
  <c r="W114" i="16"/>
  <c r="V114" i="16"/>
  <c r="U114" i="16"/>
  <c r="T114" i="16"/>
  <c r="S114" i="16"/>
  <c r="R114" i="16"/>
  <c r="Q114" i="16"/>
  <c r="L114" i="16"/>
  <c r="J114" i="16"/>
  <c r="X113" i="16"/>
  <c r="W113" i="16"/>
  <c r="V113" i="16"/>
  <c r="U113" i="16"/>
  <c r="T113" i="16"/>
  <c r="S113" i="16"/>
  <c r="R113" i="16"/>
  <c r="Q113" i="16"/>
  <c r="L113" i="16"/>
  <c r="J113" i="16"/>
  <c r="X112" i="16"/>
  <c r="W112" i="16"/>
  <c r="V112" i="16"/>
  <c r="U112" i="16"/>
  <c r="T112" i="16"/>
  <c r="S112" i="16"/>
  <c r="R112" i="16"/>
  <c r="Q112" i="16"/>
  <c r="L112" i="16"/>
  <c r="J112" i="16"/>
  <c r="X111" i="16"/>
  <c r="W111" i="16"/>
  <c r="V111" i="16"/>
  <c r="U111" i="16"/>
  <c r="T111" i="16"/>
  <c r="S111" i="16"/>
  <c r="R111" i="16"/>
  <c r="Q111" i="16"/>
  <c r="L111" i="16"/>
  <c r="J111" i="16"/>
  <c r="X110" i="16"/>
  <c r="W110" i="16"/>
  <c r="V110" i="16"/>
  <c r="U110" i="16"/>
  <c r="T110" i="16"/>
  <c r="S110" i="16"/>
  <c r="R110" i="16"/>
  <c r="Q110" i="16"/>
  <c r="L110" i="16"/>
  <c r="J110" i="16"/>
  <c r="X109" i="16"/>
  <c r="W109" i="16"/>
  <c r="V109" i="16"/>
  <c r="U109" i="16"/>
  <c r="T109" i="16"/>
  <c r="S109" i="16"/>
  <c r="R109" i="16"/>
  <c r="Q109" i="16"/>
  <c r="L109" i="16"/>
  <c r="J109" i="16"/>
  <c r="X108" i="16"/>
  <c r="W108" i="16"/>
  <c r="V108" i="16"/>
  <c r="U108" i="16"/>
  <c r="T108" i="16"/>
  <c r="S108" i="16"/>
  <c r="R108" i="16"/>
  <c r="Q108" i="16"/>
  <c r="L108" i="16"/>
  <c r="J108" i="16"/>
  <c r="X107" i="16"/>
  <c r="W107" i="16"/>
  <c r="V107" i="16"/>
  <c r="U107" i="16"/>
  <c r="T107" i="16"/>
  <c r="S107" i="16"/>
  <c r="R107" i="16"/>
  <c r="Q107" i="16"/>
  <c r="L107" i="16"/>
  <c r="J107" i="16"/>
  <c r="X106" i="16"/>
  <c r="W106" i="16"/>
  <c r="V106" i="16"/>
  <c r="U106" i="16"/>
  <c r="T106" i="16"/>
  <c r="S106" i="16"/>
  <c r="R106" i="16"/>
  <c r="Q106" i="16"/>
  <c r="L106" i="16"/>
  <c r="J106" i="16"/>
  <c r="X105" i="16"/>
  <c r="W105" i="16"/>
  <c r="V105" i="16"/>
  <c r="U105" i="16"/>
  <c r="T105" i="16"/>
  <c r="S105" i="16"/>
  <c r="R105" i="16"/>
  <c r="Q105" i="16"/>
  <c r="L105" i="16"/>
  <c r="J105" i="16"/>
  <c r="X104" i="16"/>
  <c r="W104" i="16"/>
  <c r="V104" i="16"/>
  <c r="U104" i="16"/>
  <c r="T104" i="16"/>
  <c r="S104" i="16"/>
  <c r="R104" i="16"/>
  <c r="Q104" i="16"/>
  <c r="L104" i="16"/>
  <c r="J104" i="16"/>
  <c r="X103" i="16"/>
  <c r="W103" i="16"/>
  <c r="V103" i="16"/>
  <c r="U103" i="16"/>
  <c r="T103" i="16"/>
  <c r="S103" i="16"/>
  <c r="R103" i="16"/>
  <c r="Q103" i="16"/>
  <c r="L103" i="16"/>
  <c r="J103" i="16"/>
  <c r="X102" i="16"/>
  <c r="W102" i="16"/>
  <c r="V102" i="16"/>
  <c r="U102" i="16"/>
  <c r="T102" i="16"/>
  <c r="S102" i="16"/>
  <c r="R102" i="16"/>
  <c r="Q102" i="16"/>
  <c r="L102" i="16"/>
  <c r="J102" i="16"/>
  <c r="X101" i="16"/>
  <c r="W101" i="16"/>
  <c r="V101" i="16"/>
  <c r="U101" i="16"/>
  <c r="T101" i="16"/>
  <c r="S101" i="16"/>
  <c r="R101" i="16"/>
  <c r="Q101" i="16"/>
  <c r="L101" i="16"/>
  <c r="J101" i="16"/>
  <c r="X100" i="16"/>
  <c r="W100" i="16"/>
  <c r="V100" i="16"/>
  <c r="U100" i="16"/>
  <c r="T100" i="16"/>
  <c r="S100" i="16"/>
  <c r="R100" i="16"/>
  <c r="Q100" i="16"/>
  <c r="L100" i="16"/>
  <c r="J100" i="16"/>
  <c r="X99" i="16"/>
  <c r="W99" i="16"/>
  <c r="V99" i="16"/>
  <c r="U99" i="16"/>
  <c r="T99" i="16"/>
  <c r="S99" i="16"/>
  <c r="R99" i="16"/>
  <c r="Q99" i="16"/>
  <c r="L99" i="16"/>
  <c r="J99" i="16"/>
  <c r="X98" i="16"/>
  <c r="W98" i="16"/>
  <c r="V98" i="16"/>
  <c r="U98" i="16"/>
  <c r="T98" i="16"/>
  <c r="S98" i="16"/>
  <c r="R98" i="16"/>
  <c r="Q98" i="16"/>
  <c r="L98" i="16"/>
  <c r="J98" i="16"/>
  <c r="X97" i="16"/>
  <c r="W97" i="16"/>
  <c r="V97" i="16"/>
  <c r="U97" i="16"/>
  <c r="T97" i="16"/>
  <c r="S97" i="16"/>
  <c r="R97" i="16"/>
  <c r="Q97" i="16"/>
  <c r="L97" i="16"/>
  <c r="J97" i="16"/>
  <c r="X96" i="16"/>
  <c r="W96" i="16"/>
  <c r="V96" i="16"/>
  <c r="U96" i="16"/>
  <c r="T96" i="16"/>
  <c r="S96" i="16"/>
  <c r="R96" i="16"/>
  <c r="Q96" i="16"/>
  <c r="L96" i="16"/>
  <c r="J96" i="16"/>
  <c r="X95" i="16"/>
  <c r="W95" i="16"/>
  <c r="V95" i="16"/>
  <c r="U95" i="16"/>
  <c r="T95" i="16"/>
  <c r="S95" i="16"/>
  <c r="R95" i="16"/>
  <c r="Q95" i="16"/>
  <c r="L95" i="16"/>
  <c r="J95" i="16"/>
  <c r="X94" i="16"/>
  <c r="W94" i="16"/>
  <c r="V94" i="16"/>
  <c r="U94" i="16"/>
  <c r="T94" i="16"/>
  <c r="S94" i="16"/>
  <c r="R94" i="16"/>
  <c r="Q94" i="16"/>
  <c r="L94" i="16"/>
  <c r="J94" i="16"/>
  <c r="X93" i="16"/>
  <c r="W93" i="16"/>
  <c r="V93" i="16"/>
  <c r="U93" i="16"/>
  <c r="T93" i="16"/>
  <c r="S93" i="16"/>
  <c r="R93" i="16"/>
  <c r="Q93" i="16"/>
  <c r="L93" i="16"/>
  <c r="J93" i="16"/>
  <c r="X92" i="16"/>
  <c r="W92" i="16"/>
  <c r="V92" i="16"/>
  <c r="U92" i="16"/>
  <c r="T92" i="16"/>
  <c r="S92" i="16"/>
  <c r="R92" i="16"/>
  <c r="Q92" i="16"/>
  <c r="L92" i="16"/>
  <c r="J92" i="16"/>
  <c r="X91" i="16"/>
  <c r="W91" i="16"/>
  <c r="V91" i="16"/>
  <c r="U91" i="16"/>
  <c r="T91" i="16"/>
  <c r="S91" i="16"/>
  <c r="R91" i="16"/>
  <c r="Q91" i="16"/>
  <c r="L91" i="16"/>
  <c r="J91" i="16"/>
  <c r="X90" i="16"/>
  <c r="W90" i="16"/>
  <c r="V90" i="16"/>
  <c r="U90" i="16"/>
  <c r="T90" i="16"/>
  <c r="S90" i="16"/>
  <c r="R90" i="16"/>
  <c r="Q90" i="16"/>
  <c r="L90" i="16"/>
  <c r="J90" i="16"/>
  <c r="X89" i="16"/>
  <c r="W89" i="16"/>
  <c r="V89" i="16"/>
  <c r="U89" i="16"/>
  <c r="T89" i="16"/>
  <c r="S89" i="16"/>
  <c r="R89" i="16"/>
  <c r="Q89" i="16"/>
  <c r="L89" i="16"/>
  <c r="J89" i="16"/>
  <c r="X88" i="16"/>
  <c r="W88" i="16"/>
  <c r="V88" i="16"/>
  <c r="U88" i="16"/>
  <c r="T88" i="16"/>
  <c r="S88" i="16"/>
  <c r="R88" i="16"/>
  <c r="Q88" i="16"/>
  <c r="L88" i="16"/>
  <c r="J88" i="16"/>
  <c r="X87" i="16"/>
  <c r="W87" i="16"/>
  <c r="V87" i="16"/>
  <c r="U87" i="16"/>
  <c r="T87" i="16"/>
  <c r="S87" i="16"/>
  <c r="R87" i="16"/>
  <c r="Q87" i="16"/>
  <c r="L87" i="16"/>
  <c r="J87" i="16"/>
  <c r="X86" i="16"/>
  <c r="W86" i="16"/>
  <c r="V86" i="16"/>
  <c r="U86" i="16"/>
  <c r="T86" i="16"/>
  <c r="S86" i="16"/>
  <c r="R86" i="16"/>
  <c r="Q86" i="16"/>
  <c r="L86" i="16"/>
  <c r="J86" i="16"/>
  <c r="X85" i="16"/>
  <c r="W85" i="16"/>
  <c r="V85" i="16"/>
  <c r="U85" i="16"/>
  <c r="T85" i="16"/>
  <c r="S85" i="16"/>
  <c r="R85" i="16"/>
  <c r="Q85" i="16"/>
  <c r="L85" i="16"/>
  <c r="J85" i="16"/>
  <c r="X84" i="16"/>
  <c r="W84" i="16"/>
  <c r="V84" i="16"/>
  <c r="U84" i="16"/>
  <c r="T84" i="16"/>
  <c r="S84" i="16"/>
  <c r="R84" i="16"/>
  <c r="Q84" i="16"/>
  <c r="L84" i="16"/>
  <c r="J84" i="16"/>
  <c r="X83" i="16"/>
  <c r="W83" i="16"/>
  <c r="V83" i="16"/>
  <c r="U83" i="16"/>
  <c r="T83" i="16"/>
  <c r="S83" i="16"/>
  <c r="R83" i="16"/>
  <c r="Q83" i="16"/>
  <c r="L83" i="16"/>
  <c r="J83" i="16"/>
  <c r="X82" i="16"/>
  <c r="W82" i="16"/>
  <c r="V82" i="16"/>
  <c r="U82" i="16"/>
  <c r="T82" i="16"/>
  <c r="S82" i="16"/>
  <c r="R82" i="16"/>
  <c r="Q82" i="16"/>
  <c r="L82" i="16"/>
  <c r="J82" i="16"/>
  <c r="X81" i="16"/>
  <c r="W81" i="16"/>
  <c r="V81" i="16"/>
  <c r="U81" i="16"/>
  <c r="T81" i="16"/>
  <c r="S81" i="16"/>
  <c r="R81" i="16"/>
  <c r="Q81" i="16"/>
  <c r="L81" i="16"/>
  <c r="J81" i="16"/>
  <c r="X80" i="16"/>
  <c r="W80" i="16"/>
  <c r="V80" i="16"/>
  <c r="U80" i="16"/>
  <c r="T80" i="16"/>
  <c r="S80" i="16"/>
  <c r="R80" i="16"/>
  <c r="Q80" i="16"/>
  <c r="L80" i="16"/>
  <c r="J80" i="16"/>
  <c r="X79" i="16"/>
  <c r="W79" i="16"/>
  <c r="V79" i="16"/>
  <c r="U79" i="16"/>
  <c r="T79" i="16"/>
  <c r="S79" i="16"/>
  <c r="R79" i="16"/>
  <c r="Q79" i="16"/>
  <c r="L79" i="16"/>
  <c r="J79" i="16"/>
  <c r="X78" i="16"/>
  <c r="W78" i="16"/>
  <c r="V78" i="16"/>
  <c r="U78" i="16"/>
  <c r="T78" i="16"/>
  <c r="S78" i="16"/>
  <c r="R78" i="16"/>
  <c r="Q78" i="16"/>
  <c r="L78" i="16"/>
  <c r="J78" i="16"/>
  <c r="X77" i="16"/>
  <c r="W77" i="16"/>
  <c r="V77" i="16"/>
  <c r="U77" i="16"/>
  <c r="T77" i="16"/>
  <c r="S77" i="16"/>
  <c r="R77" i="16"/>
  <c r="Q77" i="16"/>
  <c r="L77" i="16"/>
  <c r="J77" i="16"/>
  <c r="X76" i="16"/>
  <c r="W76" i="16"/>
  <c r="V76" i="16"/>
  <c r="U76" i="16"/>
  <c r="T76" i="16"/>
  <c r="S76" i="16"/>
  <c r="R76" i="16"/>
  <c r="Q76" i="16"/>
  <c r="L76" i="16"/>
  <c r="J76" i="16"/>
  <c r="X75" i="16"/>
  <c r="W75" i="16"/>
  <c r="V75" i="16"/>
  <c r="U75" i="16"/>
  <c r="T75" i="16"/>
  <c r="S75" i="16"/>
  <c r="R75" i="16"/>
  <c r="Q75" i="16"/>
  <c r="L75" i="16"/>
  <c r="J75" i="16"/>
  <c r="X74" i="16"/>
  <c r="W74" i="16"/>
  <c r="V74" i="16"/>
  <c r="U74" i="16"/>
  <c r="T74" i="16"/>
  <c r="S74" i="16"/>
  <c r="R74" i="16"/>
  <c r="Q74" i="16"/>
  <c r="L74" i="16"/>
  <c r="J74" i="16"/>
  <c r="X73" i="16"/>
  <c r="W73" i="16"/>
  <c r="V73" i="16"/>
  <c r="U73" i="16"/>
  <c r="T73" i="16"/>
  <c r="S73" i="16"/>
  <c r="R73" i="16"/>
  <c r="Q73" i="16"/>
  <c r="L73" i="16"/>
  <c r="J73" i="16"/>
  <c r="X72" i="16"/>
  <c r="W72" i="16"/>
  <c r="V72" i="16"/>
  <c r="U72" i="16"/>
  <c r="T72" i="16"/>
  <c r="S72" i="16"/>
  <c r="R72" i="16"/>
  <c r="Q72" i="16"/>
  <c r="L72" i="16"/>
  <c r="J72" i="16"/>
  <c r="X71" i="16"/>
  <c r="W71" i="16"/>
  <c r="V71" i="16"/>
  <c r="U71" i="16"/>
  <c r="T71" i="16"/>
  <c r="S71" i="16"/>
  <c r="R71" i="16"/>
  <c r="Q71" i="16"/>
  <c r="L71" i="16"/>
  <c r="J71" i="16"/>
  <c r="X70" i="16"/>
  <c r="W70" i="16"/>
  <c r="V70" i="16"/>
  <c r="U70" i="16"/>
  <c r="T70" i="16"/>
  <c r="S70" i="16"/>
  <c r="R70" i="16"/>
  <c r="Q70" i="16"/>
  <c r="L70" i="16"/>
  <c r="J70" i="16"/>
  <c r="X69" i="16"/>
  <c r="W69" i="16"/>
  <c r="V69" i="16"/>
  <c r="U69" i="16"/>
  <c r="T69" i="16"/>
  <c r="S69" i="16"/>
  <c r="R69" i="16"/>
  <c r="Q69" i="16"/>
  <c r="L69" i="16"/>
  <c r="J69" i="16"/>
  <c r="X68" i="16"/>
  <c r="W68" i="16"/>
  <c r="V68" i="16"/>
  <c r="U68" i="16"/>
  <c r="T68" i="16"/>
  <c r="S68" i="16"/>
  <c r="R68" i="16"/>
  <c r="Q68" i="16"/>
  <c r="L68" i="16"/>
  <c r="J68" i="16"/>
  <c r="X67" i="16"/>
  <c r="W67" i="16"/>
  <c r="V67" i="16"/>
  <c r="U67" i="16"/>
  <c r="T67" i="16"/>
  <c r="S67" i="16"/>
  <c r="R67" i="16"/>
  <c r="Q67" i="16"/>
  <c r="L67" i="16"/>
  <c r="J67" i="16"/>
  <c r="X66" i="16"/>
  <c r="W66" i="16"/>
  <c r="V66" i="16"/>
  <c r="U66" i="16"/>
  <c r="T66" i="16"/>
  <c r="S66" i="16"/>
  <c r="R66" i="16"/>
  <c r="Q66" i="16"/>
  <c r="L66" i="16"/>
  <c r="J66" i="16"/>
  <c r="X65" i="16"/>
  <c r="W65" i="16"/>
  <c r="V65" i="16"/>
  <c r="U65" i="16"/>
  <c r="T65" i="16"/>
  <c r="S65" i="16"/>
  <c r="R65" i="16"/>
  <c r="Q65" i="16"/>
  <c r="L65" i="16"/>
  <c r="J65" i="16"/>
  <c r="X64" i="16"/>
  <c r="W64" i="16"/>
  <c r="V64" i="16"/>
  <c r="U64" i="16"/>
  <c r="T64" i="16"/>
  <c r="S64" i="16"/>
  <c r="R64" i="16"/>
  <c r="Q64" i="16"/>
  <c r="L64" i="16"/>
  <c r="J64" i="16"/>
  <c r="X63" i="16"/>
  <c r="W63" i="16"/>
  <c r="V63" i="16"/>
  <c r="U63" i="16"/>
  <c r="T63" i="16"/>
  <c r="S63" i="16"/>
  <c r="R63" i="16"/>
  <c r="Q63" i="16"/>
  <c r="L63" i="16"/>
  <c r="J63" i="16"/>
  <c r="X62" i="16"/>
  <c r="W62" i="16"/>
  <c r="V62" i="16"/>
  <c r="U62" i="16"/>
  <c r="T62" i="16"/>
  <c r="S62" i="16"/>
  <c r="R62" i="16"/>
  <c r="Q62" i="16"/>
  <c r="L62" i="16"/>
  <c r="J62" i="16"/>
  <c r="X61" i="16"/>
  <c r="W61" i="16"/>
  <c r="V61" i="16"/>
  <c r="U61" i="16"/>
  <c r="T61" i="16"/>
  <c r="S61" i="16"/>
  <c r="R61" i="16"/>
  <c r="Q61" i="16"/>
  <c r="L61" i="16"/>
  <c r="J61" i="16"/>
  <c r="X60" i="16"/>
  <c r="W60" i="16"/>
  <c r="V60" i="16"/>
  <c r="U60" i="16"/>
  <c r="T60" i="16"/>
  <c r="S60" i="16"/>
  <c r="R60" i="16"/>
  <c r="Q60" i="16"/>
  <c r="L60" i="16"/>
  <c r="J60" i="16"/>
  <c r="X59" i="16"/>
  <c r="W59" i="16"/>
  <c r="V59" i="16"/>
  <c r="U59" i="16"/>
  <c r="T59" i="16"/>
  <c r="S59" i="16"/>
  <c r="R59" i="16"/>
  <c r="Q59" i="16"/>
  <c r="L59" i="16"/>
  <c r="J59" i="16"/>
  <c r="X58" i="16"/>
  <c r="W58" i="16"/>
  <c r="V58" i="16"/>
  <c r="U58" i="16"/>
  <c r="T58" i="16"/>
  <c r="S58" i="16"/>
  <c r="R58" i="16"/>
  <c r="Q58" i="16"/>
  <c r="L58" i="16"/>
  <c r="J58" i="16"/>
  <c r="X57" i="16"/>
  <c r="W57" i="16"/>
  <c r="V57" i="16"/>
  <c r="U57" i="16"/>
  <c r="T57" i="16"/>
  <c r="S57" i="16"/>
  <c r="R57" i="16"/>
  <c r="Q57" i="16"/>
  <c r="L57" i="16"/>
  <c r="J57" i="16"/>
  <c r="X56" i="16"/>
  <c r="W56" i="16"/>
  <c r="V56" i="16"/>
  <c r="U56" i="16"/>
  <c r="T56" i="16"/>
  <c r="S56" i="16"/>
  <c r="R56" i="16"/>
  <c r="Q56" i="16"/>
  <c r="L56" i="16"/>
  <c r="J56" i="16"/>
  <c r="X55" i="16"/>
  <c r="W55" i="16"/>
  <c r="V55" i="16"/>
  <c r="U55" i="16"/>
  <c r="T55" i="16"/>
  <c r="S55" i="16"/>
  <c r="R55" i="16"/>
  <c r="Q55" i="16"/>
  <c r="L55" i="16"/>
  <c r="J55" i="16"/>
  <c r="X54" i="16"/>
  <c r="W54" i="16"/>
  <c r="V54" i="16"/>
  <c r="U54" i="16"/>
  <c r="T54" i="16"/>
  <c r="S54" i="16"/>
  <c r="R54" i="16"/>
  <c r="Q54" i="16"/>
  <c r="L54" i="16"/>
  <c r="J54" i="16"/>
  <c r="X53" i="16"/>
  <c r="W53" i="16"/>
  <c r="V53" i="16"/>
  <c r="U53" i="16"/>
  <c r="T53" i="16"/>
  <c r="S53" i="16"/>
  <c r="R53" i="16"/>
  <c r="Q53" i="16"/>
  <c r="L53" i="16"/>
  <c r="J53" i="16"/>
  <c r="X52" i="16"/>
  <c r="W52" i="16"/>
  <c r="V52" i="16"/>
  <c r="U52" i="16"/>
  <c r="T52" i="16"/>
  <c r="S52" i="16"/>
  <c r="R52" i="16"/>
  <c r="Q52" i="16"/>
  <c r="L52" i="16"/>
  <c r="J52" i="16"/>
  <c r="X51" i="16"/>
  <c r="W51" i="16"/>
  <c r="V51" i="16"/>
  <c r="U51" i="16"/>
  <c r="T51" i="16"/>
  <c r="S51" i="16"/>
  <c r="R51" i="16"/>
  <c r="Q51" i="16"/>
  <c r="L51" i="16"/>
  <c r="J51" i="16"/>
  <c r="X50" i="16"/>
  <c r="W50" i="16"/>
  <c r="V50" i="16"/>
  <c r="U50" i="16"/>
  <c r="T50" i="16"/>
  <c r="S50" i="16"/>
  <c r="R50" i="16"/>
  <c r="Q50" i="16"/>
  <c r="L50" i="16"/>
  <c r="J50" i="16"/>
  <c r="X49" i="16"/>
  <c r="W49" i="16"/>
  <c r="V49" i="16"/>
  <c r="U49" i="16"/>
  <c r="T49" i="16"/>
  <c r="S49" i="16"/>
  <c r="R49" i="16"/>
  <c r="Q49" i="16"/>
  <c r="L49" i="16"/>
  <c r="J49" i="16"/>
  <c r="X48" i="16"/>
  <c r="W48" i="16"/>
  <c r="V48" i="16"/>
  <c r="U48" i="16"/>
  <c r="T48" i="16"/>
  <c r="S48" i="16"/>
  <c r="R48" i="16"/>
  <c r="Q48" i="16"/>
  <c r="L48" i="16"/>
  <c r="J48" i="16"/>
  <c r="X47" i="16"/>
  <c r="W47" i="16"/>
  <c r="V47" i="16"/>
  <c r="U47" i="16"/>
  <c r="T47" i="16"/>
  <c r="S47" i="16"/>
  <c r="R47" i="16"/>
  <c r="Q47" i="16"/>
  <c r="L47" i="16"/>
  <c r="J47" i="16"/>
  <c r="X46" i="16"/>
  <c r="W46" i="16"/>
  <c r="V46" i="16"/>
  <c r="U46" i="16"/>
  <c r="T46" i="16"/>
  <c r="S46" i="16"/>
  <c r="R46" i="16"/>
  <c r="Q46" i="16"/>
  <c r="L46" i="16"/>
  <c r="J46" i="16"/>
  <c r="X45" i="16"/>
  <c r="W45" i="16"/>
  <c r="V45" i="16"/>
  <c r="U45" i="16"/>
  <c r="T45" i="16"/>
  <c r="S45" i="16"/>
  <c r="R45" i="16"/>
  <c r="Q45" i="16"/>
  <c r="L45" i="16"/>
  <c r="J45" i="16"/>
  <c r="X44" i="16"/>
  <c r="W44" i="16"/>
  <c r="V44" i="16"/>
  <c r="U44" i="16"/>
  <c r="T44" i="16"/>
  <c r="S44" i="16"/>
  <c r="R44" i="16"/>
  <c r="Q44" i="16"/>
  <c r="L44" i="16"/>
  <c r="J44" i="16"/>
  <c r="X43" i="16"/>
  <c r="W43" i="16"/>
  <c r="V43" i="16"/>
  <c r="U43" i="16"/>
  <c r="T43" i="16"/>
  <c r="S43" i="16"/>
  <c r="R43" i="16"/>
  <c r="Q43" i="16"/>
  <c r="L43" i="16"/>
  <c r="J43" i="16"/>
  <c r="X42" i="16"/>
  <c r="W42" i="16"/>
  <c r="V42" i="16"/>
  <c r="U42" i="16"/>
  <c r="T42" i="16"/>
  <c r="S42" i="16"/>
  <c r="R42" i="16"/>
  <c r="Q42" i="16"/>
  <c r="L42" i="16"/>
  <c r="J42" i="16"/>
  <c r="X41" i="16"/>
  <c r="W41" i="16"/>
  <c r="V41" i="16"/>
  <c r="U41" i="16"/>
  <c r="T41" i="16"/>
  <c r="S41" i="16"/>
  <c r="R41" i="16"/>
  <c r="Q41" i="16"/>
  <c r="L41" i="16"/>
  <c r="J41" i="16"/>
  <c r="X40" i="16"/>
  <c r="W40" i="16"/>
  <c r="V40" i="16"/>
  <c r="U40" i="16"/>
  <c r="T40" i="16"/>
  <c r="S40" i="16"/>
  <c r="R40" i="16"/>
  <c r="Q40" i="16"/>
  <c r="L40" i="16"/>
  <c r="J40" i="16"/>
  <c r="X39" i="16"/>
  <c r="W39" i="16"/>
  <c r="V39" i="16"/>
  <c r="U39" i="16"/>
  <c r="T39" i="16"/>
  <c r="S39" i="16"/>
  <c r="R39" i="16"/>
  <c r="Q39" i="16"/>
  <c r="L39" i="16"/>
  <c r="J39" i="16"/>
  <c r="X38" i="16"/>
  <c r="W38" i="16"/>
  <c r="V38" i="16"/>
  <c r="U38" i="16"/>
  <c r="T38" i="16"/>
  <c r="S38" i="16"/>
  <c r="R38" i="16"/>
  <c r="Q38" i="16"/>
  <c r="L38" i="16"/>
  <c r="J38" i="16"/>
  <c r="X37" i="16"/>
  <c r="W37" i="16"/>
  <c r="V37" i="16"/>
  <c r="U37" i="16"/>
  <c r="T37" i="16"/>
  <c r="S37" i="16"/>
  <c r="R37" i="16"/>
  <c r="Q37" i="16"/>
  <c r="L37" i="16"/>
  <c r="J37" i="16"/>
  <c r="X36" i="16"/>
  <c r="W36" i="16"/>
  <c r="V36" i="16"/>
  <c r="U36" i="16"/>
  <c r="T36" i="16"/>
  <c r="S36" i="16"/>
  <c r="R36" i="16"/>
  <c r="Q36" i="16"/>
  <c r="L36" i="16"/>
  <c r="J36" i="16"/>
  <c r="X35" i="16"/>
  <c r="W35" i="16"/>
  <c r="V35" i="16"/>
  <c r="U35" i="16"/>
  <c r="T35" i="16"/>
  <c r="S35" i="16"/>
  <c r="R35" i="16"/>
  <c r="Q35" i="16"/>
  <c r="L35" i="16"/>
  <c r="J35" i="16"/>
  <c r="X34" i="16"/>
  <c r="W34" i="16"/>
  <c r="V34" i="16"/>
  <c r="U34" i="16"/>
  <c r="T34" i="16"/>
  <c r="S34" i="16"/>
  <c r="R34" i="16"/>
  <c r="Q34" i="16"/>
  <c r="L34" i="16"/>
  <c r="J34" i="16"/>
  <c r="X33" i="16"/>
  <c r="W33" i="16"/>
  <c r="V33" i="16"/>
  <c r="U33" i="16"/>
  <c r="T33" i="16"/>
  <c r="S33" i="16"/>
  <c r="R33" i="16"/>
  <c r="Q33" i="16"/>
  <c r="L33" i="16"/>
  <c r="J33" i="16"/>
  <c r="X32" i="16"/>
  <c r="W32" i="16"/>
  <c r="V32" i="16"/>
  <c r="U32" i="16"/>
  <c r="T32" i="16"/>
  <c r="S32" i="16"/>
  <c r="R32" i="16"/>
  <c r="Q32" i="16"/>
  <c r="L32" i="16"/>
  <c r="J32" i="16"/>
  <c r="X31" i="16"/>
  <c r="W31" i="16"/>
  <c r="V31" i="16"/>
  <c r="U31" i="16"/>
  <c r="T31" i="16"/>
  <c r="S31" i="16"/>
  <c r="R31" i="16"/>
  <c r="Q31" i="16"/>
  <c r="L31" i="16"/>
  <c r="J31" i="16"/>
  <c r="X30" i="16"/>
  <c r="W30" i="16"/>
  <c r="V30" i="16"/>
  <c r="U30" i="16"/>
  <c r="T30" i="16"/>
  <c r="S30" i="16"/>
  <c r="R30" i="16"/>
  <c r="Q30" i="16"/>
  <c r="L30" i="16"/>
  <c r="J30" i="16"/>
  <c r="X29" i="16"/>
  <c r="W29" i="16"/>
  <c r="V29" i="16"/>
  <c r="U29" i="16"/>
  <c r="T29" i="16"/>
  <c r="S29" i="16"/>
  <c r="R29" i="16"/>
  <c r="Q29" i="16"/>
  <c r="L29" i="16"/>
  <c r="J29" i="16"/>
  <c r="X28" i="16"/>
  <c r="W28" i="16"/>
  <c r="V28" i="16"/>
  <c r="U28" i="16"/>
  <c r="T28" i="16"/>
  <c r="S28" i="16"/>
  <c r="R28" i="16"/>
  <c r="Q28" i="16"/>
  <c r="L28" i="16"/>
  <c r="J28" i="16"/>
  <c r="X27" i="16"/>
  <c r="W27" i="16"/>
  <c r="V27" i="16"/>
  <c r="U27" i="16"/>
  <c r="T27" i="16"/>
  <c r="S27" i="16"/>
  <c r="R27" i="16"/>
  <c r="Q27" i="16"/>
  <c r="L27" i="16"/>
  <c r="J27" i="16"/>
  <c r="X26" i="16"/>
  <c r="W26" i="16"/>
  <c r="V26" i="16"/>
  <c r="U26" i="16"/>
  <c r="T26" i="16"/>
  <c r="S26" i="16"/>
  <c r="R26" i="16"/>
  <c r="Q26" i="16"/>
  <c r="L26" i="16"/>
  <c r="J26" i="16"/>
  <c r="X25" i="16"/>
  <c r="W25" i="16"/>
  <c r="V25" i="16"/>
  <c r="U25" i="16"/>
  <c r="T25" i="16"/>
  <c r="S25" i="16"/>
  <c r="R25" i="16"/>
  <c r="Q25" i="16"/>
  <c r="L25" i="16"/>
  <c r="J25" i="16"/>
  <c r="X24" i="16"/>
  <c r="W24" i="16"/>
  <c r="V24" i="16"/>
  <c r="U24" i="16"/>
  <c r="T24" i="16"/>
  <c r="S24" i="16"/>
  <c r="R24" i="16"/>
  <c r="Q24" i="16"/>
  <c r="L24" i="16"/>
  <c r="J24" i="16"/>
  <c r="X23" i="16"/>
  <c r="W23" i="16"/>
  <c r="V23" i="16"/>
  <c r="U23" i="16"/>
  <c r="T23" i="16"/>
  <c r="S23" i="16"/>
  <c r="R23" i="16"/>
  <c r="Q23" i="16"/>
  <c r="L23" i="16"/>
  <c r="J23" i="16"/>
  <c r="X22" i="16"/>
  <c r="W22" i="16"/>
  <c r="V22" i="16"/>
  <c r="U22" i="16"/>
  <c r="T22" i="16"/>
  <c r="S22" i="16"/>
  <c r="R22" i="16"/>
  <c r="Q22" i="16"/>
  <c r="L22" i="16"/>
  <c r="J22" i="16"/>
  <c r="X21" i="16"/>
  <c r="W21" i="16"/>
  <c r="V21" i="16"/>
  <c r="U21" i="16"/>
  <c r="T21" i="16"/>
  <c r="S21" i="16"/>
  <c r="R21" i="16"/>
  <c r="Q21" i="16"/>
  <c r="L21" i="16"/>
  <c r="J21" i="16"/>
  <c r="X20" i="16"/>
  <c r="W20" i="16"/>
  <c r="V20" i="16"/>
  <c r="U20" i="16"/>
  <c r="T20" i="16"/>
  <c r="S20" i="16"/>
  <c r="R20" i="16"/>
  <c r="Q20" i="16"/>
  <c r="L20" i="16"/>
  <c r="J20" i="16"/>
  <c r="X19" i="16"/>
  <c r="W19" i="16"/>
  <c r="V19" i="16"/>
  <c r="U19" i="16"/>
  <c r="T19" i="16"/>
  <c r="S19" i="16"/>
  <c r="R19" i="16"/>
  <c r="Q19" i="16"/>
  <c r="L19" i="16"/>
  <c r="J19" i="16"/>
  <c r="X18" i="16"/>
  <c r="W18" i="16"/>
  <c r="V18" i="16"/>
  <c r="U18" i="16"/>
  <c r="T18" i="16"/>
  <c r="S18" i="16"/>
  <c r="R18" i="16"/>
  <c r="Q18" i="16"/>
  <c r="L18" i="16"/>
  <c r="J18" i="16"/>
  <c r="X17" i="16"/>
  <c r="W17" i="16"/>
  <c r="V17" i="16"/>
  <c r="U17" i="16"/>
  <c r="T17" i="16"/>
  <c r="S17" i="16"/>
  <c r="R17" i="16"/>
  <c r="Q17" i="16"/>
  <c r="L17" i="16"/>
  <c r="J17" i="16"/>
  <c r="X16" i="16"/>
  <c r="W16" i="16"/>
  <c r="V16" i="16"/>
  <c r="U16" i="16"/>
  <c r="T16" i="16"/>
  <c r="S16" i="16"/>
  <c r="R16" i="16"/>
  <c r="Q16" i="16"/>
  <c r="L16" i="16"/>
  <c r="J16" i="16"/>
  <c r="X15" i="16"/>
  <c r="W15" i="16"/>
  <c r="V15" i="16"/>
  <c r="U15" i="16"/>
  <c r="T15" i="16"/>
  <c r="S15" i="16"/>
  <c r="R15" i="16"/>
  <c r="Q15" i="16"/>
  <c r="L15" i="16"/>
  <c r="J15" i="16"/>
  <c r="X14" i="16"/>
  <c r="W14" i="16"/>
  <c r="V14" i="16"/>
  <c r="U14" i="16"/>
  <c r="T14" i="16"/>
  <c r="S14" i="16"/>
  <c r="R14" i="16"/>
  <c r="Q14" i="16"/>
  <c r="L14" i="16"/>
  <c r="J14" i="16"/>
  <c r="X13" i="16"/>
  <c r="W13" i="16"/>
  <c r="V13" i="16"/>
  <c r="U13" i="16"/>
  <c r="T13" i="16"/>
  <c r="S13" i="16"/>
  <c r="R13" i="16"/>
  <c r="Q13" i="16"/>
  <c r="L13" i="16"/>
  <c r="J13" i="16"/>
  <c r="X12" i="16"/>
  <c r="W12" i="16"/>
  <c r="V12" i="16"/>
  <c r="U12" i="16"/>
  <c r="T12" i="16"/>
  <c r="S12" i="16"/>
  <c r="R12" i="16"/>
  <c r="Q12" i="16"/>
  <c r="L12" i="16"/>
  <c r="J12" i="16"/>
  <c r="X11" i="16"/>
  <c r="W11" i="16"/>
  <c r="V11" i="16"/>
  <c r="U11" i="16"/>
  <c r="T11" i="16"/>
  <c r="S11" i="16"/>
  <c r="R11" i="16"/>
  <c r="Q11" i="16"/>
  <c r="L11" i="16"/>
  <c r="J11" i="16"/>
  <c r="Z10" i="16"/>
  <c r="X10" i="16"/>
  <c r="W10" i="16"/>
  <c r="V10" i="16"/>
  <c r="U10" i="16"/>
  <c r="T10" i="16"/>
  <c r="S10" i="16"/>
  <c r="R10" i="16"/>
  <c r="Q10" i="16"/>
  <c r="L10" i="16"/>
  <c r="J10" i="16"/>
  <c r="Z9" i="16"/>
  <c r="X9" i="16"/>
  <c r="W9" i="16"/>
  <c r="V9" i="16"/>
  <c r="U9" i="16"/>
  <c r="T9" i="16"/>
  <c r="S9" i="16"/>
  <c r="R9" i="16"/>
  <c r="Q9" i="16"/>
  <c r="L9" i="16"/>
  <c r="J9" i="16"/>
  <c r="Z8" i="16"/>
  <c r="X8" i="16"/>
  <c r="W8" i="16"/>
  <c r="V8" i="16"/>
  <c r="U8" i="16"/>
  <c r="T8" i="16"/>
  <c r="S8" i="16"/>
  <c r="R8" i="16"/>
  <c r="Q8" i="16"/>
  <c r="L8" i="16"/>
  <c r="J8" i="16"/>
  <c r="Z7" i="16"/>
  <c r="X7" i="16"/>
  <c r="W7" i="16"/>
  <c r="V7" i="16"/>
  <c r="U7" i="16"/>
  <c r="T7" i="16"/>
  <c r="S7" i="16"/>
  <c r="R7" i="16"/>
  <c r="Q7" i="16"/>
  <c r="L7" i="16"/>
  <c r="J7" i="16"/>
  <c r="Z6" i="16"/>
  <c r="X6" i="16"/>
  <c r="W6" i="16"/>
  <c r="V6" i="16"/>
  <c r="U6" i="16"/>
  <c r="T6" i="16"/>
  <c r="S6" i="16"/>
  <c r="R6" i="16"/>
  <c r="Q6" i="16"/>
  <c r="L6" i="16"/>
  <c r="J6" i="16"/>
  <c r="Z5" i="16"/>
  <c r="X5" i="16"/>
  <c r="V5" i="16"/>
  <c r="U5" i="16"/>
  <c r="T5" i="16"/>
  <c r="S5" i="16"/>
  <c r="R5" i="16"/>
  <c r="Q5" i="16"/>
  <c r="L5" i="16"/>
  <c r="J5" i="16"/>
  <c r="Z4" i="16"/>
  <c r="X4" i="16"/>
  <c r="W4" i="16"/>
  <c r="V4" i="16"/>
  <c r="U4" i="16"/>
  <c r="T4" i="16"/>
  <c r="S4" i="16"/>
  <c r="R4" i="16"/>
  <c r="Q4" i="16"/>
  <c r="L4" i="16"/>
  <c r="J4" i="16"/>
  <c r="Z3" i="16"/>
  <c r="X3" i="16"/>
  <c r="V3" i="16"/>
  <c r="U3" i="16"/>
  <c r="T3" i="16"/>
  <c r="S3" i="16"/>
  <c r="R3" i="16"/>
  <c r="Q3" i="16"/>
  <c r="L3" i="16"/>
  <c r="J3" i="16"/>
  <c r="T2" i="16"/>
  <c r="Z2" i="16"/>
  <c r="X2" i="16"/>
  <c r="W2" i="16"/>
  <c r="S2" i="16"/>
  <c r="V2" i="16"/>
  <c r="U2" i="16"/>
  <c r="R2" i="16"/>
  <c r="Q2" i="16"/>
  <c r="L2" i="16"/>
  <c r="J2" i="16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Z10" i="1"/>
  <c r="Z9" i="1"/>
  <c r="Z8" i="1"/>
  <c r="Z7" i="1"/>
  <c r="Z6" i="1"/>
  <c r="Z5" i="1"/>
  <c r="Z4" i="1"/>
  <c r="Z3" i="1"/>
  <c r="T2" i="1"/>
  <c r="Z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X2" i="1"/>
  <c r="W2" i="1"/>
  <c r="W4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5" i="1"/>
  <c r="Q3" i="1"/>
  <c r="Q4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</calcChain>
</file>

<file path=xl/sharedStrings.xml><?xml version="1.0" encoding="utf-8"?>
<sst xmlns="http://schemas.openxmlformats.org/spreadsheetml/2006/main" count="15116" uniqueCount="2116">
  <si>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</si>
  <si>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</si>
  <si>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</si>
  <si>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</si>
  <si>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</si>
  <si>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</si>
  <si>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</si>
  <si>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</si>
  <si>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</si>
  <si>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</si>
  <si>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</si>
  <si>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</si>
  <si>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</si>
  <si>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</si>
  <si>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</si>
  <si>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</si>
  <si>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</si>
  <si>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</si>
  <si>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</si>
  <si>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</si>
  <si>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</si>
  <si>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</si>
  <si>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</si>
  <si>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</si>
  <si>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</si>
  <si>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</si>
  <si>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</si>
  <si>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</si>
  <si>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</si>
  <si>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</si>
  <si>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</si>
  <si>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</si>
  <si>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</si>
  <si>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</si>
  <si>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</si>
  <si>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</si>
  <si>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</si>
  <si>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</si>
  <si>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</si>
  <si>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</si>
  <si>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</si>
  <si>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</si>
  <si>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</si>
  <si>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</si>
  <si>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</si>
  <si>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</si>
  <si>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</si>
  <si>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</si>
  <si>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</si>
  <si>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</si>
  <si>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</si>
  <si>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</si>
  <si>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</si>
  <si>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</si>
  <si>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</si>
  <si>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</si>
  <si>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</si>
  <si>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</si>
  <si>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</si>
  <si>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</si>
  <si>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</si>
  <si>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</si>
  <si>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</si>
  <si>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</si>
  <si>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</si>
  <si>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</si>
  <si>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</si>
  <si>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</si>
  <si>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</si>
  <si>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</si>
  <si>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</si>
  <si>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</si>
  <si>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</si>
  <si>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</si>
  <si>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</si>
  <si>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</si>
  <si>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</si>
  <si>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</si>
  <si>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</si>
  <si>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</si>
  <si>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</si>
  <si>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</si>
  <si>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</si>
  <si>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</si>
  <si>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</si>
  <si>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</si>
  <si>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</si>
  <si>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</si>
  <si>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</si>
  <si>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</si>
  <si>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</si>
  <si>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</si>
  <si>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</si>
  <si>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</si>
  <si>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</si>
  <si>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</si>
  <si>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</si>
  <si>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</si>
  <si>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</si>
  <si>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</si>
  <si>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</si>
  <si>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</si>
  <si>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</si>
  <si>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</si>
  <si>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</si>
  <si>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</si>
  <si>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</si>
  <si>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</si>
  <si>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</si>
  <si>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</si>
  <si>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</si>
  <si>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</si>
  <si>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</si>
  <si>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</si>
  <si>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</si>
  <si>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</si>
  <si>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</si>
  <si>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</si>
  <si>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</si>
  <si>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</si>
  <si>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</si>
  <si>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</si>
  <si>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</si>
  <si>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</si>
  <si>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</si>
  <si>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</si>
  <si>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</si>
  <si>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</si>
  <si>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</si>
  <si>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</si>
  <si>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</si>
  <si>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</si>
  <si>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</si>
  <si>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</si>
  <si>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</si>
  <si>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</si>
  <si>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</si>
  <si>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</si>
  <si>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</si>
  <si>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</si>
  <si>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</si>
  <si>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</si>
  <si>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</si>
  <si>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</si>
  <si>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</si>
  <si>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</si>
  <si>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</si>
  <si>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</si>
  <si>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</si>
  <si>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</si>
  <si>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</si>
  <si>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</si>
  <si>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</si>
  <si>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</si>
  <si>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</si>
  <si>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</si>
  <si>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</si>
  <si>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</si>
  <si>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</si>
  <si>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</si>
  <si>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</si>
  <si>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</si>
  <si>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</si>
  <si>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</si>
  <si>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</si>
  <si>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</si>
  <si>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</si>
  <si>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</si>
  <si>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</si>
  <si>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</si>
  <si>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</si>
  <si>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</si>
  <si>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</si>
  <si>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</si>
  <si>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</si>
  <si>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</si>
  <si>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</si>
  <si>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</si>
  <si>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</si>
  <si>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</si>
  <si>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</si>
  <si>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</si>
  <si>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</si>
  <si>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</si>
  <si>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</si>
  <si>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</si>
  <si>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</si>
  <si>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</si>
  <si>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</si>
  <si>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</si>
  <si>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</si>
  <si>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</si>
  <si>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</si>
  <si>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</si>
  <si>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</si>
  <si>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</si>
  <si>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</si>
  <si>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</si>
  <si>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</si>
  <si>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</si>
  <si>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</si>
  <si>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</si>
  <si>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</si>
  <si>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</si>
  <si>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</si>
  <si>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</si>
  <si>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</si>
  <si>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</si>
  <si>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</si>
  <si>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</si>
  <si>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</si>
  <si>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</si>
  <si>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</si>
  <si>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</si>
  <si>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</si>
  <si>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</si>
  <si>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</si>
  <si>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</si>
  <si>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</si>
  <si>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</si>
  <si>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</si>
  <si>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</si>
  <si>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</si>
  <si>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</si>
  <si>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</si>
  <si>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</si>
  <si>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</si>
  <si>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</si>
  <si>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</si>
  <si>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</si>
  <si>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</si>
  <si>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</si>
  <si>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</si>
  <si>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</si>
  <si>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</si>
  <si>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</si>
  <si>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</si>
  <si>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</si>
  <si>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</si>
  <si>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</si>
  <si>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</si>
  <si>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</si>
  <si>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</si>
  <si>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</si>
  <si>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</si>
  <si>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</si>
  <si>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</si>
  <si>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</si>
  <si>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</si>
  <si>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</si>
  <si>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</si>
  <si>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</si>
  <si>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</si>
  <si>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</si>
  <si>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</si>
  <si>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</si>
  <si>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</si>
  <si>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</si>
  <si>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</si>
  <si>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</si>
  <si>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</si>
  <si>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</si>
  <si>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</si>
  <si>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</si>
  <si>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</si>
  <si>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</si>
  <si>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</si>
  <si>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</si>
  <si>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</si>
  <si>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</si>
  <si>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</si>
  <si>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</si>
  <si>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</si>
  <si>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</si>
  <si>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</si>
  <si>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</si>
  <si>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</si>
  <si>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</si>
  <si>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</si>
  <si>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</si>
  <si>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</si>
  <si>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</si>
  <si>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</si>
  <si>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</si>
  <si>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</si>
  <si>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</si>
  <si>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</si>
  <si>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</si>
  <si>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</si>
  <si>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</si>
  <si>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</si>
  <si>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</si>
  <si>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</si>
  <si>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</si>
  <si>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</si>
  <si>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</si>
  <si>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</si>
  <si>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</si>
  <si>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</si>
  <si>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</si>
  <si>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</si>
  <si>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</si>
  <si>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</si>
  <si>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</si>
  <si>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</si>
  <si>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</si>
  <si>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</si>
  <si>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</si>
  <si>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</si>
  <si>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</si>
  <si>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</si>
  <si>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</si>
  <si>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</si>
  <si>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</si>
  <si>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</si>
  <si>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</si>
  <si>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</si>
  <si>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</si>
  <si>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</si>
  <si>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</si>
  <si>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</si>
  <si>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</si>
  <si>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</si>
  <si>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</si>
  <si>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</si>
  <si>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</si>
  <si>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</si>
  <si>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</si>
  <si>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</si>
  <si>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</si>
  <si>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</si>
  <si>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</si>
  <si>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</si>
  <si>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</si>
  <si>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</si>
  <si>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</si>
  <si>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</si>
  <si>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</si>
  <si>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</si>
  <si>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</si>
  <si>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</si>
  <si>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</si>
  <si>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</si>
  <si>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</si>
  <si>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</si>
  <si>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</si>
  <si>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</si>
  <si>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</si>
  <si>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</si>
  <si>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</si>
  <si>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</si>
  <si>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</si>
  <si>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</si>
  <si>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</si>
  <si>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</si>
  <si>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</si>
  <si>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</si>
  <si>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</si>
  <si>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</si>
  <si>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</si>
  <si>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</si>
  <si>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</si>
  <si>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</si>
  <si>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</si>
  <si>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</si>
  <si>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</si>
  <si>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</si>
  <si>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</si>
  <si>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</si>
  <si>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</si>
  <si>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</si>
  <si>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</si>
  <si>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</si>
  <si>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</si>
  <si>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</si>
  <si>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</si>
  <si>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</si>
  <si>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</si>
  <si>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</si>
  <si>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</si>
  <si>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</si>
  <si>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</si>
  <si>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</si>
  <si>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</si>
  <si>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</si>
  <si>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</si>
  <si>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</si>
  <si>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</si>
  <si>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</si>
  <si>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</si>
  <si>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</si>
  <si>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</si>
  <si>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</si>
  <si>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</si>
  <si>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</si>
  <si>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</si>
  <si>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</si>
  <si>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</si>
  <si>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</si>
  <si>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</si>
  <si>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</si>
  <si>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</si>
  <si>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</si>
  <si>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</si>
  <si>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</si>
  <si>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</si>
  <si>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</si>
  <si>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</si>
  <si>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</si>
  <si>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</si>
  <si>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</si>
  <si>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</si>
  <si>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</si>
  <si>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</si>
  <si>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</si>
  <si>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</si>
  <si>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</si>
  <si>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</si>
  <si>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</si>
  <si>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</si>
  <si>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</si>
  <si>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</si>
  <si>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</si>
  <si>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</si>
  <si>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</si>
  <si>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</si>
  <si>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</si>
  <si>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</si>
  <si>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</si>
  <si>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</si>
  <si>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</si>
  <si>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</si>
  <si>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</si>
  <si>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</si>
  <si>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</si>
  <si>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</si>
  <si>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</si>
  <si>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</si>
  <si>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</si>
  <si>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</si>
  <si>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</si>
  <si>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</si>
  <si>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</si>
  <si>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</si>
  <si>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</si>
  <si>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</si>
  <si>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</si>
  <si>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</si>
  <si>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</si>
  <si>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</si>
  <si>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</si>
  <si>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</si>
  <si>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</si>
  <si>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</si>
  <si>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</si>
  <si>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</si>
  <si>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</si>
  <si>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</si>
  <si>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</si>
  <si>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</si>
  <si>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</si>
  <si>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</si>
  <si>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</si>
  <si>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</si>
  <si>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</si>
  <si>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</si>
  <si>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</si>
  <si>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</si>
  <si>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</si>
  <si>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</si>
  <si>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</si>
  <si>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</si>
  <si>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</si>
  <si>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</si>
  <si>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</si>
  <si>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</si>
  <si>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</si>
  <si>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</si>
  <si>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</si>
  <si>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</si>
  <si>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</si>
  <si>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</si>
  <si>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</si>
  <si>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</si>
  <si>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</si>
  <si>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</si>
  <si>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</si>
  <si>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</si>
  <si>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</si>
  <si>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</si>
  <si>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</si>
  <si>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</si>
  <si>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</si>
  <si>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</si>
  <si>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</si>
  <si>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</si>
  <si>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</si>
  <si>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</si>
  <si>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</si>
  <si>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</si>
  <si>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</si>
  <si>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</si>
  <si>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</si>
  <si>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</si>
  <si>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</si>
  <si>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</si>
  <si>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</si>
  <si>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</si>
  <si>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</si>
  <si>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</si>
  <si>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</si>
  <si>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</si>
  <si>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</si>
  <si>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</si>
  <si>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</si>
  <si>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</si>
  <si>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</si>
  <si>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</si>
  <si>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</si>
  <si>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</si>
  <si>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</si>
  <si>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</si>
  <si>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</si>
  <si>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</si>
  <si>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</si>
  <si>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</si>
  <si>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</si>
  <si>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</si>
  <si>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</si>
  <si>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</si>
  <si>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</si>
  <si>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</si>
  <si>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</si>
  <si>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</si>
  <si>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</si>
  <si>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</si>
  <si>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</si>
  <si>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</si>
  <si>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</si>
  <si>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</si>
  <si>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</si>
  <si>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</si>
  <si>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</si>
  <si>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</si>
  <si>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</si>
  <si>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</si>
  <si>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</si>
  <si>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</si>
  <si>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</si>
  <si>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</si>
  <si>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</si>
  <si>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</si>
  <si>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</si>
  <si>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</si>
  <si>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</si>
  <si>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</si>
  <si>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</si>
  <si>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</si>
  <si>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</si>
  <si>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</si>
  <si>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</si>
  <si>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</si>
  <si>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</si>
  <si>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</si>
  <si>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</si>
  <si>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</si>
  <si>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</si>
  <si>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</si>
  <si>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</si>
  <si>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</si>
  <si>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</si>
  <si>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</si>
  <si>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</si>
  <si>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</si>
  <si>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</si>
  <si>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</si>
  <si>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</si>
  <si>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</si>
  <si>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</si>
  <si>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</si>
  <si>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</si>
  <si>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</si>
  <si>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</si>
  <si>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</si>
  <si>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</si>
  <si>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</si>
  <si>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</si>
  <si>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</si>
  <si>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</si>
  <si>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</si>
  <si>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</si>
  <si>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</si>
  <si>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</si>
  <si>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</si>
  <si>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</si>
  <si>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</si>
  <si>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</si>
  <si>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</si>
  <si>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</si>
  <si>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</si>
  <si>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</si>
  <si>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</si>
  <si>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</si>
  <si>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</si>
  <si>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</si>
  <si>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</si>
  <si>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</si>
  <si>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</si>
  <si>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</si>
  <si>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</si>
  <si>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</si>
  <si>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</si>
  <si>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</si>
  <si>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</si>
  <si>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</si>
  <si>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</si>
  <si>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</si>
  <si>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</si>
  <si>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</si>
  <si>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</si>
  <si>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</si>
  <si>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</si>
  <si>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</si>
  <si>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</si>
  <si>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</si>
  <si>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</si>
  <si>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</si>
  <si>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</si>
  <si>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</si>
  <si>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</si>
  <si>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</si>
  <si>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</si>
  <si>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</si>
  <si>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</si>
  <si>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</si>
  <si>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</si>
  <si>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</si>
  <si>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</si>
  <si>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</si>
  <si>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</si>
  <si>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</si>
  <si>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</si>
  <si>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</si>
  <si>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</si>
  <si>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</si>
  <si>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</si>
  <si>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</si>
  <si>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</si>
  <si>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</si>
  <si>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</si>
  <si>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</si>
  <si>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</si>
  <si>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</si>
  <si>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</si>
  <si>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</si>
  <si>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</si>
  <si>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</si>
  <si>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</si>
  <si>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</si>
  <si>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</si>
  <si>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</si>
  <si>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</si>
  <si>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</si>
  <si>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</si>
  <si>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</si>
  <si>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</si>
  <si>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</si>
  <si>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</si>
  <si>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</si>
  <si>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</si>
  <si>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</si>
  <si>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</si>
  <si>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</si>
  <si>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</si>
  <si>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</si>
  <si>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</si>
  <si>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</si>
  <si>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</si>
  <si>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</si>
  <si>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</si>
  <si>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</si>
  <si>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</si>
  <si>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</si>
  <si>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</si>
  <si>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</si>
  <si>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</si>
  <si>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</si>
  <si>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</si>
  <si>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</si>
  <si>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</si>
  <si>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</si>
  <si>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</si>
  <si>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</si>
  <si>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</si>
  <si>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</si>
  <si>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</si>
  <si>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</si>
  <si>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</si>
  <si>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</si>
  <si>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</si>
  <si>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</si>
  <si>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</si>
  <si>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</si>
  <si>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</si>
  <si>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</si>
  <si>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</si>
  <si>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</si>
  <si>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</si>
  <si>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</si>
  <si>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</si>
  <si>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</si>
  <si>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</si>
  <si>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</si>
  <si>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</si>
  <si>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</si>
  <si>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</si>
  <si>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</si>
  <si>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</si>
  <si>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</si>
  <si>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</si>
  <si>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</si>
  <si>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</si>
  <si>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</si>
  <si>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</si>
  <si>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</si>
  <si>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</si>
  <si>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</si>
  <si>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</si>
  <si>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</si>
  <si>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</si>
  <si>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</si>
  <si>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</si>
  <si>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</si>
  <si>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</si>
  <si>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</si>
  <si>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</si>
  <si>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</si>
  <si>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</si>
  <si>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</si>
  <si>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</si>
  <si>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</si>
  <si>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</si>
  <si>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</si>
  <si>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</si>
  <si>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</si>
  <si>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</si>
  <si>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</si>
  <si>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</si>
  <si>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</si>
  <si>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</si>
  <si>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</si>
  <si>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</si>
  <si>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</si>
  <si>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</si>
  <si>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</si>
  <si>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</si>
  <si>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</si>
  <si>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</si>
  <si>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</si>
  <si>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</si>
  <si>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</si>
  <si>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</si>
  <si>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</si>
  <si>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</si>
  <si>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</si>
  <si>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</si>
  <si>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</si>
  <si>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</si>
  <si>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</si>
  <si>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</si>
  <si>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</si>
  <si>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</si>
  <si>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</si>
  <si>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</si>
  <si>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</si>
  <si>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</si>
  <si>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</si>
  <si>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</si>
  <si>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</si>
  <si>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</si>
  <si>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</si>
  <si>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</si>
  <si>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</si>
  <si>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</si>
  <si>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</si>
  <si>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</si>
  <si>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</si>
  <si>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</si>
  <si>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</si>
  <si>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</si>
  <si>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</si>
  <si>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</si>
  <si>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</si>
  <si>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</si>
  <si>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</si>
  <si>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</si>
  <si>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</si>
  <si>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</si>
  <si>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</si>
  <si>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</si>
  <si>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</si>
  <si>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</si>
  <si>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</si>
  <si>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</si>
  <si>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</si>
  <si>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</si>
  <si>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</si>
  <si>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</si>
  <si>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</si>
  <si>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</si>
  <si>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</si>
  <si>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</si>
  <si>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</si>
  <si>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</si>
  <si>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</si>
  <si>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</si>
  <si>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</si>
  <si>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</si>
  <si>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</si>
  <si>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</si>
  <si>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</si>
  <si>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</si>
  <si>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</si>
  <si>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</si>
  <si>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</si>
  <si>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</si>
  <si>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</si>
  <si>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</si>
  <si>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</si>
  <si>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</si>
  <si>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</si>
  <si>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</si>
  <si>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</si>
  <si>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</si>
  <si>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</si>
  <si>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</si>
  <si>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</si>
  <si>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</si>
  <si>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</si>
  <si>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</si>
  <si>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</si>
  <si>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</si>
  <si>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</si>
  <si>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</si>
  <si>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</si>
  <si>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</si>
  <si>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</si>
  <si>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</si>
  <si>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</si>
  <si>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</si>
  <si>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</si>
  <si>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</si>
  <si>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</si>
  <si>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</si>
  <si>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</si>
  <si>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</si>
  <si>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</si>
  <si>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</si>
  <si>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</si>
  <si>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</si>
  <si>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</si>
  <si>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</si>
  <si>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</si>
  <si>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</si>
  <si>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</si>
  <si>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</si>
  <si>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</si>
  <si>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</si>
  <si>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</si>
  <si>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</si>
  <si>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</si>
  <si>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</si>
  <si>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</si>
  <si>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</si>
  <si>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</si>
  <si>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</si>
  <si>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</si>
  <si>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</si>
  <si>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</si>
  <si>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</si>
  <si>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</si>
  <si>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</si>
  <si>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</si>
  <si>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</si>
  <si>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</si>
  <si>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</si>
  <si>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</si>
  <si>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</si>
  <si>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</si>
  <si>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</si>
  <si>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</si>
  <si>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</si>
  <si>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</si>
  <si>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</si>
  <si>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</si>
  <si>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</si>
  <si>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</si>
  <si>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</si>
  <si>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</si>
  <si>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</si>
  <si>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</si>
  <si>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</si>
  <si>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</si>
  <si>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</si>
  <si>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</si>
  <si>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</si>
  <si>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</si>
  <si>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</si>
  <si>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</si>
  <si>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</si>
  <si>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</si>
  <si>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</si>
  <si>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</si>
  <si>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</si>
  <si>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</si>
  <si>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</si>
  <si>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</si>
  <si>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</si>
  <si>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</si>
  <si>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</si>
  <si>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</si>
  <si>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</si>
  <si>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</si>
  <si>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</si>
  <si>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</si>
  <si>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</si>
  <si>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</si>
  <si>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</si>
  <si>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</si>
  <si>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</si>
  <si>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</si>
  <si>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</si>
  <si>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</si>
  <si>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</si>
  <si>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</si>
  <si>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</si>
  <si>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</si>
  <si>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</si>
  <si>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</si>
  <si>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</si>
  <si>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</si>
  <si>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</si>
  <si>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</si>
  <si>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</si>
  <si>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</si>
  <si>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</si>
  <si>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</si>
  <si>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</si>
  <si>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</si>
  <si>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</si>
  <si>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</si>
  <si>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</si>
  <si>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</si>
  <si>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</si>
  <si>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</si>
  <si>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</si>
  <si>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</si>
  <si>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</si>
  <si>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</si>
  <si>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</si>
  <si>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</si>
  <si>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</si>
  <si>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</si>
  <si>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</si>
  <si>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</si>
  <si>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</si>
  <si>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</si>
  <si>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</si>
  <si>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</si>
  <si>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</si>
  <si>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</si>
  <si>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</si>
  <si>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</si>
  <si>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</si>
  <si>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</si>
  <si>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</si>
  <si>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</si>
  <si>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</si>
  <si>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</si>
  <si>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</si>
  <si>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</si>
  <si>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</si>
  <si>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</si>
  <si>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</si>
  <si>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</si>
  <si>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</si>
  <si>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</si>
  <si>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</si>
  <si>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</si>
  <si>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</si>
  <si>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</si>
  <si>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</si>
  <si>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</si>
  <si>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</si>
  <si>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</si>
  <si>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</si>
  <si>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</si>
  <si>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</si>
  <si>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</si>
  <si>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</si>
  <si>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</si>
  <si>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</si>
  <si>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</si>
  <si>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</si>
  <si>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</si>
  <si>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</si>
  <si>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</si>
  <si>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</si>
  <si>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</si>
  <si>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</si>
  <si>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</si>
  <si>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</si>
  <si>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</si>
  <si>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</si>
  <si>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</si>
  <si>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</si>
  <si>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</si>
  <si>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</si>
  <si>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</si>
  <si>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</si>
  <si>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</si>
  <si>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</si>
  <si>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</si>
  <si>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</si>
  <si>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</si>
  <si>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</si>
  <si>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</si>
  <si>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</si>
  <si>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</si>
  <si>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</si>
  <si>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</si>
  <si>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</si>
  <si>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</si>
  <si>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</si>
  <si>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</si>
  <si>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</si>
  <si>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</si>
  <si>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</si>
  <si>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</si>
  <si>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</si>
  <si>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</si>
  <si>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</si>
  <si>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</si>
  <si>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</si>
  <si>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</si>
  <si>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</si>
  <si>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</si>
  <si>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</si>
  <si>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</si>
  <si>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</si>
  <si>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</si>
  <si>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</si>
  <si>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</si>
  <si>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</si>
  <si>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</si>
  <si>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</si>
  <si>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</si>
  <si>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</si>
  <si>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</si>
  <si>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</si>
  <si>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</si>
  <si>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</si>
  <si>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</si>
  <si>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</si>
  <si>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</si>
  <si>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</si>
  <si>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</si>
  <si>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</si>
  <si>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</si>
  <si>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</si>
  <si>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</si>
  <si>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</si>
  <si>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</si>
  <si>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</si>
  <si>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</si>
  <si>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</si>
  <si>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</si>
  <si>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</si>
  <si>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</si>
  <si>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</si>
  <si>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</si>
  <si>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</si>
  <si>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</si>
  <si>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</si>
  <si>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</si>
  <si>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</si>
  <si>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</si>
  <si>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</si>
  <si>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</si>
  <si>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</si>
  <si>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</si>
  <si>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</si>
  <si>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</si>
  <si>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</si>
  <si>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</si>
  <si>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</si>
  <si>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</si>
  <si>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</si>
  <si>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</si>
  <si>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</si>
  <si>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</si>
  <si>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</si>
  <si>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</si>
  <si>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</si>
  <si>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</si>
  <si>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</si>
  <si>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</si>
  <si>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</si>
  <si>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</si>
  <si>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</si>
  <si>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</si>
  <si>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</si>
  <si>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</si>
  <si>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</si>
  <si>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</si>
  <si>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</si>
  <si>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</si>
  <si>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</si>
  <si>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</si>
  <si>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</si>
  <si>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</si>
  <si>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</si>
  <si>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</si>
  <si>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</si>
  <si>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</si>
  <si>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</si>
  <si>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</si>
  <si>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</si>
  <si>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</si>
  <si>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</si>
  <si>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</si>
  <si>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</si>
  <si>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</si>
  <si>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</si>
  <si>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</si>
  <si>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</si>
  <si>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</si>
  <si>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</si>
  <si>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</si>
  <si>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</si>
  <si>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</si>
  <si>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</si>
  <si>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</si>
  <si>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</si>
  <si>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</si>
  <si>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</si>
  <si>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</si>
  <si>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</si>
  <si>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</si>
  <si>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</si>
  <si>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</si>
  <si>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</si>
  <si>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</si>
  <si>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</si>
  <si>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</si>
  <si>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</si>
  <si>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</si>
  <si>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</si>
  <si>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</si>
  <si>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</si>
  <si>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</si>
  <si>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</si>
  <si>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</si>
  <si>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</si>
  <si>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</si>
  <si>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</si>
  <si>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</si>
  <si>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</si>
  <si>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</si>
  <si>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</si>
  <si>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</si>
  <si>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</si>
  <si>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</si>
  <si>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</si>
  <si>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</si>
  <si>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</si>
  <si>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</si>
  <si>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</si>
  <si>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</si>
  <si>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</si>
  <si>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</si>
  <si>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</si>
  <si>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</si>
  <si>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</si>
  <si>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</si>
  <si>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</si>
  <si>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</si>
  <si>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</si>
  <si>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</si>
  <si>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</si>
  <si>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</si>
  <si>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</si>
  <si>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</si>
  <si>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</si>
  <si>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</si>
  <si>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</si>
  <si>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</si>
  <si>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</si>
  <si>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</si>
  <si>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</si>
  <si>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</si>
  <si>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</si>
  <si>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</si>
  <si>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</si>
  <si>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</si>
  <si>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</si>
  <si>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</si>
  <si>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</si>
  <si>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</si>
  <si>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</si>
  <si>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</si>
  <si>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</si>
  <si>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</si>
  <si>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</si>
  <si>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</si>
  <si>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</si>
  <si>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</si>
  <si>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</si>
  <si>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</si>
  <si>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</si>
  <si>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</si>
  <si>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</si>
  <si>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</si>
  <si>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</si>
  <si>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</si>
  <si>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</si>
  <si>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</si>
  <si>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</si>
  <si>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</si>
  <si>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</si>
  <si>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</si>
  <si>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</si>
  <si>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</si>
  <si>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</si>
  <si>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</si>
  <si>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</si>
  <si>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</si>
  <si>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</si>
  <si>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</si>
  <si>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</si>
  <si>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</si>
  <si>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</si>
  <si>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</si>
  <si>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</si>
  <si>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</si>
  <si>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</si>
  <si>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</si>
  <si>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</si>
  <si>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</si>
  <si>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</si>
  <si>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</si>
  <si>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</si>
  <si>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</si>
  <si>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</si>
  <si>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</si>
  <si>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</si>
  <si>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</si>
  <si>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</si>
  <si>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</si>
  <si>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</si>
  <si>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</si>
  <si>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</si>
  <si>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</si>
  <si>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</si>
  <si>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</si>
  <si>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</si>
  <si>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</si>
  <si>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</si>
  <si>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</si>
  <si>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</si>
  <si>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</si>
  <si>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</si>
  <si>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</si>
  <si>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</si>
  <si>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</si>
  <si>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</si>
  <si>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</si>
  <si>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</si>
  <si>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</si>
  <si>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</si>
  <si>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</si>
  <si>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</si>
  <si>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</si>
  <si>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</si>
  <si>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</si>
  <si>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</si>
  <si>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</si>
  <si>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</si>
  <si>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</si>
  <si>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</si>
  <si>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</si>
  <si>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</si>
  <si>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</si>
  <si>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</si>
  <si>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</si>
  <si>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</si>
  <si>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</si>
  <si>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</si>
  <si>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</si>
  <si>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</si>
  <si>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</si>
  <si>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</si>
  <si>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</si>
  <si>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</si>
  <si>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</si>
  <si>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</si>
  <si>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</si>
  <si>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</si>
  <si>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</si>
  <si>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</si>
  <si>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</si>
  <si>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</si>
  <si>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</si>
  <si>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</si>
  <si>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</si>
  <si>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</si>
  <si>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</si>
  <si>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</si>
  <si>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</si>
  <si>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</si>
  <si>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</si>
  <si>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</si>
  <si>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</si>
  <si>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</si>
  <si>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</si>
  <si>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</si>
  <si>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</si>
  <si>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</si>
  <si>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</si>
  <si>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</si>
  <si>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</si>
  <si>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</si>
  <si>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</si>
  <si>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</si>
  <si>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</si>
  <si>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</si>
  <si>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</si>
  <si>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</si>
  <si>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</si>
  <si>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</si>
  <si>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</si>
  <si>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</si>
  <si>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</si>
  <si>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</si>
  <si>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</si>
  <si>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</si>
  <si>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</si>
  <si>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</si>
  <si>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</si>
  <si>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</si>
  <si>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</si>
  <si>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</si>
  <si>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</si>
  <si>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</si>
  <si>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</si>
  <si>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</si>
  <si>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</si>
  <si>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</si>
  <si>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</si>
  <si>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</si>
  <si>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</si>
  <si>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</si>
  <si>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</si>
  <si>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</si>
  <si>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</si>
  <si>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</si>
  <si>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</si>
  <si>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</si>
  <si>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</si>
  <si>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</si>
  <si>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</si>
  <si>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</si>
  <si>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</si>
  <si>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</si>
  <si>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</si>
  <si>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</si>
  <si>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</si>
  <si>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</si>
  <si>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</si>
  <si>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</si>
  <si>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</si>
  <si>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</si>
  <si>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</si>
  <si>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</si>
  <si>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</si>
  <si>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</si>
  <si>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</si>
  <si>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</si>
  <si>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</si>
  <si>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</si>
  <si>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</si>
  <si>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</si>
  <si>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</si>
  <si>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</si>
  <si>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</si>
  <si>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</si>
  <si>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</si>
  <si>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</si>
  <si>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</si>
  <si>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</si>
  <si>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</si>
  <si>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</si>
  <si>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</si>
  <si>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</si>
  <si>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</si>
  <si>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</si>
  <si>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</si>
  <si>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</si>
  <si>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</si>
  <si>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</si>
  <si>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</si>
  <si>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</si>
  <si>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</si>
  <si>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</si>
  <si>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</si>
  <si>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</si>
  <si>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</si>
  <si>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</si>
  <si>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</si>
  <si>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</si>
  <si>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</si>
  <si>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</si>
  <si>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</si>
  <si>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</si>
  <si>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</si>
  <si>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</si>
  <si>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</si>
  <si>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</si>
  <si>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</si>
  <si>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</si>
  <si>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</si>
  <si>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</si>
  <si>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</si>
  <si>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</si>
  <si>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</si>
  <si>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</si>
  <si>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</si>
  <si>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</si>
  <si>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</si>
  <si>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</si>
  <si>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</si>
  <si>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</si>
  <si>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</si>
  <si>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</si>
  <si>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</si>
  <si>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</si>
  <si>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</si>
  <si>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</si>
  <si>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</si>
  <si>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</si>
  <si>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</si>
  <si>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</si>
  <si>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</si>
  <si>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</si>
  <si>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</si>
  <si>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</si>
  <si>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</si>
  <si>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</si>
  <si>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</si>
  <si>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</si>
  <si>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</si>
  <si>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</si>
  <si>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</si>
  <si>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</si>
  <si>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</si>
  <si>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</si>
  <si>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</si>
  <si>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</si>
  <si>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</si>
  <si>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</si>
  <si>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</si>
  <si>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</si>
  <si>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</si>
  <si>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</si>
  <si>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</si>
  <si>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</si>
  <si>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</si>
  <si>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</si>
  <si>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</si>
  <si>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</si>
  <si>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</si>
  <si>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</si>
  <si>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</si>
  <si>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</si>
  <si>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</si>
  <si>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</si>
  <si>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</si>
  <si>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</si>
  <si>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</si>
  <si>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</si>
  <si>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</si>
  <si>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</si>
  <si>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</si>
  <si>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</si>
  <si>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</si>
  <si>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</si>
  <si>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</si>
  <si>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</si>
  <si>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</si>
  <si>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</si>
  <si>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</si>
  <si>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</si>
  <si>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</si>
  <si>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</si>
  <si>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</si>
  <si>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</si>
  <si>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</si>
  <si>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</si>
  <si>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</si>
  <si>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</si>
  <si>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</si>
  <si>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</si>
  <si>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</si>
  <si>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</si>
  <si>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</si>
  <si>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</si>
  <si>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</si>
  <si>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</si>
  <si>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</si>
  <si>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</si>
  <si>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</si>
  <si>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</si>
  <si>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</si>
  <si>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</si>
  <si>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</si>
  <si>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</si>
  <si>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</si>
  <si>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</si>
  <si>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</si>
  <si>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</si>
  <si>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</si>
  <si>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</si>
  <si>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</si>
  <si>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</si>
  <si>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</si>
  <si>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</si>
  <si>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</si>
  <si>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</si>
  <si>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</si>
  <si>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</si>
  <si>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</si>
  <si>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</si>
  <si>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</si>
  <si>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</si>
  <si>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</si>
  <si>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</si>
  <si>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</si>
  <si>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</si>
  <si>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</si>
  <si>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</si>
  <si>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</si>
  <si>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</si>
  <si>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</si>
  <si>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</si>
  <si>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</si>
  <si>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</si>
  <si>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</si>
  <si>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</si>
  <si>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</si>
  <si>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</si>
  <si>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</si>
  <si>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</si>
  <si>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</si>
  <si>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</si>
  <si>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</si>
  <si>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</si>
  <si>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</si>
  <si>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</si>
  <si>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</si>
  <si>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</si>
  <si>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</si>
  <si>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</si>
  <si>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</si>
  <si>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</si>
  <si>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</si>
  <si>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</si>
  <si>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</si>
  <si>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</si>
  <si>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</si>
  <si>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</si>
  <si>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</si>
  <si>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</si>
  <si>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</si>
  <si>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</si>
  <si>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</si>
  <si>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</si>
  <si>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</si>
  <si>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</si>
  <si>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</si>
  <si>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</si>
  <si>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</si>
  <si>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</si>
  <si>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</si>
  <si>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</si>
  <si>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</si>
  <si>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</si>
  <si>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</si>
  <si>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</si>
  <si>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</si>
  <si>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</si>
  <si>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</si>
  <si>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</si>
  <si>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</si>
  <si>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</si>
  <si>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</si>
  <si>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</si>
  <si>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</si>
  <si>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</si>
  <si>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</si>
  <si>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</si>
  <si>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</si>
  <si>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</si>
  <si>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</si>
  <si>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</si>
  <si>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</si>
  <si>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</si>
  <si>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</si>
  <si>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</si>
  <si>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</si>
  <si>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</si>
  <si>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</si>
  <si>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</si>
  <si>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</si>
  <si>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</si>
  <si>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</si>
  <si>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</si>
  <si>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</si>
  <si>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</si>
  <si>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</si>
  <si>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</si>
  <si>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</si>
  <si>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</si>
  <si>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</si>
  <si>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</si>
  <si>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</si>
  <si>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</si>
  <si>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</si>
  <si>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</si>
  <si>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</si>
  <si>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</si>
  <si>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</si>
  <si>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</si>
  <si>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</si>
  <si>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</si>
  <si>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</si>
  <si>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</si>
  <si>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</si>
  <si>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</si>
  <si>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</si>
  <si>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</si>
  <si>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</si>
  <si>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</si>
  <si>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</si>
  <si>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</si>
  <si>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</si>
  <si>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</si>
  <si>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</si>
  <si>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</si>
  <si>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</si>
  <si>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</si>
  <si>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</si>
  <si>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</si>
  <si>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</si>
  <si>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</si>
  <si>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</si>
  <si>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</si>
  <si>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</si>
  <si>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</si>
  <si>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</si>
  <si>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</si>
  <si>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</si>
  <si>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</si>
  <si>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</si>
  <si>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</si>
  <si>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</si>
  <si>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</si>
  <si>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</si>
  <si>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</si>
  <si>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</si>
  <si>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</si>
  <si>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</si>
  <si>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</si>
  <si>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</si>
  <si>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</si>
  <si>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</si>
  <si>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</si>
  <si>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</si>
  <si>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</si>
  <si>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</si>
  <si>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</si>
  <si>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</si>
  <si>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</si>
  <si>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</si>
  <si>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</si>
  <si>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</si>
  <si>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</si>
  <si>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</si>
  <si>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</si>
  <si>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</si>
  <si>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</si>
  <si>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</si>
  <si>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</si>
  <si>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</si>
  <si>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</si>
  <si>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</si>
  <si>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</si>
  <si>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</si>
  <si>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</si>
  <si>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</si>
  <si>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</si>
  <si>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</si>
  <si>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</si>
  <si>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</si>
  <si>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</si>
  <si>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</si>
  <si>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</si>
  <si>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</si>
  <si>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</si>
  <si>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</si>
  <si>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</si>
  <si>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</si>
  <si>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</si>
  <si>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</si>
  <si>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</si>
  <si>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</si>
  <si>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</si>
  <si>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</si>
  <si>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</si>
  <si>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</si>
  <si>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</si>
  <si>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</si>
  <si>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</si>
  <si>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</si>
  <si>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</si>
  <si>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</si>
  <si>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</si>
  <si>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</si>
  <si>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</si>
  <si>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</si>
  <si>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</si>
  <si>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</si>
  <si>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</si>
  <si>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</si>
  <si>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</si>
  <si>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</si>
  <si>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</si>
  <si>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</si>
  <si>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</si>
  <si>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</si>
  <si>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</si>
  <si>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</si>
  <si>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</si>
  <si>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</si>
  <si>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</si>
  <si>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</si>
  <si>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</si>
  <si>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</si>
  <si>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</si>
  <si>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</si>
  <si>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</si>
  <si>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</si>
  <si>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</si>
  <si>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</si>
  <si>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</si>
  <si>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</si>
  <si>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</si>
  <si>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</si>
  <si>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</si>
  <si>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</si>
  <si>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</si>
  <si>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</si>
  <si>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</si>
  <si>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</si>
  <si>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</si>
  <si>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</si>
  <si>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</si>
  <si>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</si>
  <si>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</si>
  <si>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</si>
  <si>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</si>
  <si>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</si>
  <si>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</si>
  <si>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</si>
  <si>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</si>
  <si>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</si>
  <si>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</si>
  <si>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</si>
  <si>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</si>
  <si>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</si>
  <si>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</si>
  <si>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</si>
  <si>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</si>
  <si>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</si>
  <si>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</si>
  <si>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</si>
  <si>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</si>
  <si>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</si>
  <si>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</si>
  <si>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</si>
  <si>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</si>
  <si>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</si>
  <si>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</si>
  <si>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</si>
  <si>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</si>
  <si>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</si>
  <si>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</si>
  <si>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</si>
  <si>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</si>
  <si>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</si>
  <si>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</si>
  <si>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</si>
  <si>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</si>
  <si>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</si>
  <si>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</si>
  <si>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</si>
  <si>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</si>
  <si>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</si>
  <si>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</si>
  <si>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</si>
  <si>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</si>
  <si>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</si>
  <si>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</si>
  <si>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</si>
  <si>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</si>
  <si>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</si>
  <si>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</si>
  <si>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</si>
  <si>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</si>
  <si>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</si>
  <si>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</si>
  <si>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</si>
  <si>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</si>
  <si>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</si>
  <si>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</si>
  <si>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</si>
  <si>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</si>
  <si>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</si>
  <si>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</si>
  <si>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</si>
  <si>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</si>
  <si>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</si>
  <si>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</si>
  <si>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</si>
  <si>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</si>
  <si>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</si>
  <si>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</si>
  <si>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</si>
  <si>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</si>
  <si>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</si>
  <si>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</si>
  <si>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</si>
  <si>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</si>
  <si>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</si>
  <si>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</si>
  <si>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</si>
  <si>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</si>
  <si>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</si>
  <si>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</si>
  <si>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</si>
  <si>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</si>
  <si>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</si>
  <si>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</si>
  <si>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</si>
  <si>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</si>
  <si>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</si>
  <si>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</si>
  <si>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</si>
  <si>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</si>
  <si>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</si>
  <si>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</si>
  <si>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</si>
  <si>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</si>
  <si>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</si>
  <si>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</si>
  <si>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</si>
  <si>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</si>
  <si>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</si>
  <si>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</si>
  <si>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</si>
  <si>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</si>
  <si>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</si>
  <si>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</si>
  <si>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</si>
  <si>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</si>
  <si>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</si>
  <si>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</si>
  <si>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</si>
  <si>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</si>
  <si>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</si>
  <si>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</si>
  <si>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</si>
  <si>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</si>
  <si>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</si>
  <si>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</si>
  <si>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</si>
  <si>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</si>
  <si>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</si>
  <si>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</si>
  <si>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</si>
  <si>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</si>
  <si>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</si>
  <si>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</si>
  <si>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</si>
  <si>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</si>
  <si>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</si>
  <si>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</si>
  <si>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</si>
  <si>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</si>
  <si>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</si>
  <si>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</si>
  <si>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</si>
  <si>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</si>
  <si>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</si>
  <si>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</si>
  <si>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</si>
  <si>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</si>
  <si>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</si>
  <si>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</si>
  <si>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</si>
  <si>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</si>
  <si>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</si>
  <si>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</si>
  <si>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</si>
  <si>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</si>
  <si>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</si>
  <si>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</si>
  <si>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</si>
  <si>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</si>
  <si>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</si>
  <si>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</si>
  <si>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</si>
  <si>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</si>
  <si>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</si>
  <si>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</si>
  <si>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</si>
  <si>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</si>
  <si>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</si>
  <si>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</si>
  <si>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</si>
  <si>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</si>
  <si>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</si>
  <si>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</si>
  <si>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</si>
  <si>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</si>
  <si>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</si>
  <si>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</si>
  <si>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</si>
  <si>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</si>
  <si>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</si>
  <si>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</si>
  <si>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</si>
  <si>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</si>
  <si>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</si>
  <si>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</si>
  <si>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</si>
  <si>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</si>
  <si>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</si>
  <si>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</si>
  <si>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</si>
  <si>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</si>
  <si>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</si>
  <si>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</si>
  <si>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</si>
  <si>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</si>
  <si>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</si>
  <si>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</si>
  <si>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</si>
  <si>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</si>
  <si>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</si>
  <si>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</si>
  <si>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</si>
  <si>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</si>
  <si>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</si>
  <si>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</si>
  <si>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</si>
  <si>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</si>
  <si>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</si>
  <si>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</si>
  <si>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</si>
  <si>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</si>
  <si>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</si>
  <si>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</si>
  <si>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</si>
  <si>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</si>
  <si>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</si>
  <si>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</si>
  <si>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</si>
  <si>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</si>
  <si>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</si>
  <si>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</si>
  <si>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</si>
  <si>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</si>
  <si>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</si>
  <si>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</si>
  <si>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</si>
  <si>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</si>
  <si>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</si>
  <si>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</si>
  <si>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</si>
  <si>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</si>
  <si>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</si>
  <si>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</si>
  <si>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</si>
  <si>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</si>
  <si>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</si>
  <si>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</si>
  <si>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</si>
  <si>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</si>
  <si>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</si>
  <si>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</si>
  <si>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</si>
  <si>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</si>
  <si>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</si>
  <si>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</si>
  <si>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</si>
  <si>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</si>
  <si>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</si>
  <si>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</si>
  <si>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</si>
  <si>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</si>
  <si>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</si>
  <si>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</si>
  <si>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</si>
  <si>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</si>
  <si>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</si>
  <si>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</si>
  <si>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</si>
  <si>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</si>
  <si>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</si>
  <si>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</si>
  <si>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</si>
  <si>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</si>
  <si>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</si>
  <si>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</si>
  <si>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(blank)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</si>
  <si>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</si>
  <si>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</si>
  <si>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</si>
  <si>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</si>
  <si>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</si>
  <si>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</si>
  <si>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</si>
  <si>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</si>
  <si>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</si>
  <si>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</si>
  <si>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</si>
  <si>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</si>
  <si>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</si>
  <si>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</si>
  <si>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</si>
  <si>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</si>
  <si>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</si>
  <si>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</si>
  <si>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</si>
  <si>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</si>
  <si>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</si>
  <si>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</si>
  <si>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</si>
  <si>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</si>
  <si>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</si>
  <si>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</si>
  <si>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</si>
  <si>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</si>
  <si>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</si>
  <si>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</si>
  <si>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</si>
  <si>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</si>
  <si>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</si>
  <si>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</si>
  <si>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</si>
  <si>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</si>
  <si>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</si>
  <si>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</si>
  <si>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</si>
  <si>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</si>
  <si>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</si>
  <si>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</si>
  <si>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</si>
  <si>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</si>
  <si>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</si>
  <si>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</si>
  <si>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</si>
  <si>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</si>
  <si>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</si>
  <si>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</si>
  <si>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</si>
  <si>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</si>
  <si>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</si>
  <si>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</si>
  <si>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</si>
  <si>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</si>
  <si>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</si>
  <si>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</si>
  <si>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</si>
  <si>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</si>
  <si>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</si>
  <si>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</si>
  <si>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</si>
  <si>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</si>
  <si>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</si>
  <si>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</si>
  <si>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</si>
  <si>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</si>
  <si>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</si>
  <si>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</si>
  <si>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</si>
  <si>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</si>
  <si>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</si>
  <si>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Backers</t>
  </si>
  <si>
    <t>Failed</t>
  </si>
  <si>
    <t>mean</t>
  </si>
  <si>
    <t>median</t>
  </si>
  <si>
    <t>smallest</t>
  </si>
  <si>
    <t>largest</t>
  </si>
  <si>
    <t>STDV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</si>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</sst>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8"/>
      <name val="Calibri"/>
      <family val="2"/>
      <scheme val="minor"/>
    </font>
    <font>
      <sz val="15"/>
      <color rgb="FF1D1C1D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42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4" fontId="0" fillId="0" borderId="0" xfId="0" applyNumberFormat="1"/>
    <xf numFmtId="14" fontId="18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499984740745262"/>
      </font>
      <fill>
        <patternFill>
          <fgColor theme="4"/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E-4D46-8D46-587FCAE20231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Sheet5!$A$5:$A$15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E-4D46-8D46-587FCAE20231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E-4D46-8D46-587FCAE20231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Sheet5!$A$5:$A$15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E-4D46-8D46-587FCAE20231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Sheet5!$F$5:$F$15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E84E-4D46-8D46-587FCAE20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706303"/>
        <c:axId val="371729311"/>
      </c:barChart>
      <c:catAx>
        <c:axId val="37170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29311"/>
        <c:crosses val="autoZero"/>
        <c:auto val="1"/>
        <c:lblAlgn val="ctr"/>
        <c:lblOffset val="100"/>
        <c:noMultiLvlLbl val="0"/>
      </c:catAx>
      <c:valAx>
        <c:axId val="3717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0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2-4C43-9E45-51EC68A448EC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2-4C43-9E45-51EC68A448EC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2-4C43-9E45-51EC68A448EC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2-4C43-9E45-51EC68A448EC}"/>
            </c:ext>
          </c:extLst>
        </c:ser>
        <c:ser>
          <c:idx val="4"/>
          <c:order val="4"/>
          <c:tx>
            <c:strRef>
              <c:f>'Pivot Table 1'!$F$3:$F$4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1'!$F$5:$F$15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24D2-4C43-9E45-51EC68A44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4880527"/>
        <c:axId val="234483727"/>
      </c:barChart>
      <c:catAx>
        <c:axId val="23488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83727"/>
        <c:crosses val="autoZero"/>
        <c:auto val="1"/>
        <c:lblAlgn val="ctr"/>
        <c:lblOffset val="100"/>
        <c:noMultiLvlLbl val="0"/>
      </c:catAx>
      <c:valAx>
        <c:axId val="23448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88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9-024A-8B0B-60135ACBB1AB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9-024A-8B0B-60135ACBB1AB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9-024A-8B0B-60135ACBB1AB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9-024A-8B0B-60135ACBB1AB}"/>
            </c:ext>
          </c:extLst>
        </c:ser>
        <c:ser>
          <c:idx val="4"/>
          <c:order val="4"/>
          <c:tx>
            <c:strRef>
              <c:f>'Pivot Table 2'!$F$4:$F$5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5E39-024A-8B0B-60135ACBB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1374592"/>
        <c:axId val="391376592"/>
      </c:barChart>
      <c:catAx>
        <c:axId val="39137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76592"/>
        <c:crosses val="autoZero"/>
        <c:auto val="1"/>
        <c:lblAlgn val="ctr"/>
        <c:lblOffset val="100"/>
        <c:noMultiLvlLbl val="0"/>
      </c:catAx>
      <c:valAx>
        <c:axId val="39137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7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[CrowdfundingBook.xlsx]Sheet3!PivotTable8</c:name>
    <c:fmtId val="3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B-574A-A23E-62D13ACF7E0D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B-574A-A23E-62D13ACF7E0D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B-574A-A23E-62D13ACF7E0D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AB-574A-A23E-62D13ACF7E0D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Sheet3!$A$6:$A$19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Sheet3!$F$6:$F$19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AB-574A-A23E-62D13ACF7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508000"/>
        <c:axId val="862550688"/>
      </c:lineChart>
      <c:catAx>
        <c:axId val="8625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50688"/>
        <c:crosses val="autoZero"/>
        <c:auto val="1"/>
        <c:lblAlgn val="ctr"/>
        <c:lblOffset val="100"/>
        <c:noMultiLvlLbl val="0"/>
      </c:catAx>
      <c:valAx>
        <c:axId val="8625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50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660400</xdr:colOff>
      <xdr:row>3</xdr:row>
      <xdr:rowOff>139700</xdr:rowOff>
    </xdr:from>
    <xdr:to>
      <xdr:col>15</xdr:col>
      <xdr:colOff>279400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DF9C0E-0C33-620B-D15E-66264FB23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</xdr:row>
      <xdr:rowOff>177800</xdr:rowOff>
    </xdr:from>
    <xdr:to>
      <xdr:col>13</xdr:col>
      <xdr:colOff>317500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451C3-CE52-9AD5-646A-62BC9EC4E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2</xdr:row>
      <xdr:rowOff>88900</xdr:rowOff>
    </xdr:from>
    <xdr:to>
      <xdr:col>16</xdr:col>
      <xdr:colOff>406400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EF242-59E1-C292-C6F5-B352AE3D4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146050</xdr:rowOff>
    </xdr:from>
    <xdr:to>
      <xdr:col>13</xdr:col>
      <xdr:colOff>152400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EB6602-4D47-F9D6-2C6A-EB1226136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Ramsey" refreshedDate="45020.907072222224" createdVersion="8" refreshedVersion="8" minRefreshableVersion="3" recordCount="1001" xr:uid="{8F3817BB-1909-4044-B828-06F23B933755}">
  <cacheSource type="worksheet">
    <worksheetSource ref="F1:S1048576" sheet="Crowdfunding"/>
  </cacheSource>
  <cacheFields count="1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Ramsey" refreshedDate="45021.712407523148" createdVersion="8" refreshedVersion="8" minRefreshableVersion="3" recordCount="1001" xr:uid="{F78A1FBA-C573-6D4F-8B69-4028C2E1241D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Ramsey" refreshedDate="45021.743826736114" createdVersion="8" refreshedVersion="8" minRefreshableVersion="3" recordCount="1001" xr:uid="{B217E19C-1316-2740-B99F-037DACBB363C}">
  <cacheSource type="worksheet">
    <worksheetSource ref="A1:T1048576" sheet="Crowdfunding 2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9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ate ended conversion" numFmtId="0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9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9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s v="CA"/>
    <s v="CAD"/>
    <n v="1448690400"/>
    <n v="1450159200"/>
    <b v="0"/>
    <b v="0"/>
    <s v="food/food trucks"/>
    <n v="0"/>
    <n v="0"/>
    <x v="0"/>
  </r>
  <r>
    <x v="1"/>
    <n v="158"/>
    <s v="US"/>
    <s v="USD"/>
    <n v="1408424400"/>
    <n v="1408597200"/>
    <b v="0"/>
    <b v="1"/>
    <s v="music/rock"/>
    <n v="10.4"/>
    <n v="92.151898734177209"/>
    <x v="1"/>
  </r>
  <r>
    <x v="1"/>
    <n v="1425"/>
    <s v="AU"/>
    <s v="AUD"/>
    <n v="1384668000"/>
    <n v="1384840800"/>
    <b v="0"/>
    <b v="0"/>
    <s v="technology/web"/>
    <n v="1.3147878228782288"/>
    <n v="100.01614035087719"/>
    <x v="2"/>
  </r>
  <r>
    <x v="0"/>
    <n v="24"/>
    <s v="US"/>
    <s v="USD"/>
    <n v="1565499600"/>
    <n v="1568955600"/>
    <b v="0"/>
    <b v="0"/>
    <s v="music/rock"/>
    <n v="0.58976190476190471"/>
    <n v="103.20833333333333"/>
    <x v="1"/>
  </r>
  <r>
    <x v="0"/>
    <n v="53"/>
    <s v="US"/>
    <s v="USD"/>
    <n v="1547964000"/>
    <n v="1548309600"/>
    <b v="0"/>
    <b v="0"/>
    <s v="theater/plays"/>
    <n v="0.69276315789473686"/>
    <n v="99.339622641509436"/>
    <x v="3"/>
  </r>
  <r>
    <x v="1"/>
    <n v="174"/>
    <s v="DK"/>
    <s v="DKK"/>
    <n v="1346130000"/>
    <n v="1347080400"/>
    <b v="0"/>
    <b v="0"/>
    <s v="theater/plays"/>
    <n v="1.7361842105263159"/>
    <n v="75.833333333333329"/>
    <x v="3"/>
  </r>
  <r>
    <x v="0"/>
    <n v="18"/>
    <s v="GB"/>
    <s v="GBP"/>
    <n v="1505278800"/>
    <n v="1505365200"/>
    <b v="0"/>
    <b v="0"/>
    <s v="film &amp; video/documentary"/>
    <n v="0.20961538461538462"/>
    <n v="60.555555555555557"/>
    <x v="4"/>
  </r>
  <r>
    <x v="1"/>
    <n v="227"/>
    <s v="DK"/>
    <s v="DKK"/>
    <n v="1439442000"/>
    <n v="1439614800"/>
    <b v="0"/>
    <b v="0"/>
    <s v="theater/plays"/>
    <n v="3.2757777777777779"/>
    <n v="64.93832599118943"/>
    <x v="3"/>
  </r>
  <r>
    <x v="2"/>
    <n v="708"/>
    <s v="DK"/>
    <s v="DKK"/>
    <n v="1281330000"/>
    <n v="1281502800"/>
    <b v="0"/>
    <b v="0"/>
    <s v="theater/plays"/>
    <n v="0.19932788374205268"/>
    <n v="30.997175141242938"/>
    <x v="3"/>
  </r>
  <r>
    <x v="0"/>
    <n v="44"/>
    <s v="US"/>
    <s v="USD"/>
    <n v="1379566800"/>
    <n v="1383804000"/>
    <b v="0"/>
    <b v="0"/>
    <s v="music/electric music"/>
    <n v="0.51741935483870971"/>
    <n v="72.909090909090907"/>
    <x v="1"/>
  </r>
  <r>
    <x v="1"/>
    <n v="220"/>
    <s v="US"/>
    <s v="USD"/>
    <n v="1281762000"/>
    <n v="1285909200"/>
    <b v="0"/>
    <b v="0"/>
    <s v="film &amp; video/drama"/>
    <n v="2.6611538461538462"/>
    <n v="62.9"/>
    <x v="4"/>
  </r>
  <r>
    <x v="0"/>
    <n v="27"/>
    <s v="US"/>
    <s v="USD"/>
    <n v="1285045200"/>
    <n v="1285563600"/>
    <b v="0"/>
    <b v="1"/>
    <s v="theater/plays"/>
    <n v="0.48095238095238096"/>
    <n v="112.22222222222223"/>
    <x v="3"/>
  </r>
  <r>
    <x v="0"/>
    <n v="55"/>
    <s v="US"/>
    <s v="USD"/>
    <n v="1571720400"/>
    <n v="1572411600"/>
    <b v="0"/>
    <b v="0"/>
    <s v="film &amp; video/drama"/>
    <n v="0.89349206349206345"/>
    <n v="102.34545454545454"/>
    <x v="4"/>
  </r>
  <r>
    <x v="1"/>
    <n v="98"/>
    <s v="US"/>
    <s v="USD"/>
    <n v="1465621200"/>
    <n v="1466658000"/>
    <b v="0"/>
    <b v="0"/>
    <s v="music/indie rock"/>
    <n v="2.4511904761904764"/>
    <n v="105.05102040816327"/>
    <x v="1"/>
  </r>
  <r>
    <x v="0"/>
    <n v="200"/>
    <s v="US"/>
    <s v="USD"/>
    <n v="1331013600"/>
    <n v="1333342800"/>
    <b v="0"/>
    <b v="0"/>
    <s v="music/indie rock"/>
    <n v="0.66769503546099296"/>
    <n v="94.144999999999996"/>
    <x v="1"/>
  </r>
  <r>
    <x v="0"/>
    <n v="452"/>
    <s v="US"/>
    <s v="USD"/>
    <n v="1575957600"/>
    <n v="1576303200"/>
    <b v="0"/>
    <b v="0"/>
    <s v="technology/wearables"/>
    <n v="0.47307881773399013"/>
    <n v="84.986725663716811"/>
    <x v="2"/>
  </r>
  <r>
    <x v="1"/>
    <n v="100"/>
    <s v="US"/>
    <s v="USD"/>
    <n v="1390370400"/>
    <n v="1392271200"/>
    <b v="0"/>
    <b v="0"/>
    <s v="publishing/nonfiction"/>
    <n v="6.4947058823529416"/>
    <n v="110.41"/>
    <x v="5"/>
  </r>
  <r>
    <x v="1"/>
    <n v="1249"/>
    <s v="US"/>
    <s v="USD"/>
    <n v="1294812000"/>
    <n v="1294898400"/>
    <b v="0"/>
    <b v="0"/>
    <s v="film &amp; video/animation"/>
    <n v="1.5939125295508274"/>
    <n v="107.96236989591674"/>
    <x v="4"/>
  </r>
  <r>
    <x v="3"/>
    <n v="135"/>
    <s v="US"/>
    <s v="USD"/>
    <n v="1536382800"/>
    <n v="1537074000"/>
    <b v="0"/>
    <b v="0"/>
    <s v="theater/plays"/>
    <n v="0.66912087912087914"/>
    <n v="45.103703703703701"/>
    <x v="3"/>
  </r>
  <r>
    <x v="0"/>
    <n v="674"/>
    <s v="US"/>
    <s v="USD"/>
    <n v="1551679200"/>
    <n v="1553490000"/>
    <b v="0"/>
    <b v="1"/>
    <s v="theater/plays"/>
    <n v="0.48529600000000001"/>
    <n v="45.001483679525222"/>
    <x v="3"/>
  </r>
  <r>
    <x v="1"/>
    <n v="1396"/>
    <s v="US"/>
    <s v="USD"/>
    <n v="1406523600"/>
    <n v="1406523600"/>
    <b v="0"/>
    <b v="0"/>
    <s v="film &amp; video/drama"/>
    <n v="1.1224279210925645"/>
    <n v="105.97134670487107"/>
    <x v="4"/>
  </r>
  <r>
    <x v="0"/>
    <n v="558"/>
    <s v="US"/>
    <s v="USD"/>
    <n v="1313384400"/>
    <n v="1316322000"/>
    <b v="0"/>
    <b v="0"/>
    <s v="theater/plays"/>
    <n v="0.40992553191489361"/>
    <n v="69.055555555555557"/>
    <x v="3"/>
  </r>
  <r>
    <x v="1"/>
    <n v="890"/>
    <s v="US"/>
    <s v="USD"/>
    <n v="1522731600"/>
    <n v="1524027600"/>
    <b v="0"/>
    <b v="0"/>
    <s v="theater/plays"/>
    <n v="1.2807106598984772"/>
    <n v="85.044943820224717"/>
    <x v="3"/>
  </r>
  <r>
    <x v="1"/>
    <n v="142"/>
    <s v="GB"/>
    <s v="GBP"/>
    <n v="1550124000"/>
    <n v="1554699600"/>
    <b v="0"/>
    <b v="0"/>
    <s v="film &amp; video/documentary"/>
    <n v="3.3204444444444445"/>
    <n v="105.22535211267606"/>
    <x v="4"/>
  </r>
  <r>
    <x v="1"/>
    <n v="2673"/>
    <s v="US"/>
    <s v="USD"/>
    <n v="1403326800"/>
    <n v="1403499600"/>
    <b v="0"/>
    <b v="0"/>
    <s v="technology/wearables"/>
    <n v="1.1283225108225108"/>
    <n v="39.003741114852225"/>
    <x v="2"/>
  </r>
  <r>
    <x v="1"/>
    <n v="163"/>
    <s v="US"/>
    <s v="USD"/>
    <n v="1305694800"/>
    <n v="1307422800"/>
    <b v="0"/>
    <b v="1"/>
    <s v="games/video games"/>
    <n v="2.1643636363636363"/>
    <n v="73.030674846625772"/>
    <x v="6"/>
  </r>
  <r>
    <x v="3"/>
    <n v="1480"/>
    <s v="US"/>
    <s v="USD"/>
    <n v="1533013200"/>
    <n v="1535346000"/>
    <b v="0"/>
    <b v="0"/>
    <s v="theater/plays"/>
    <n v="0.4819906976744186"/>
    <n v="35.009459459459457"/>
    <x v="3"/>
  </r>
  <r>
    <x v="0"/>
    <n v="15"/>
    <s v="US"/>
    <s v="USD"/>
    <n v="1443848400"/>
    <n v="1444539600"/>
    <b v="0"/>
    <b v="0"/>
    <s v="music/rock"/>
    <n v="0.79949999999999999"/>
    <n v="106.6"/>
    <x v="1"/>
  </r>
  <r>
    <x v="1"/>
    <n v="2220"/>
    <s v="US"/>
    <s v="USD"/>
    <n v="1265695200"/>
    <n v="1267682400"/>
    <b v="0"/>
    <b v="1"/>
    <s v="theater/plays"/>
    <n v="1.0522553516819573"/>
    <n v="61.997747747747745"/>
    <x v="3"/>
  </r>
  <r>
    <x v="1"/>
    <n v="1606"/>
    <s v="CH"/>
    <s v="CHF"/>
    <n v="1532062800"/>
    <n v="1535518800"/>
    <b v="0"/>
    <b v="0"/>
    <s v="film &amp; video/shorts"/>
    <n v="3.2889978213507627"/>
    <n v="94.000622665006233"/>
    <x v="4"/>
  </r>
  <r>
    <x v="1"/>
    <n v="129"/>
    <s v="US"/>
    <s v="USD"/>
    <n v="1558674000"/>
    <n v="1559106000"/>
    <b v="0"/>
    <b v="0"/>
    <s v="film &amp; video/animation"/>
    <n v="1.606111111111111"/>
    <n v="112.05426356589147"/>
    <x v="4"/>
  </r>
  <r>
    <x v="1"/>
    <n v="226"/>
    <s v="GB"/>
    <s v="GBP"/>
    <n v="1451973600"/>
    <n v="1454392800"/>
    <b v="0"/>
    <b v="0"/>
    <s v="games/video games"/>
    <n v="3.1"/>
    <n v="48.008849557522126"/>
    <x v="6"/>
  </r>
  <r>
    <x v="0"/>
    <n v="2307"/>
    <s v="IT"/>
    <s v="EUR"/>
    <n v="1515564000"/>
    <n v="1517896800"/>
    <b v="0"/>
    <b v="0"/>
    <s v="film &amp; video/documentary"/>
    <n v="0.86807920792079207"/>
    <n v="38.004334633723452"/>
    <x v="4"/>
  </r>
  <r>
    <x v="1"/>
    <n v="5419"/>
    <s v="US"/>
    <s v="USD"/>
    <n v="1412485200"/>
    <n v="1415685600"/>
    <b v="0"/>
    <b v="0"/>
    <s v="theater/plays"/>
    <n v="3.7782071713147412"/>
    <n v="35.000184535892231"/>
    <x v="3"/>
  </r>
  <r>
    <x v="1"/>
    <n v="165"/>
    <s v="US"/>
    <s v="USD"/>
    <n v="1490245200"/>
    <n v="1490677200"/>
    <b v="0"/>
    <b v="0"/>
    <s v="film &amp; video/documentary"/>
    <n v="1.5080645161290323"/>
    <n v="85"/>
    <x v="4"/>
  </r>
  <r>
    <x v="1"/>
    <n v="1965"/>
    <s v="DK"/>
    <s v="DKK"/>
    <n v="1547877600"/>
    <n v="1551506400"/>
    <b v="0"/>
    <b v="1"/>
    <s v="film &amp; video/drama"/>
    <n v="1.5030119521912351"/>
    <n v="95.993893129770996"/>
    <x v="4"/>
  </r>
  <r>
    <x v="1"/>
    <n v="16"/>
    <s v="US"/>
    <s v="USD"/>
    <n v="1298700000"/>
    <n v="1300856400"/>
    <b v="0"/>
    <b v="0"/>
    <s v="theater/plays"/>
    <n v="1.572857142857143"/>
    <n v="68.8125"/>
    <x v="3"/>
  </r>
  <r>
    <x v="1"/>
    <n v="107"/>
    <s v="US"/>
    <s v="USD"/>
    <n v="1570338000"/>
    <n v="1573192800"/>
    <b v="0"/>
    <b v="1"/>
    <s v="publishing/fiction"/>
    <n v="1.3998765432098765"/>
    <n v="105.97196261682242"/>
    <x v="5"/>
  </r>
  <r>
    <x v="1"/>
    <n v="134"/>
    <s v="US"/>
    <s v="USD"/>
    <n v="1287378000"/>
    <n v="1287810000"/>
    <b v="0"/>
    <b v="0"/>
    <s v="photography/photography books"/>
    <n v="3.2532258064516131"/>
    <n v="75.261194029850742"/>
    <x v="7"/>
  </r>
  <r>
    <x v="0"/>
    <n v="88"/>
    <s v="DK"/>
    <s v="DKK"/>
    <n v="1361772000"/>
    <n v="1362978000"/>
    <b v="0"/>
    <b v="0"/>
    <s v="theater/plays"/>
    <n v="0.50777777777777777"/>
    <n v="57.125"/>
    <x v="3"/>
  </r>
  <r>
    <x v="1"/>
    <n v="198"/>
    <s v="US"/>
    <s v="USD"/>
    <n v="1275714000"/>
    <n v="1277355600"/>
    <b v="0"/>
    <b v="1"/>
    <s v="technology/wearables"/>
    <n v="1.6906818181818182"/>
    <n v="75.141414141414145"/>
    <x v="2"/>
  </r>
  <r>
    <x v="1"/>
    <n v="111"/>
    <s v="IT"/>
    <s v="EUR"/>
    <n v="1346734800"/>
    <n v="1348981200"/>
    <b v="0"/>
    <b v="1"/>
    <s v="music/rock"/>
    <n v="2.1292857142857144"/>
    <n v="107.42342342342343"/>
    <x v="1"/>
  </r>
  <r>
    <x v="1"/>
    <n v="222"/>
    <s v="US"/>
    <s v="USD"/>
    <n v="1309755600"/>
    <n v="1310533200"/>
    <b v="0"/>
    <b v="0"/>
    <s v="food/food trucks"/>
    <n v="4.4394444444444447"/>
    <n v="35.995495495495497"/>
    <x v="0"/>
  </r>
  <r>
    <x v="1"/>
    <n v="6212"/>
    <s v="US"/>
    <s v="USD"/>
    <n v="1406178000"/>
    <n v="1407560400"/>
    <b v="0"/>
    <b v="0"/>
    <s v="publishing/radio &amp; podcasts"/>
    <n v="1.859390243902439"/>
    <n v="26.998873148744366"/>
    <x v="5"/>
  </r>
  <r>
    <x v="1"/>
    <n v="98"/>
    <s v="DK"/>
    <s v="DKK"/>
    <n v="1552798800"/>
    <n v="1552885200"/>
    <b v="0"/>
    <b v="0"/>
    <s v="publishing/fiction"/>
    <n v="6.5881249999999998"/>
    <n v="107.56122448979592"/>
    <x v="5"/>
  </r>
  <r>
    <x v="0"/>
    <n v="48"/>
    <s v="US"/>
    <s v="USD"/>
    <n v="1478062800"/>
    <n v="1479362400"/>
    <b v="0"/>
    <b v="1"/>
    <s v="theater/plays"/>
    <n v="0.4768421052631579"/>
    <n v="94.375"/>
    <x v="3"/>
  </r>
  <r>
    <x v="1"/>
    <n v="92"/>
    <s v="US"/>
    <s v="USD"/>
    <n v="1278565200"/>
    <n v="1280552400"/>
    <b v="0"/>
    <b v="0"/>
    <s v="music/rock"/>
    <n v="1.1478378378378378"/>
    <n v="46.163043478260867"/>
    <x v="1"/>
  </r>
  <r>
    <x v="1"/>
    <n v="149"/>
    <s v="US"/>
    <s v="USD"/>
    <n v="1396069200"/>
    <n v="1398661200"/>
    <b v="0"/>
    <b v="0"/>
    <s v="theater/plays"/>
    <n v="4.7526666666666664"/>
    <n v="47.845637583892618"/>
    <x v="3"/>
  </r>
  <r>
    <x v="1"/>
    <n v="2431"/>
    <s v="US"/>
    <s v="USD"/>
    <n v="1435208400"/>
    <n v="1436245200"/>
    <b v="0"/>
    <b v="0"/>
    <s v="theater/plays"/>
    <n v="3.86972972972973"/>
    <n v="53.007815713698065"/>
    <x v="3"/>
  </r>
  <r>
    <x v="1"/>
    <n v="303"/>
    <s v="US"/>
    <s v="USD"/>
    <n v="1571547600"/>
    <n v="1575439200"/>
    <b v="0"/>
    <b v="0"/>
    <s v="music/rock"/>
    <n v="1.89625"/>
    <n v="45.059405940594061"/>
    <x v="1"/>
  </r>
  <r>
    <x v="0"/>
    <n v="1"/>
    <s v="IT"/>
    <s v="EUR"/>
    <n v="1375333200"/>
    <n v="1377752400"/>
    <b v="0"/>
    <b v="0"/>
    <s v="music/metal"/>
    <n v="0.02"/>
    <n v="2"/>
    <x v="1"/>
  </r>
  <r>
    <x v="0"/>
    <n v="1467"/>
    <s v="GB"/>
    <s v="GBP"/>
    <n v="1332824400"/>
    <n v="1334206800"/>
    <b v="0"/>
    <b v="1"/>
    <s v="technology/wearables"/>
    <n v="0.91867805186590767"/>
    <n v="99.006816632583508"/>
    <x v="2"/>
  </r>
  <r>
    <x v="0"/>
    <n v="75"/>
    <s v="US"/>
    <s v="USD"/>
    <n v="1284526800"/>
    <n v="1284872400"/>
    <b v="0"/>
    <b v="0"/>
    <s v="theater/plays"/>
    <n v="0.34152777777777776"/>
    <n v="32.786666666666669"/>
    <x v="3"/>
  </r>
  <r>
    <x v="1"/>
    <n v="209"/>
    <s v="US"/>
    <s v="USD"/>
    <n v="1400562000"/>
    <n v="1403931600"/>
    <b v="0"/>
    <b v="0"/>
    <s v="film &amp; video/drama"/>
    <n v="1.4040909090909091"/>
    <n v="59.119617224880386"/>
    <x v="4"/>
  </r>
  <r>
    <x v="0"/>
    <n v="120"/>
    <s v="US"/>
    <s v="USD"/>
    <n v="1520748000"/>
    <n v="1521262800"/>
    <b v="0"/>
    <b v="0"/>
    <s v="technology/wearables"/>
    <n v="0.89866666666666661"/>
    <n v="44.93333333333333"/>
    <x v="2"/>
  </r>
  <r>
    <x v="1"/>
    <n v="131"/>
    <s v="US"/>
    <s v="USD"/>
    <n v="1532926800"/>
    <n v="1533358800"/>
    <b v="0"/>
    <b v="0"/>
    <s v="music/jazz"/>
    <n v="1.7796969696969698"/>
    <n v="89.664122137404576"/>
    <x v="1"/>
  </r>
  <r>
    <x v="1"/>
    <n v="164"/>
    <s v="US"/>
    <s v="USD"/>
    <n v="1420869600"/>
    <n v="1421474400"/>
    <b v="0"/>
    <b v="0"/>
    <s v="technology/wearables"/>
    <n v="1.436625"/>
    <n v="70.079268292682926"/>
    <x v="2"/>
  </r>
  <r>
    <x v="1"/>
    <n v="201"/>
    <s v="US"/>
    <s v="USD"/>
    <n v="1504242000"/>
    <n v="1505278800"/>
    <b v="0"/>
    <b v="0"/>
    <s v="games/video games"/>
    <n v="2.1527586206896552"/>
    <n v="31.059701492537314"/>
    <x v="6"/>
  </r>
  <r>
    <x v="1"/>
    <n v="211"/>
    <s v="US"/>
    <s v="USD"/>
    <n v="1442811600"/>
    <n v="1443934800"/>
    <b v="0"/>
    <b v="0"/>
    <s v="theater/plays"/>
    <n v="2.2711111111111113"/>
    <n v="29.061611374407583"/>
    <x v="3"/>
  </r>
  <r>
    <x v="1"/>
    <n v="128"/>
    <s v="US"/>
    <s v="USD"/>
    <n v="1497243600"/>
    <n v="1498539600"/>
    <b v="0"/>
    <b v="1"/>
    <s v="theater/plays"/>
    <n v="2.7507142857142859"/>
    <n v="30.0859375"/>
    <x v="3"/>
  </r>
  <r>
    <x v="1"/>
    <n v="1600"/>
    <s v="CA"/>
    <s v="CAD"/>
    <n v="1342501200"/>
    <n v="1342760400"/>
    <b v="0"/>
    <b v="0"/>
    <s v="theater/plays"/>
    <n v="1.4437048832271762"/>
    <n v="84.998125000000002"/>
    <x v="3"/>
  </r>
  <r>
    <x v="0"/>
    <n v="2253"/>
    <s v="CA"/>
    <s v="CAD"/>
    <n v="1298268000"/>
    <n v="1301720400"/>
    <b v="0"/>
    <b v="0"/>
    <s v="theater/plays"/>
    <n v="0.92745983935742971"/>
    <n v="82.001775410563695"/>
    <x v="3"/>
  </r>
  <r>
    <x v="1"/>
    <n v="249"/>
    <s v="US"/>
    <s v="USD"/>
    <n v="1433480400"/>
    <n v="1433566800"/>
    <b v="0"/>
    <b v="0"/>
    <s v="technology/web"/>
    <n v="7.226"/>
    <n v="58.040160642570278"/>
    <x v="2"/>
  </r>
  <r>
    <x v="0"/>
    <n v="5"/>
    <s v="US"/>
    <s v="USD"/>
    <n v="1493355600"/>
    <n v="1493874000"/>
    <b v="0"/>
    <b v="0"/>
    <s v="theater/plays"/>
    <n v="0.11851063829787234"/>
    <n v="111.4"/>
    <x v="3"/>
  </r>
  <r>
    <x v="0"/>
    <n v="38"/>
    <s v="US"/>
    <s v="USD"/>
    <n v="1530507600"/>
    <n v="1531803600"/>
    <b v="0"/>
    <b v="1"/>
    <s v="technology/web"/>
    <n v="0.97642857142857142"/>
    <n v="71.94736842105263"/>
    <x v="2"/>
  </r>
  <r>
    <x v="1"/>
    <n v="236"/>
    <s v="US"/>
    <s v="USD"/>
    <n v="1296108000"/>
    <n v="1296712800"/>
    <b v="0"/>
    <b v="0"/>
    <s v="theater/plays"/>
    <n v="2.3614754098360655"/>
    <n v="61.038135593220339"/>
    <x v="3"/>
  </r>
  <r>
    <x v="0"/>
    <n v="12"/>
    <s v="US"/>
    <s v="USD"/>
    <n v="1428469200"/>
    <n v="1428901200"/>
    <b v="0"/>
    <b v="1"/>
    <s v="theater/plays"/>
    <n v="0.45068965517241377"/>
    <n v="108.91666666666667"/>
    <x v="3"/>
  </r>
  <r>
    <x v="1"/>
    <n v="4065"/>
    <s v="GB"/>
    <s v="GBP"/>
    <n v="1264399200"/>
    <n v="1264831200"/>
    <b v="0"/>
    <b v="1"/>
    <s v="technology/wearables"/>
    <n v="1.6238567493112948"/>
    <n v="29.001722017220171"/>
    <x v="2"/>
  </r>
  <r>
    <x v="1"/>
    <n v="246"/>
    <s v="IT"/>
    <s v="EUR"/>
    <n v="1501131600"/>
    <n v="1505192400"/>
    <b v="0"/>
    <b v="1"/>
    <s v="theater/plays"/>
    <n v="2.5452631578947367"/>
    <n v="58.975609756097562"/>
    <x v="3"/>
  </r>
  <r>
    <x v="3"/>
    <n v="17"/>
    <s v="US"/>
    <s v="USD"/>
    <n v="1292738400"/>
    <n v="1295676000"/>
    <b v="0"/>
    <b v="0"/>
    <s v="theater/plays"/>
    <n v="0.24063291139240506"/>
    <n v="111.82352941176471"/>
    <x v="3"/>
  </r>
  <r>
    <x v="1"/>
    <n v="2475"/>
    <s v="IT"/>
    <s v="EUR"/>
    <n v="1288674000"/>
    <n v="1292911200"/>
    <b v="0"/>
    <b v="1"/>
    <s v="theater/plays"/>
    <n v="1.2374140625000001"/>
    <n v="63.995555555555555"/>
    <x v="3"/>
  </r>
  <r>
    <x v="1"/>
    <n v="76"/>
    <s v="US"/>
    <s v="USD"/>
    <n v="1575093600"/>
    <n v="1575439200"/>
    <b v="0"/>
    <b v="0"/>
    <s v="theater/plays"/>
    <n v="1.0806666666666667"/>
    <n v="85.315789473684205"/>
    <x v="3"/>
  </r>
  <r>
    <x v="1"/>
    <n v="54"/>
    <s v="US"/>
    <s v="USD"/>
    <n v="1435726800"/>
    <n v="1438837200"/>
    <b v="0"/>
    <b v="0"/>
    <s v="film &amp; video/animation"/>
    <n v="6.7033333333333331"/>
    <n v="74.481481481481481"/>
    <x v="4"/>
  </r>
  <r>
    <x v="1"/>
    <n v="88"/>
    <s v="US"/>
    <s v="USD"/>
    <n v="1480226400"/>
    <n v="1480485600"/>
    <b v="0"/>
    <b v="0"/>
    <s v="music/jazz"/>
    <n v="6.609285714285714"/>
    <n v="105.14772727272727"/>
    <x v="1"/>
  </r>
  <r>
    <x v="1"/>
    <n v="85"/>
    <s v="GB"/>
    <s v="GBP"/>
    <n v="1459054800"/>
    <n v="1459141200"/>
    <b v="0"/>
    <b v="0"/>
    <s v="music/metal"/>
    <n v="1.2246153846153847"/>
    <n v="56.188235294117646"/>
    <x v="1"/>
  </r>
  <r>
    <x v="1"/>
    <n v="170"/>
    <s v="US"/>
    <s v="USD"/>
    <n v="1531630800"/>
    <n v="1532322000"/>
    <b v="0"/>
    <b v="0"/>
    <s v="photography/photography books"/>
    <n v="1.5057731958762886"/>
    <n v="85.917647058823533"/>
    <x v="7"/>
  </r>
  <r>
    <x v="0"/>
    <n v="1684"/>
    <s v="US"/>
    <s v="USD"/>
    <n v="1421992800"/>
    <n v="1426222800"/>
    <b v="1"/>
    <b v="1"/>
    <s v="theater/plays"/>
    <n v="0.78106590724165992"/>
    <n v="57.00296912114014"/>
    <x v="3"/>
  </r>
  <r>
    <x v="0"/>
    <n v="56"/>
    <s v="US"/>
    <s v="USD"/>
    <n v="1285563600"/>
    <n v="1286773200"/>
    <b v="0"/>
    <b v="1"/>
    <s v="film &amp; video/animation"/>
    <n v="0.46947368421052632"/>
    <n v="79.642857142857139"/>
    <x v="4"/>
  </r>
  <r>
    <x v="1"/>
    <n v="330"/>
    <s v="US"/>
    <s v="USD"/>
    <n v="1523854800"/>
    <n v="1523941200"/>
    <b v="0"/>
    <b v="0"/>
    <s v="publishing/translations"/>
    <n v="3.008"/>
    <n v="41.018181818181816"/>
    <x v="5"/>
  </r>
  <r>
    <x v="0"/>
    <n v="838"/>
    <s v="US"/>
    <s v="USD"/>
    <n v="1529125200"/>
    <n v="1529557200"/>
    <b v="0"/>
    <b v="0"/>
    <s v="theater/plays"/>
    <n v="0.6959861591695502"/>
    <n v="48.004773269689736"/>
    <x v="3"/>
  </r>
  <r>
    <x v="1"/>
    <n v="127"/>
    <s v="US"/>
    <s v="USD"/>
    <n v="1503982800"/>
    <n v="1506574800"/>
    <b v="0"/>
    <b v="0"/>
    <s v="games/video games"/>
    <n v="6.374545454545455"/>
    <n v="55.212598425196852"/>
    <x v="6"/>
  </r>
  <r>
    <x v="1"/>
    <n v="411"/>
    <s v="US"/>
    <s v="USD"/>
    <n v="1511416800"/>
    <n v="1513576800"/>
    <b v="0"/>
    <b v="0"/>
    <s v="music/rock"/>
    <n v="2.253392857142857"/>
    <n v="92.109489051094897"/>
    <x v="1"/>
  </r>
  <r>
    <x v="1"/>
    <n v="180"/>
    <s v="GB"/>
    <s v="GBP"/>
    <n v="1547704800"/>
    <n v="1548309600"/>
    <b v="0"/>
    <b v="1"/>
    <s v="games/video games"/>
    <n v="14.973000000000001"/>
    <n v="83.183333333333337"/>
    <x v="6"/>
  </r>
  <r>
    <x v="0"/>
    <n v="1000"/>
    <s v="US"/>
    <s v="USD"/>
    <n v="1469682000"/>
    <n v="1471582800"/>
    <b v="0"/>
    <b v="0"/>
    <s v="music/electric music"/>
    <n v="0.37590225563909774"/>
    <n v="39.996000000000002"/>
    <x v="1"/>
  </r>
  <r>
    <x v="1"/>
    <n v="374"/>
    <s v="US"/>
    <s v="USD"/>
    <n v="1343451600"/>
    <n v="1344315600"/>
    <b v="0"/>
    <b v="0"/>
    <s v="technology/wearables"/>
    <n v="1.3236942675159236"/>
    <n v="111.1336898395722"/>
    <x v="2"/>
  </r>
  <r>
    <x v="1"/>
    <n v="71"/>
    <s v="AU"/>
    <s v="AUD"/>
    <n v="1315717200"/>
    <n v="1316408400"/>
    <b v="0"/>
    <b v="0"/>
    <s v="music/indie rock"/>
    <n v="1.3122448979591836"/>
    <n v="90.563380281690144"/>
    <x v="1"/>
  </r>
  <r>
    <x v="1"/>
    <n v="203"/>
    <s v="US"/>
    <s v="USD"/>
    <n v="1430715600"/>
    <n v="1431838800"/>
    <b v="1"/>
    <b v="0"/>
    <s v="theater/plays"/>
    <n v="1.6763513513513513"/>
    <n v="61.108374384236456"/>
    <x v="3"/>
  </r>
  <r>
    <x v="0"/>
    <n v="1482"/>
    <s v="AU"/>
    <s v="AUD"/>
    <n v="1299564000"/>
    <n v="1300510800"/>
    <b v="0"/>
    <b v="1"/>
    <s v="music/rock"/>
    <n v="0.6198488664987406"/>
    <n v="83.022941970310384"/>
    <x v="1"/>
  </r>
  <r>
    <x v="1"/>
    <n v="113"/>
    <s v="US"/>
    <s v="USD"/>
    <n v="1429160400"/>
    <n v="1431061200"/>
    <b v="0"/>
    <b v="0"/>
    <s v="publishing/translations"/>
    <n v="2.6074999999999999"/>
    <n v="110.76106194690266"/>
    <x v="5"/>
  </r>
  <r>
    <x v="1"/>
    <n v="96"/>
    <s v="US"/>
    <s v="USD"/>
    <n v="1271307600"/>
    <n v="1271480400"/>
    <b v="0"/>
    <b v="0"/>
    <s v="theater/plays"/>
    <n v="2.5258823529411765"/>
    <n v="89.458333333333329"/>
    <x v="3"/>
  </r>
  <r>
    <x v="0"/>
    <n v="106"/>
    <s v="US"/>
    <s v="USD"/>
    <n v="1456380000"/>
    <n v="1456380000"/>
    <b v="0"/>
    <b v="1"/>
    <s v="theater/plays"/>
    <n v="0.7861538461538462"/>
    <n v="57.849056603773583"/>
    <x v="3"/>
  </r>
  <r>
    <x v="0"/>
    <n v="679"/>
    <s v="IT"/>
    <s v="EUR"/>
    <n v="1470459600"/>
    <n v="1472878800"/>
    <b v="0"/>
    <b v="0"/>
    <s v="publishing/translations"/>
    <n v="0.48404406999351912"/>
    <n v="109.99705449189985"/>
    <x v="5"/>
  </r>
  <r>
    <x v="1"/>
    <n v="498"/>
    <s v="CH"/>
    <s v="CHF"/>
    <n v="1277269200"/>
    <n v="1277355600"/>
    <b v="0"/>
    <b v="1"/>
    <s v="games/video games"/>
    <n v="2.5887500000000001"/>
    <n v="103.96586345381526"/>
    <x v="6"/>
  </r>
  <r>
    <x v="3"/>
    <n v="610"/>
    <s v="US"/>
    <s v="USD"/>
    <n v="1350709200"/>
    <n v="1351054800"/>
    <b v="0"/>
    <b v="1"/>
    <s v="theater/plays"/>
    <n v="0.60548713235294116"/>
    <n v="107.99508196721311"/>
    <x v="3"/>
  </r>
  <r>
    <x v="1"/>
    <n v="180"/>
    <s v="GB"/>
    <s v="GBP"/>
    <n v="1554613200"/>
    <n v="1555563600"/>
    <b v="0"/>
    <b v="0"/>
    <s v="technology/web"/>
    <n v="3.036896551724138"/>
    <n v="48.927777777777777"/>
    <x v="2"/>
  </r>
  <r>
    <x v="1"/>
    <n v="27"/>
    <s v="US"/>
    <s v="USD"/>
    <n v="1571029200"/>
    <n v="1571634000"/>
    <b v="0"/>
    <b v="0"/>
    <s v="film &amp; video/documentary"/>
    <n v="1.1299999999999999"/>
    <n v="37.666666666666664"/>
    <x v="4"/>
  </r>
  <r>
    <x v="1"/>
    <n v="2331"/>
    <s v="US"/>
    <s v="USD"/>
    <n v="1299736800"/>
    <n v="1300856400"/>
    <b v="0"/>
    <b v="0"/>
    <s v="theater/plays"/>
    <n v="2.1737876614060259"/>
    <n v="64.999141999141997"/>
    <x v="3"/>
  </r>
  <r>
    <x v="1"/>
    <n v="113"/>
    <s v="US"/>
    <s v="USD"/>
    <n v="1435208400"/>
    <n v="1439874000"/>
    <b v="0"/>
    <b v="0"/>
    <s v="food/food trucks"/>
    <n v="9.2669230769230762"/>
    <n v="106.61061946902655"/>
    <x v="0"/>
  </r>
  <r>
    <x v="0"/>
    <n v="1220"/>
    <s v="AU"/>
    <s v="AUD"/>
    <n v="1437973200"/>
    <n v="1438318800"/>
    <b v="0"/>
    <b v="0"/>
    <s v="games/video games"/>
    <n v="0.33692229038854804"/>
    <n v="27.009016393442622"/>
    <x v="6"/>
  </r>
  <r>
    <x v="1"/>
    <n v="164"/>
    <s v="US"/>
    <s v="USD"/>
    <n v="1416895200"/>
    <n v="1419400800"/>
    <b v="0"/>
    <b v="0"/>
    <s v="theater/plays"/>
    <n v="1.9672368421052631"/>
    <n v="91.16463414634147"/>
    <x v="3"/>
  </r>
  <r>
    <x v="0"/>
    <n v="1"/>
    <s v="US"/>
    <s v="USD"/>
    <n v="1319000400"/>
    <n v="1320555600"/>
    <b v="0"/>
    <b v="0"/>
    <s v="theater/plays"/>
    <n v="0.01"/>
    <n v="1"/>
    <x v="3"/>
  </r>
  <r>
    <x v="1"/>
    <n v="164"/>
    <s v="US"/>
    <s v="USD"/>
    <n v="1424498400"/>
    <n v="1425103200"/>
    <b v="0"/>
    <b v="1"/>
    <s v="music/electric music"/>
    <n v="10.214444444444444"/>
    <n v="56.054878048780488"/>
    <x v="1"/>
  </r>
  <r>
    <x v="1"/>
    <n v="336"/>
    <s v="US"/>
    <s v="USD"/>
    <n v="1526274000"/>
    <n v="1526878800"/>
    <b v="0"/>
    <b v="1"/>
    <s v="technology/wearables"/>
    <n v="2.8167567567567566"/>
    <n v="31.017857142857142"/>
    <x v="2"/>
  </r>
  <r>
    <x v="0"/>
    <n v="37"/>
    <s v="IT"/>
    <s v="EUR"/>
    <n v="1287896400"/>
    <n v="1288674000"/>
    <b v="0"/>
    <b v="0"/>
    <s v="music/electric music"/>
    <n v="0.24610000000000001"/>
    <n v="66.513513513513516"/>
    <x v="1"/>
  </r>
  <r>
    <x v="1"/>
    <n v="1917"/>
    <s v="US"/>
    <s v="USD"/>
    <n v="1495515600"/>
    <n v="1495602000"/>
    <b v="0"/>
    <b v="0"/>
    <s v="music/indie rock"/>
    <n v="1.4314010067114094"/>
    <n v="89.005216484089729"/>
    <x v="1"/>
  </r>
  <r>
    <x v="1"/>
    <n v="95"/>
    <s v="US"/>
    <s v="USD"/>
    <n v="1364878800"/>
    <n v="1366434000"/>
    <b v="0"/>
    <b v="0"/>
    <s v="technology/web"/>
    <n v="1.4454411764705883"/>
    <n v="103.46315789473684"/>
    <x v="2"/>
  </r>
  <r>
    <x v="1"/>
    <n v="147"/>
    <s v="US"/>
    <s v="USD"/>
    <n v="1567918800"/>
    <n v="1568350800"/>
    <b v="0"/>
    <b v="0"/>
    <s v="theater/plays"/>
    <n v="3.5912820512820511"/>
    <n v="95.278911564625844"/>
    <x v="3"/>
  </r>
  <r>
    <x v="1"/>
    <n v="86"/>
    <s v="US"/>
    <s v="USD"/>
    <n v="1524459600"/>
    <n v="1525928400"/>
    <b v="0"/>
    <b v="1"/>
    <s v="theater/plays"/>
    <n v="1.8648571428571428"/>
    <n v="75.895348837209298"/>
    <x v="3"/>
  </r>
  <r>
    <x v="1"/>
    <n v="83"/>
    <s v="US"/>
    <s v="USD"/>
    <n v="1333688400"/>
    <n v="1336885200"/>
    <b v="0"/>
    <b v="0"/>
    <s v="film &amp; video/documentary"/>
    <n v="5.9526666666666666"/>
    <n v="107.57831325301204"/>
    <x v="4"/>
  </r>
  <r>
    <x v="0"/>
    <n v="60"/>
    <s v="US"/>
    <s v="USD"/>
    <n v="1389506400"/>
    <n v="1389679200"/>
    <b v="0"/>
    <b v="0"/>
    <s v="film &amp; video/television"/>
    <n v="0.5921153846153846"/>
    <n v="51.31666666666667"/>
    <x v="4"/>
  </r>
  <r>
    <x v="0"/>
    <n v="296"/>
    <s v="US"/>
    <s v="USD"/>
    <n v="1536642000"/>
    <n v="1538283600"/>
    <b v="0"/>
    <b v="0"/>
    <s v="food/food trucks"/>
    <n v="0.14962780898876404"/>
    <n v="71.983108108108112"/>
    <x v="0"/>
  </r>
  <r>
    <x v="1"/>
    <n v="676"/>
    <s v="US"/>
    <s v="USD"/>
    <n v="1348290000"/>
    <n v="1348808400"/>
    <b v="0"/>
    <b v="0"/>
    <s v="publishing/radio &amp; podcasts"/>
    <n v="1.1995602605863191"/>
    <n v="108.95414201183432"/>
    <x v="5"/>
  </r>
  <r>
    <x v="1"/>
    <n v="361"/>
    <s v="AU"/>
    <s v="AUD"/>
    <n v="1408856400"/>
    <n v="1410152400"/>
    <b v="0"/>
    <b v="0"/>
    <s v="technology/web"/>
    <n v="2.6882978723404256"/>
    <n v="35"/>
    <x v="2"/>
  </r>
  <r>
    <x v="1"/>
    <n v="131"/>
    <s v="US"/>
    <s v="USD"/>
    <n v="1505192400"/>
    <n v="1505797200"/>
    <b v="0"/>
    <b v="0"/>
    <s v="food/food trucks"/>
    <n v="3.7687878787878786"/>
    <n v="94.938931297709928"/>
    <x v="0"/>
  </r>
  <r>
    <x v="1"/>
    <n v="126"/>
    <s v="US"/>
    <s v="USD"/>
    <n v="1554786000"/>
    <n v="1554872400"/>
    <b v="0"/>
    <b v="1"/>
    <s v="technology/wearables"/>
    <n v="7.2715789473684209"/>
    <n v="109.65079365079364"/>
    <x v="2"/>
  </r>
  <r>
    <x v="0"/>
    <n v="3304"/>
    <s v="IT"/>
    <s v="EUR"/>
    <n v="1510898400"/>
    <n v="1513922400"/>
    <b v="0"/>
    <b v="0"/>
    <s v="publishing/fiction"/>
    <n v="0.87211757648470301"/>
    <n v="44.001815980629537"/>
    <x v="5"/>
  </r>
  <r>
    <x v="0"/>
    <n v="73"/>
    <s v="US"/>
    <s v="USD"/>
    <n v="1442552400"/>
    <n v="1442638800"/>
    <b v="0"/>
    <b v="0"/>
    <s v="theater/plays"/>
    <n v="0.88"/>
    <n v="86.794520547945211"/>
    <x v="3"/>
  </r>
  <r>
    <x v="1"/>
    <n v="275"/>
    <s v="US"/>
    <s v="USD"/>
    <n v="1316667600"/>
    <n v="1317186000"/>
    <b v="0"/>
    <b v="0"/>
    <s v="film &amp; video/television"/>
    <n v="1.7393877551020409"/>
    <n v="30.992727272727272"/>
    <x v="4"/>
  </r>
  <r>
    <x v="1"/>
    <n v="67"/>
    <s v="US"/>
    <s v="USD"/>
    <n v="1390716000"/>
    <n v="1391234400"/>
    <b v="0"/>
    <b v="0"/>
    <s v="photography/photography books"/>
    <n v="1.1761111111111111"/>
    <n v="94.791044776119406"/>
    <x v="7"/>
  </r>
  <r>
    <x v="1"/>
    <n v="154"/>
    <s v="US"/>
    <s v="USD"/>
    <n v="1402894800"/>
    <n v="1404363600"/>
    <b v="0"/>
    <b v="1"/>
    <s v="film &amp; video/documentary"/>
    <n v="2.1496"/>
    <n v="69.79220779220779"/>
    <x v="4"/>
  </r>
  <r>
    <x v="1"/>
    <n v="1782"/>
    <s v="US"/>
    <s v="USD"/>
    <n v="1429246800"/>
    <n v="1429592400"/>
    <b v="0"/>
    <b v="1"/>
    <s v="games/mobile games"/>
    <n v="1.4949667110519307"/>
    <n v="63.003367003367003"/>
    <x v="6"/>
  </r>
  <r>
    <x v="1"/>
    <n v="903"/>
    <s v="US"/>
    <s v="USD"/>
    <n v="1412485200"/>
    <n v="1413608400"/>
    <b v="0"/>
    <b v="0"/>
    <s v="games/video games"/>
    <n v="2.1933995584988963"/>
    <n v="110.0343300110742"/>
    <x v="6"/>
  </r>
  <r>
    <x v="0"/>
    <n v="3387"/>
    <s v="US"/>
    <s v="USD"/>
    <n v="1417068000"/>
    <n v="1419400800"/>
    <b v="0"/>
    <b v="0"/>
    <s v="publishing/fiction"/>
    <n v="0.64367690058479532"/>
    <n v="25.997933274284026"/>
    <x v="5"/>
  </r>
  <r>
    <x v="0"/>
    <n v="662"/>
    <s v="CA"/>
    <s v="CAD"/>
    <n v="1448344800"/>
    <n v="1448604000"/>
    <b v="1"/>
    <b v="0"/>
    <s v="theater/plays"/>
    <n v="0.18622397298818233"/>
    <n v="49.987915407854985"/>
    <x v="3"/>
  </r>
  <r>
    <x v="1"/>
    <n v="94"/>
    <s v="IT"/>
    <s v="EUR"/>
    <n v="1557723600"/>
    <n v="1562302800"/>
    <b v="0"/>
    <b v="0"/>
    <s v="photography/photography books"/>
    <n v="3.6776923076923076"/>
    <n v="101.72340425531915"/>
    <x v="7"/>
  </r>
  <r>
    <x v="1"/>
    <n v="180"/>
    <s v="US"/>
    <s v="USD"/>
    <n v="1537333200"/>
    <n v="1537678800"/>
    <b v="0"/>
    <b v="0"/>
    <s v="theater/plays"/>
    <n v="1.5990566037735849"/>
    <n v="47.083333333333336"/>
    <x v="3"/>
  </r>
  <r>
    <x v="0"/>
    <n v="774"/>
    <s v="US"/>
    <s v="USD"/>
    <n v="1471150800"/>
    <n v="1473570000"/>
    <b v="0"/>
    <b v="1"/>
    <s v="theater/plays"/>
    <n v="0.38633185349611543"/>
    <n v="89.944444444444443"/>
    <x v="3"/>
  </r>
  <r>
    <x v="0"/>
    <n v="672"/>
    <s v="CA"/>
    <s v="CAD"/>
    <n v="1273640400"/>
    <n v="1273899600"/>
    <b v="0"/>
    <b v="0"/>
    <s v="theater/plays"/>
    <n v="0.51421511627906979"/>
    <n v="78.96875"/>
    <x v="3"/>
  </r>
  <r>
    <x v="3"/>
    <n v="532"/>
    <s v="US"/>
    <s v="USD"/>
    <n v="1282885200"/>
    <n v="1284008400"/>
    <b v="0"/>
    <b v="0"/>
    <s v="music/rock"/>
    <n v="0.60334277620396604"/>
    <n v="80.067669172932327"/>
    <x v="1"/>
  </r>
  <r>
    <x v="3"/>
    <n v="55"/>
    <s v="AU"/>
    <s v="AUD"/>
    <n v="1422943200"/>
    <n v="1425103200"/>
    <b v="0"/>
    <b v="0"/>
    <s v="food/food trucks"/>
    <n v="3.2026936026936029E-2"/>
    <n v="86.472727272727269"/>
    <x v="0"/>
  </r>
  <r>
    <x v="1"/>
    <n v="533"/>
    <s v="DK"/>
    <s v="DKK"/>
    <n v="1319605200"/>
    <n v="1320991200"/>
    <b v="0"/>
    <b v="0"/>
    <s v="film &amp; video/drama"/>
    <n v="1.5546875"/>
    <n v="28.001876172607879"/>
    <x v="4"/>
  </r>
  <r>
    <x v="1"/>
    <n v="2443"/>
    <s v="GB"/>
    <s v="GBP"/>
    <n v="1385704800"/>
    <n v="1386828000"/>
    <b v="0"/>
    <b v="0"/>
    <s v="technology/web"/>
    <n v="1.0085974499089254"/>
    <n v="67.996725337699544"/>
    <x v="2"/>
  </r>
  <r>
    <x v="1"/>
    <n v="89"/>
    <s v="US"/>
    <s v="USD"/>
    <n v="1515736800"/>
    <n v="1517119200"/>
    <b v="0"/>
    <b v="1"/>
    <s v="theater/plays"/>
    <n v="1.1618181818181819"/>
    <n v="43.078651685393261"/>
    <x v="3"/>
  </r>
  <r>
    <x v="1"/>
    <n v="159"/>
    <s v="US"/>
    <s v="USD"/>
    <n v="1313125200"/>
    <n v="1315026000"/>
    <b v="0"/>
    <b v="0"/>
    <s v="music/world music"/>
    <n v="3.1077777777777778"/>
    <n v="87.95597484276729"/>
    <x v="1"/>
  </r>
  <r>
    <x v="0"/>
    <n v="940"/>
    <s v="CH"/>
    <s v="CHF"/>
    <n v="1308459600"/>
    <n v="1312693200"/>
    <b v="0"/>
    <b v="1"/>
    <s v="film &amp; video/documentary"/>
    <n v="0.89736683417085428"/>
    <n v="94.987234042553197"/>
    <x v="4"/>
  </r>
  <r>
    <x v="0"/>
    <n v="117"/>
    <s v="US"/>
    <s v="USD"/>
    <n v="1362636000"/>
    <n v="1363064400"/>
    <b v="0"/>
    <b v="1"/>
    <s v="theater/plays"/>
    <n v="0.71272727272727276"/>
    <n v="46.905982905982903"/>
    <x v="3"/>
  </r>
  <r>
    <x v="3"/>
    <n v="58"/>
    <s v="US"/>
    <s v="USD"/>
    <n v="1402117200"/>
    <n v="1403154000"/>
    <b v="0"/>
    <b v="1"/>
    <s v="film &amp; video/drama"/>
    <n v="3.2862318840579711E-2"/>
    <n v="46.913793103448278"/>
    <x v="4"/>
  </r>
  <r>
    <x v="1"/>
    <n v="50"/>
    <s v="US"/>
    <s v="USD"/>
    <n v="1286341200"/>
    <n v="1286859600"/>
    <b v="0"/>
    <b v="0"/>
    <s v="publishing/nonfiction"/>
    <n v="2.617777777777778"/>
    <n v="94.24"/>
    <x v="5"/>
  </r>
  <r>
    <x v="0"/>
    <n v="115"/>
    <s v="US"/>
    <s v="USD"/>
    <n v="1348808400"/>
    <n v="1349326800"/>
    <b v="0"/>
    <b v="0"/>
    <s v="games/mobile games"/>
    <n v="0.96"/>
    <n v="80.139130434782615"/>
    <x v="6"/>
  </r>
  <r>
    <x v="0"/>
    <n v="326"/>
    <s v="US"/>
    <s v="USD"/>
    <n v="1429592400"/>
    <n v="1430974800"/>
    <b v="0"/>
    <b v="1"/>
    <s v="technology/wearables"/>
    <n v="0.20896851248642778"/>
    <n v="59.036809815950917"/>
    <x v="2"/>
  </r>
  <r>
    <x v="1"/>
    <n v="186"/>
    <s v="US"/>
    <s v="USD"/>
    <n v="1519538400"/>
    <n v="1519970400"/>
    <b v="0"/>
    <b v="0"/>
    <s v="film &amp; video/documentary"/>
    <n v="2.2316363636363636"/>
    <n v="65.989247311827953"/>
    <x v="4"/>
  </r>
  <r>
    <x v="1"/>
    <n v="1071"/>
    <s v="US"/>
    <s v="USD"/>
    <n v="1434085200"/>
    <n v="1434603600"/>
    <b v="0"/>
    <b v="0"/>
    <s v="technology/web"/>
    <n v="1.0159097978227061"/>
    <n v="60.992530345471522"/>
    <x v="2"/>
  </r>
  <r>
    <x v="1"/>
    <n v="117"/>
    <s v="US"/>
    <s v="USD"/>
    <n v="1333688400"/>
    <n v="1337230800"/>
    <b v="0"/>
    <b v="0"/>
    <s v="technology/web"/>
    <n v="2.3003999999999998"/>
    <n v="98.307692307692307"/>
    <x v="2"/>
  </r>
  <r>
    <x v="1"/>
    <n v="70"/>
    <s v="US"/>
    <s v="USD"/>
    <n v="1277701200"/>
    <n v="1279429200"/>
    <b v="0"/>
    <b v="0"/>
    <s v="music/indie rock"/>
    <n v="1.355925925925926"/>
    <n v="104.6"/>
    <x v="1"/>
  </r>
  <r>
    <x v="1"/>
    <n v="135"/>
    <s v="US"/>
    <s v="USD"/>
    <n v="1560747600"/>
    <n v="1561438800"/>
    <b v="0"/>
    <b v="0"/>
    <s v="theater/plays"/>
    <n v="1.2909999999999999"/>
    <n v="86.066666666666663"/>
    <x v="3"/>
  </r>
  <r>
    <x v="1"/>
    <n v="768"/>
    <s v="CH"/>
    <s v="CHF"/>
    <n v="1410066000"/>
    <n v="1410498000"/>
    <b v="0"/>
    <b v="0"/>
    <s v="technology/wearables"/>
    <n v="2.3651200000000001"/>
    <n v="76.989583333333329"/>
    <x v="2"/>
  </r>
  <r>
    <x v="3"/>
    <n v="51"/>
    <s v="US"/>
    <s v="USD"/>
    <n v="1320732000"/>
    <n v="1322460000"/>
    <b v="0"/>
    <b v="0"/>
    <s v="theater/plays"/>
    <n v="0.17249999999999999"/>
    <n v="29.764705882352942"/>
    <x v="3"/>
  </r>
  <r>
    <x v="1"/>
    <n v="199"/>
    <s v="US"/>
    <s v="USD"/>
    <n v="1465794000"/>
    <n v="1466312400"/>
    <b v="0"/>
    <b v="1"/>
    <s v="theater/plays"/>
    <n v="1.1249397590361445"/>
    <n v="46.91959798994975"/>
    <x v="3"/>
  </r>
  <r>
    <x v="1"/>
    <n v="107"/>
    <s v="US"/>
    <s v="USD"/>
    <n v="1500958800"/>
    <n v="1501736400"/>
    <b v="0"/>
    <b v="0"/>
    <s v="technology/wearables"/>
    <n v="1.2102150537634409"/>
    <n v="105.18691588785046"/>
    <x v="2"/>
  </r>
  <r>
    <x v="1"/>
    <n v="195"/>
    <s v="US"/>
    <s v="USD"/>
    <n v="1357020000"/>
    <n v="1361512800"/>
    <b v="0"/>
    <b v="0"/>
    <s v="music/indie rock"/>
    <n v="2.1987096774193549"/>
    <n v="69.907692307692301"/>
    <x v="1"/>
  </r>
  <r>
    <x v="0"/>
    <n v="1"/>
    <s v="US"/>
    <s v="USD"/>
    <n v="1544940000"/>
    <n v="1545026400"/>
    <b v="0"/>
    <b v="0"/>
    <s v="music/rock"/>
    <n v="0.01"/>
    <n v="1"/>
    <x v="1"/>
  </r>
  <r>
    <x v="0"/>
    <n v="1467"/>
    <s v="US"/>
    <s v="USD"/>
    <n v="1402290000"/>
    <n v="1406696400"/>
    <b v="0"/>
    <b v="0"/>
    <s v="music/electric music"/>
    <n v="0.64166909620991253"/>
    <n v="60.011588275391958"/>
    <x v="1"/>
  </r>
  <r>
    <x v="1"/>
    <n v="3376"/>
    <s v="US"/>
    <s v="USD"/>
    <n v="1487311200"/>
    <n v="1487916000"/>
    <b v="0"/>
    <b v="0"/>
    <s v="music/indie rock"/>
    <n v="4.2306746987951804"/>
    <n v="52.006220379146917"/>
    <x v="1"/>
  </r>
  <r>
    <x v="0"/>
    <n v="5681"/>
    <s v="US"/>
    <s v="USD"/>
    <n v="1350622800"/>
    <n v="1351141200"/>
    <b v="0"/>
    <b v="0"/>
    <s v="theater/plays"/>
    <n v="0.92984160506863778"/>
    <n v="31.000176025347649"/>
    <x v="3"/>
  </r>
  <r>
    <x v="0"/>
    <n v="1059"/>
    <s v="US"/>
    <s v="USD"/>
    <n v="1463029200"/>
    <n v="1465016400"/>
    <b v="0"/>
    <b v="1"/>
    <s v="music/indie rock"/>
    <n v="0.58756567425569173"/>
    <n v="95.042492917847028"/>
    <x v="1"/>
  </r>
  <r>
    <x v="0"/>
    <n v="1194"/>
    <s v="US"/>
    <s v="USD"/>
    <n v="1269493200"/>
    <n v="1270789200"/>
    <b v="0"/>
    <b v="0"/>
    <s v="theater/plays"/>
    <n v="0.65022222222222226"/>
    <n v="75.968174204355108"/>
    <x v="3"/>
  </r>
  <r>
    <x v="3"/>
    <n v="379"/>
    <s v="AU"/>
    <s v="AUD"/>
    <n v="1570251600"/>
    <n v="1572325200"/>
    <b v="0"/>
    <b v="0"/>
    <s v="music/rock"/>
    <n v="0.73939560439560437"/>
    <n v="71.013192612137203"/>
    <x v="1"/>
  </r>
  <r>
    <x v="0"/>
    <n v="30"/>
    <s v="AU"/>
    <s v="AUD"/>
    <n v="1388383200"/>
    <n v="1389420000"/>
    <b v="0"/>
    <b v="0"/>
    <s v="photography/photography books"/>
    <n v="0.52666666666666662"/>
    <n v="73.733333333333334"/>
    <x v="7"/>
  </r>
  <r>
    <x v="1"/>
    <n v="41"/>
    <s v="US"/>
    <s v="USD"/>
    <n v="1449554400"/>
    <n v="1449640800"/>
    <b v="0"/>
    <b v="0"/>
    <s v="music/rock"/>
    <n v="2.2095238095238097"/>
    <n v="113.17073170731707"/>
    <x v="1"/>
  </r>
  <r>
    <x v="1"/>
    <n v="1821"/>
    <s v="US"/>
    <s v="USD"/>
    <n v="1553662800"/>
    <n v="1555218000"/>
    <b v="0"/>
    <b v="1"/>
    <s v="theater/plays"/>
    <n v="1.0001150627615063"/>
    <n v="105.00933552992861"/>
    <x v="3"/>
  </r>
  <r>
    <x v="1"/>
    <n v="164"/>
    <s v="US"/>
    <s v="USD"/>
    <n v="1556341200"/>
    <n v="1557723600"/>
    <b v="0"/>
    <b v="0"/>
    <s v="technology/wearables"/>
    <n v="1.6231249999999999"/>
    <n v="79.176829268292678"/>
    <x v="2"/>
  </r>
  <r>
    <x v="0"/>
    <n v="75"/>
    <s v="US"/>
    <s v="USD"/>
    <n v="1442984400"/>
    <n v="1443502800"/>
    <b v="0"/>
    <b v="1"/>
    <s v="technology/web"/>
    <n v="0.78181818181818186"/>
    <n v="57.333333333333336"/>
    <x v="2"/>
  </r>
  <r>
    <x v="1"/>
    <n v="157"/>
    <s v="CH"/>
    <s v="CHF"/>
    <n v="1544248800"/>
    <n v="1546840800"/>
    <b v="0"/>
    <b v="0"/>
    <s v="music/rock"/>
    <n v="1.4973770491803278"/>
    <n v="58.178343949044589"/>
    <x v="1"/>
  </r>
  <r>
    <x v="1"/>
    <n v="246"/>
    <s v="US"/>
    <s v="USD"/>
    <n v="1508475600"/>
    <n v="1512712800"/>
    <b v="0"/>
    <b v="1"/>
    <s v="photography/photography books"/>
    <n v="2.5325714285714285"/>
    <n v="36.032520325203251"/>
    <x v="7"/>
  </r>
  <r>
    <x v="1"/>
    <n v="1396"/>
    <s v="US"/>
    <s v="USD"/>
    <n v="1507438800"/>
    <n v="1507525200"/>
    <b v="0"/>
    <b v="0"/>
    <s v="theater/plays"/>
    <n v="1.0016943521594683"/>
    <n v="107.99068767908309"/>
    <x v="3"/>
  </r>
  <r>
    <x v="1"/>
    <n v="2506"/>
    <s v="US"/>
    <s v="USD"/>
    <n v="1501563600"/>
    <n v="1504328400"/>
    <b v="0"/>
    <b v="0"/>
    <s v="technology/web"/>
    <n v="1.2199004424778761"/>
    <n v="44.005985634477256"/>
    <x v="2"/>
  </r>
  <r>
    <x v="1"/>
    <n v="244"/>
    <s v="US"/>
    <s v="USD"/>
    <n v="1292997600"/>
    <n v="1293343200"/>
    <b v="0"/>
    <b v="0"/>
    <s v="photography/photography books"/>
    <n v="1.3713265306122449"/>
    <n v="55.077868852459019"/>
    <x v="7"/>
  </r>
  <r>
    <x v="1"/>
    <n v="146"/>
    <s v="AU"/>
    <s v="AUD"/>
    <n v="1370840400"/>
    <n v="1371704400"/>
    <b v="0"/>
    <b v="0"/>
    <s v="theater/plays"/>
    <n v="4.155384615384615"/>
    <n v="74"/>
    <x v="3"/>
  </r>
  <r>
    <x v="0"/>
    <n v="955"/>
    <s v="DK"/>
    <s v="DKK"/>
    <n v="1550815200"/>
    <n v="1552798800"/>
    <b v="0"/>
    <b v="1"/>
    <s v="music/indie rock"/>
    <n v="0.3130913348946136"/>
    <n v="41.996858638743454"/>
    <x v="1"/>
  </r>
  <r>
    <x v="1"/>
    <n v="1267"/>
    <s v="US"/>
    <s v="USD"/>
    <n v="1339909200"/>
    <n v="1342328400"/>
    <b v="0"/>
    <b v="1"/>
    <s v="film &amp; video/shorts"/>
    <n v="4.240815450643777"/>
    <n v="77.988161010260455"/>
    <x v="4"/>
  </r>
  <r>
    <x v="0"/>
    <n v="67"/>
    <s v="US"/>
    <s v="USD"/>
    <n v="1501736400"/>
    <n v="1502341200"/>
    <b v="0"/>
    <b v="0"/>
    <s v="music/indie rock"/>
    <n v="2.9388623072833599E-2"/>
    <n v="82.507462686567166"/>
    <x v="1"/>
  </r>
  <r>
    <x v="0"/>
    <n v="5"/>
    <s v="US"/>
    <s v="USD"/>
    <n v="1395291600"/>
    <n v="1397192400"/>
    <b v="0"/>
    <b v="0"/>
    <s v="publishing/translations"/>
    <n v="0.1063265306122449"/>
    <n v="104.2"/>
    <x v="5"/>
  </r>
  <r>
    <x v="0"/>
    <n v="26"/>
    <s v="US"/>
    <s v="USD"/>
    <n v="1405746000"/>
    <n v="1407042000"/>
    <b v="0"/>
    <b v="1"/>
    <s v="film &amp; video/documentary"/>
    <n v="0.82874999999999999"/>
    <n v="25.5"/>
    <x v="4"/>
  </r>
  <r>
    <x v="1"/>
    <n v="1561"/>
    <s v="US"/>
    <s v="USD"/>
    <n v="1368853200"/>
    <n v="1369371600"/>
    <b v="0"/>
    <b v="0"/>
    <s v="theater/plays"/>
    <n v="1.6301447776628748"/>
    <n v="100.98334401024984"/>
    <x v="3"/>
  </r>
  <r>
    <x v="1"/>
    <n v="48"/>
    <s v="US"/>
    <s v="USD"/>
    <n v="1444021200"/>
    <n v="1444107600"/>
    <b v="0"/>
    <b v="1"/>
    <s v="technology/wearables"/>
    <n v="8.9466666666666672"/>
    <n v="111.83333333333333"/>
    <x v="2"/>
  </r>
  <r>
    <x v="0"/>
    <n v="1130"/>
    <s v="US"/>
    <s v="USD"/>
    <n v="1472619600"/>
    <n v="1474261200"/>
    <b v="0"/>
    <b v="0"/>
    <s v="theater/plays"/>
    <n v="0.26191501103752757"/>
    <n v="41.999115044247787"/>
    <x v="3"/>
  </r>
  <r>
    <x v="0"/>
    <n v="782"/>
    <s v="US"/>
    <s v="USD"/>
    <n v="1472878800"/>
    <n v="1473656400"/>
    <b v="0"/>
    <b v="0"/>
    <s v="theater/plays"/>
    <n v="0.74834782608695649"/>
    <n v="110.05115089514067"/>
    <x v="3"/>
  </r>
  <r>
    <x v="1"/>
    <n v="2739"/>
    <s v="US"/>
    <s v="USD"/>
    <n v="1289800800"/>
    <n v="1291960800"/>
    <b v="0"/>
    <b v="0"/>
    <s v="theater/plays"/>
    <n v="4.1647680412371137"/>
    <n v="58.997079225994888"/>
    <x v="3"/>
  </r>
  <r>
    <x v="0"/>
    <n v="210"/>
    <s v="US"/>
    <s v="USD"/>
    <n v="1505970000"/>
    <n v="1506747600"/>
    <b v="0"/>
    <b v="0"/>
    <s v="food/food trucks"/>
    <n v="0.96208333333333329"/>
    <n v="32.985714285714288"/>
    <x v="0"/>
  </r>
  <r>
    <x v="1"/>
    <n v="3537"/>
    <s v="CA"/>
    <s v="CAD"/>
    <n v="1363496400"/>
    <n v="1363582800"/>
    <b v="0"/>
    <b v="1"/>
    <s v="theater/plays"/>
    <n v="3.5771910112359548"/>
    <n v="45.005654509471306"/>
    <x v="3"/>
  </r>
  <r>
    <x v="1"/>
    <n v="2107"/>
    <s v="AU"/>
    <s v="AUD"/>
    <n v="1269234000"/>
    <n v="1269666000"/>
    <b v="0"/>
    <b v="0"/>
    <s v="technology/wearables"/>
    <n v="3.0845714285714285"/>
    <n v="81.98196487897485"/>
    <x v="2"/>
  </r>
  <r>
    <x v="0"/>
    <n v="136"/>
    <s v="US"/>
    <s v="USD"/>
    <n v="1507093200"/>
    <n v="1508648400"/>
    <b v="0"/>
    <b v="0"/>
    <s v="technology/web"/>
    <n v="0.61802325581395345"/>
    <n v="39.080882352941174"/>
    <x v="2"/>
  </r>
  <r>
    <x v="1"/>
    <n v="3318"/>
    <s v="DK"/>
    <s v="DKK"/>
    <n v="1560574800"/>
    <n v="1561957200"/>
    <b v="0"/>
    <b v="0"/>
    <s v="theater/plays"/>
    <n v="7.2232472324723247"/>
    <n v="58.996383363471971"/>
    <x v="3"/>
  </r>
  <r>
    <x v="0"/>
    <n v="86"/>
    <s v="CA"/>
    <s v="CAD"/>
    <n v="1284008400"/>
    <n v="1285131600"/>
    <b v="0"/>
    <b v="0"/>
    <s v="music/rock"/>
    <n v="0.69117647058823528"/>
    <n v="40.988372093023258"/>
    <x v="1"/>
  </r>
  <r>
    <x v="1"/>
    <n v="340"/>
    <s v="US"/>
    <s v="USD"/>
    <n v="1556859600"/>
    <n v="1556946000"/>
    <b v="0"/>
    <b v="0"/>
    <s v="theater/plays"/>
    <n v="2.9305555555555554"/>
    <n v="31.029411764705884"/>
    <x v="3"/>
  </r>
  <r>
    <x v="0"/>
    <n v="19"/>
    <s v="US"/>
    <s v="USD"/>
    <n v="1526187600"/>
    <n v="1527138000"/>
    <b v="0"/>
    <b v="0"/>
    <s v="film &amp; video/television"/>
    <n v="0.71799999999999997"/>
    <n v="37.789473684210527"/>
    <x v="4"/>
  </r>
  <r>
    <x v="0"/>
    <n v="886"/>
    <s v="US"/>
    <s v="USD"/>
    <n v="1400821200"/>
    <n v="1402117200"/>
    <b v="0"/>
    <b v="0"/>
    <s v="theater/plays"/>
    <n v="0.31934684684684683"/>
    <n v="32.006772009029348"/>
    <x v="3"/>
  </r>
  <r>
    <x v="1"/>
    <n v="1442"/>
    <s v="CA"/>
    <s v="CAD"/>
    <n v="1361599200"/>
    <n v="1364014800"/>
    <b v="0"/>
    <b v="1"/>
    <s v="film &amp; video/shorts"/>
    <n v="2.2987375415282392"/>
    <n v="95.966712898751737"/>
    <x v="4"/>
  </r>
  <r>
    <x v="0"/>
    <n v="35"/>
    <s v="IT"/>
    <s v="EUR"/>
    <n v="1417500000"/>
    <n v="1417586400"/>
    <b v="0"/>
    <b v="0"/>
    <s v="theater/plays"/>
    <n v="0.3201219512195122"/>
    <n v="75"/>
    <x v="3"/>
  </r>
  <r>
    <x v="3"/>
    <n v="441"/>
    <s v="US"/>
    <s v="USD"/>
    <n v="1457071200"/>
    <n v="1457071200"/>
    <b v="0"/>
    <b v="0"/>
    <s v="theater/plays"/>
    <n v="0.23525352848928385"/>
    <n v="102.0498866213152"/>
    <x v="3"/>
  </r>
  <r>
    <x v="0"/>
    <n v="24"/>
    <s v="US"/>
    <s v="USD"/>
    <n v="1370322000"/>
    <n v="1370408400"/>
    <b v="0"/>
    <b v="1"/>
    <s v="theater/plays"/>
    <n v="0.68594594594594593"/>
    <n v="105.75"/>
    <x v="3"/>
  </r>
  <r>
    <x v="0"/>
    <n v="86"/>
    <s v="IT"/>
    <s v="EUR"/>
    <n v="1552366800"/>
    <n v="1552626000"/>
    <b v="0"/>
    <b v="0"/>
    <s v="theater/plays"/>
    <n v="0.37952380952380954"/>
    <n v="37.069767441860463"/>
    <x v="3"/>
  </r>
  <r>
    <x v="0"/>
    <n v="243"/>
    <s v="US"/>
    <s v="USD"/>
    <n v="1403845200"/>
    <n v="1404190800"/>
    <b v="0"/>
    <b v="0"/>
    <s v="music/rock"/>
    <n v="0.19992957746478873"/>
    <n v="35.049382716049379"/>
    <x v="1"/>
  </r>
  <r>
    <x v="0"/>
    <n v="65"/>
    <s v="US"/>
    <s v="USD"/>
    <n v="1523163600"/>
    <n v="1523509200"/>
    <b v="1"/>
    <b v="0"/>
    <s v="music/indie rock"/>
    <n v="0.45636363636363636"/>
    <n v="46.338461538461537"/>
    <x v="1"/>
  </r>
  <r>
    <x v="1"/>
    <n v="126"/>
    <s v="US"/>
    <s v="USD"/>
    <n v="1442206800"/>
    <n v="1443589200"/>
    <b v="0"/>
    <b v="0"/>
    <s v="music/metal"/>
    <n v="1.227605633802817"/>
    <n v="69.174603174603178"/>
    <x v="1"/>
  </r>
  <r>
    <x v="1"/>
    <n v="524"/>
    <s v="US"/>
    <s v="USD"/>
    <n v="1532840400"/>
    <n v="1533445200"/>
    <b v="0"/>
    <b v="0"/>
    <s v="music/electric music"/>
    <n v="3.61753164556962"/>
    <n v="109.07824427480917"/>
    <x v="1"/>
  </r>
  <r>
    <x v="0"/>
    <n v="100"/>
    <s v="DK"/>
    <s v="DKK"/>
    <n v="1472878800"/>
    <n v="1474520400"/>
    <b v="0"/>
    <b v="0"/>
    <s v="technology/wearables"/>
    <n v="0.63146341463414635"/>
    <n v="51.78"/>
    <x v="2"/>
  </r>
  <r>
    <x v="1"/>
    <n v="1989"/>
    <s v="US"/>
    <s v="USD"/>
    <n v="1498194000"/>
    <n v="1499403600"/>
    <b v="0"/>
    <b v="0"/>
    <s v="film &amp; video/drama"/>
    <n v="2.9820475319926874"/>
    <n v="82.010055304172951"/>
    <x v="4"/>
  </r>
  <r>
    <x v="0"/>
    <n v="168"/>
    <s v="US"/>
    <s v="USD"/>
    <n v="1281070800"/>
    <n v="1283576400"/>
    <b v="0"/>
    <b v="0"/>
    <s v="music/electric music"/>
    <n v="9.5585443037974685E-2"/>
    <n v="35.958333333333336"/>
    <x v="1"/>
  </r>
  <r>
    <x v="0"/>
    <n v="13"/>
    <s v="US"/>
    <s v="USD"/>
    <n v="1436245200"/>
    <n v="1436590800"/>
    <b v="0"/>
    <b v="0"/>
    <s v="music/rock"/>
    <n v="0.5377777777777778"/>
    <n v="74.461538461538467"/>
    <x v="1"/>
  </r>
  <r>
    <x v="0"/>
    <n v="1"/>
    <s v="CA"/>
    <s v="CAD"/>
    <n v="1269493200"/>
    <n v="1270443600"/>
    <b v="0"/>
    <b v="0"/>
    <s v="theater/plays"/>
    <n v="0.02"/>
    <n v="2"/>
    <x v="3"/>
  </r>
  <r>
    <x v="1"/>
    <n v="157"/>
    <s v="US"/>
    <s v="USD"/>
    <n v="1406264400"/>
    <n v="1407819600"/>
    <b v="0"/>
    <b v="0"/>
    <s v="technology/web"/>
    <n v="6.8119047619047617"/>
    <n v="91.114649681528661"/>
    <x v="2"/>
  </r>
  <r>
    <x v="3"/>
    <n v="82"/>
    <s v="US"/>
    <s v="USD"/>
    <n v="1317531600"/>
    <n v="1317877200"/>
    <b v="0"/>
    <b v="0"/>
    <s v="food/food trucks"/>
    <n v="0.78831325301204824"/>
    <n v="79.792682926829272"/>
    <x v="0"/>
  </r>
  <r>
    <x v="1"/>
    <n v="4498"/>
    <s v="AU"/>
    <s v="AUD"/>
    <n v="1484632800"/>
    <n v="1484805600"/>
    <b v="0"/>
    <b v="0"/>
    <s v="theater/plays"/>
    <n v="1.3440792216817234"/>
    <n v="42.999777678968428"/>
    <x v="3"/>
  </r>
  <r>
    <x v="0"/>
    <n v="40"/>
    <s v="US"/>
    <s v="USD"/>
    <n v="1301806800"/>
    <n v="1302670800"/>
    <b v="0"/>
    <b v="0"/>
    <s v="music/jazz"/>
    <n v="3.372E-2"/>
    <n v="63.225000000000001"/>
    <x v="1"/>
  </r>
  <r>
    <x v="1"/>
    <n v="80"/>
    <s v="US"/>
    <s v="USD"/>
    <n v="1539752400"/>
    <n v="1540789200"/>
    <b v="1"/>
    <b v="0"/>
    <s v="theater/plays"/>
    <n v="4.3184615384615386"/>
    <n v="70.174999999999997"/>
    <x v="3"/>
  </r>
  <r>
    <x v="3"/>
    <n v="57"/>
    <s v="US"/>
    <s v="USD"/>
    <n v="1267250400"/>
    <n v="1268028000"/>
    <b v="0"/>
    <b v="0"/>
    <s v="publishing/fiction"/>
    <n v="0.38844444444444443"/>
    <n v="61.333333333333336"/>
    <x v="5"/>
  </r>
  <r>
    <x v="1"/>
    <n v="43"/>
    <s v="US"/>
    <s v="USD"/>
    <n v="1535432400"/>
    <n v="1537160400"/>
    <b v="0"/>
    <b v="1"/>
    <s v="music/rock"/>
    <n v="4.2569999999999997"/>
    <n v="99"/>
    <x v="1"/>
  </r>
  <r>
    <x v="1"/>
    <n v="2053"/>
    <s v="US"/>
    <s v="USD"/>
    <n v="1510207200"/>
    <n v="1512280800"/>
    <b v="0"/>
    <b v="0"/>
    <s v="film &amp; video/documentary"/>
    <n v="1.0112239715591671"/>
    <n v="96.984900146127615"/>
    <x v="4"/>
  </r>
  <r>
    <x v="2"/>
    <n v="808"/>
    <s v="AU"/>
    <s v="AUD"/>
    <n v="1462510800"/>
    <n v="1463115600"/>
    <b v="0"/>
    <b v="0"/>
    <s v="film &amp; video/documentary"/>
    <n v="0.21188688946015424"/>
    <n v="51.004950495049506"/>
    <x v="4"/>
  </r>
  <r>
    <x v="0"/>
    <n v="226"/>
    <s v="DK"/>
    <s v="DKK"/>
    <n v="1488520800"/>
    <n v="1490850000"/>
    <b v="0"/>
    <b v="0"/>
    <s v="film &amp; video/science fiction"/>
    <n v="0.67425531914893622"/>
    <n v="28.044247787610619"/>
    <x v="4"/>
  </r>
  <r>
    <x v="0"/>
    <n v="1625"/>
    <s v="US"/>
    <s v="USD"/>
    <n v="1377579600"/>
    <n v="1379653200"/>
    <b v="0"/>
    <b v="0"/>
    <s v="theater/plays"/>
    <n v="0.9492337164750958"/>
    <n v="60.984615384615381"/>
    <x v="3"/>
  </r>
  <r>
    <x v="1"/>
    <n v="168"/>
    <s v="US"/>
    <s v="USD"/>
    <n v="1576389600"/>
    <n v="1580364000"/>
    <b v="0"/>
    <b v="0"/>
    <s v="theater/plays"/>
    <n v="1.5185185185185186"/>
    <n v="73.214285714285708"/>
    <x v="3"/>
  </r>
  <r>
    <x v="1"/>
    <n v="4289"/>
    <s v="US"/>
    <s v="USD"/>
    <n v="1289019600"/>
    <n v="1289714400"/>
    <b v="0"/>
    <b v="1"/>
    <s v="music/indie rock"/>
    <n v="1.9516382252559727"/>
    <n v="39.997435299603637"/>
    <x v="1"/>
  </r>
  <r>
    <x v="1"/>
    <n v="165"/>
    <s v="US"/>
    <s v="USD"/>
    <n v="1282194000"/>
    <n v="1282712400"/>
    <b v="0"/>
    <b v="0"/>
    <s v="music/rock"/>
    <n v="10.231428571428571"/>
    <n v="86.812121212121212"/>
    <x v="1"/>
  </r>
  <r>
    <x v="0"/>
    <n v="143"/>
    <s v="US"/>
    <s v="USD"/>
    <n v="1550037600"/>
    <n v="1550210400"/>
    <b v="0"/>
    <b v="0"/>
    <s v="theater/plays"/>
    <n v="3.8418367346938778E-2"/>
    <n v="42.125874125874127"/>
    <x v="3"/>
  </r>
  <r>
    <x v="1"/>
    <n v="1815"/>
    <s v="US"/>
    <s v="USD"/>
    <n v="1321941600"/>
    <n v="1322114400"/>
    <b v="0"/>
    <b v="0"/>
    <s v="theater/plays"/>
    <n v="1.5507066557107643"/>
    <n v="103.97851239669421"/>
    <x v="3"/>
  </r>
  <r>
    <x v="0"/>
    <n v="934"/>
    <s v="US"/>
    <s v="USD"/>
    <n v="1556427600"/>
    <n v="1557205200"/>
    <b v="0"/>
    <b v="0"/>
    <s v="film &amp; video/science fiction"/>
    <n v="0.44753477588871715"/>
    <n v="62.003211991434689"/>
    <x v="4"/>
  </r>
  <r>
    <x v="1"/>
    <n v="397"/>
    <s v="GB"/>
    <s v="GBP"/>
    <n v="1320991200"/>
    <n v="1323928800"/>
    <b v="0"/>
    <b v="1"/>
    <s v="film &amp; video/shorts"/>
    <n v="2.1594736842105262"/>
    <n v="31.005037783375315"/>
    <x v="4"/>
  </r>
  <r>
    <x v="1"/>
    <n v="1539"/>
    <s v="US"/>
    <s v="USD"/>
    <n v="1345093200"/>
    <n v="1346130000"/>
    <b v="0"/>
    <b v="0"/>
    <s v="film &amp; video/animation"/>
    <n v="3.3212709832134291"/>
    <n v="89.991552956465242"/>
    <x v="4"/>
  </r>
  <r>
    <x v="0"/>
    <n v="17"/>
    <s v="US"/>
    <s v="USD"/>
    <n v="1309496400"/>
    <n v="1311051600"/>
    <b v="1"/>
    <b v="0"/>
    <s v="theater/plays"/>
    <n v="8.4430379746835441E-2"/>
    <n v="39.235294117647058"/>
    <x v="3"/>
  </r>
  <r>
    <x v="0"/>
    <n v="2179"/>
    <s v="US"/>
    <s v="USD"/>
    <n v="1340254800"/>
    <n v="1340427600"/>
    <b v="1"/>
    <b v="0"/>
    <s v="food/food trucks"/>
    <n v="0.9862551440329218"/>
    <n v="54.993116108306566"/>
    <x v="0"/>
  </r>
  <r>
    <x v="1"/>
    <n v="138"/>
    <s v="US"/>
    <s v="USD"/>
    <n v="1412226000"/>
    <n v="1412312400"/>
    <b v="0"/>
    <b v="0"/>
    <s v="photography/photography books"/>
    <n v="1.3797916666666667"/>
    <n v="47.992753623188406"/>
    <x v="7"/>
  </r>
  <r>
    <x v="0"/>
    <n v="931"/>
    <s v="US"/>
    <s v="USD"/>
    <n v="1458104400"/>
    <n v="1459314000"/>
    <b v="0"/>
    <b v="0"/>
    <s v="theater/plays"/>
    <n v="0.93810996563573879"/>
    <n v="87.966702470461868"/>
    <x v="3"/>
  </r>
  <r>
    <x v="1"/>
    <n v="3594"/>
    <s v="US"/>
    <s v="USD"/>
    <n v="1411534800"/>
    <n v="1415426400"/>
    <b v="0"/>
    <b v="0"/>
    <s v="film &amp; video/science fiction"/>
    <n v="4.0363930885529156"/>
    <n v="51.999165275459099"/>
    <x v="4"/>
  </r>
  <r>
    <x v="1"/>
    <n v="5880"/>
    <s v="US"/>
    <s v="USD"/>
    <n v="1399093200"/>
    <n v="1399093200"/>
    <b v="1"/>
    <b v="0"/>
    <s v="music/rock"/>
    <n v="2.6017404129793511"/>
    <n v="29.999659863945578"/>
    <x v="1"/>
  </r>
  <r>
    <x v="1"/>
    <n v="112"/>
    <s v="US"/>
    <s v="USD"/>
    <n v="1270702800"/>
    <n v="1273899600"/>
    <b v="0"/>
    <b v="0"/>
    <s v="photography/photography books"/>
    <n v="3.6663333333333332"/>
    <n v="98.205357142857139"/>
    <x v="7"/>
  </r>
  <r>
    <x v="1"/>
    <n v="943"/>
    <s v="US"/>
    <s v="USD"/>
    <n v="1431666000"/>
    <n v="1432184400"/>
    <b v="0"/>
    <b v="0"/>
    <s v="games/mobile games"/>
    <n v="1.687208538587849"/>
    <n v="108.96182396606575"/>
    <x v="6"/>
  </r>
  <r>
    <x v="1"/>
    <n v="2468"/>
    <s v="US"/>
    <s v="USD"/>
    <n v="1472619600"/>
    <n v="1474779600"/>
    <b v="0"/>
    <b v="0"/>
    <s v="film &amp; video/animation"/>
    <n v="1.1990717911530093"/>
    <n v="66.998379254457049"/>
    <x v="4"/>
  </r>
  <r>
    <x v="1"/>
    <n v="2551"/>
    <s v="US"/>
    <s v="USD"/>
    <n v="1496293200"/>
    <n v="1500440400"/>
    <b v="0"/>
    <b v="1"/>
    <s v="games/mobile games"/>
    <n v="1.936892523364486"/>
    <n v="64.99333594668758"/>
    <x v="6"/>
  </r>
  <r>
    <x v="1"/>
    <n v="101"/>
    <s v="US"/>
    <s v="USD"/>
    <n v="1575612000"/>
    <n v="1575612000"/>
    <b v="0"/>
    <b v="0"/>
    <s v="games/video games"/>
    <n v="4.2016666666666671"/>
    <n v="99.841584158415841"/>
    <x v="6"/>
  </r>
  <r>
    <x v="3"/>
    <n v="67"/>
    <s v="US"/>
    <s v="USD"/>
    <n v="1369112400"/>
    <n v="1374123600"/>
    <b v="0"/>
    <b v="0"/>
    <s v="theater/plays"/>
    <n v="0.76708333333333334"/>
    <n v="82.432835820895519"/>
    <x v="3"/>
  </r>
  <r>
    <x v="1"/>
    <n v="92"/>
    <s v="US"/>
    <s v="USD"/>
    <n v="1469422800"/>
    <n v="1469509200"/>
    <b v="0"/>
    <b v="0"/>
    <s v="theater/plays"/>
    <n v="1.7126470588235294"/>
    <n v="63.293478260869563"/>
    <x v="3"/>
  </r>
  <r>
    <x v="1"/>
    <n v="62"/>
    <s v="US"/>
    <s v="USD"/>
    <n v="1307854800"/>
    <n v="1309237200"/>
    <b v="0"/>
    <b v="0"/>
    <s v="film &amp; video/animation"/>
    <n v="1.5789473684210527"/>
    <n v="96.774193548387103"/>
    <x v="4"/>
  </r>
  <r>
    <x v="1"/>
    <n v="149"/>
    <s v="IT"/>
    <s v="EUR"/>
    <n v="1503378000"/>
    <n v="1503982800"/>
    <b v="0"/>
    <b v="1"/>
    <s v="games/video games"/>
    <n v="1.0908"/>
    <n v="54.906040268456373"/>
    <x v="6"/>
  </r>
  <r>
    <x v="0"/>
    <n v="92"/>
    <s v="US"/>
    <s v="USD"/>
    <n v="1486965600"/>
    <n v="1487397600"/>
    <b v="0"/>
    <b v="0"/>
    <s v="film &amp; video/animation"/>
    <n v="0.41732558139534881"/>
    <n v="39.010869565217391"/>
    <x v="4"/>
  </r>
  <r>
    <x v="0"/>
    <n v="57"/>
    <s v="AU"/>
    <s v="AUD"/>
    <n v="1561438800"/>
    <n v="1562043600"/>
    <b v="0"/>
    <b v="1"/>
    <s v="music/rock"/>
    <n v="0.10944303797468355"/>
    <n v="75.84210526315789"/>
    <x v="1"/>
  </r>
  <r>
    <x v="1"/>
    <n v="329"/>
    <s v="US"/>
    <s v="USD"/>
    <n v="1398402000"/>
    <n v="1398574800"/>
    <b v="0"/>
    <b v="0"/>
    <s v="film &amp; video/animation"/>
    <n v="1.593763440860215"/>
    <n v="45.051671732522799"/>
    <x v="4"/>
  </r>
  <r>
    <x v="1"/>
    <n v="97"/>
    <s v="DK"/>
    <s v="DKK"/>
    <n v="1513231200"/>
    <n v="1515391200"/>
    <b v="0"/>
    <b v="1"/>
    <s v="theater/plays"/>
    <n v="4.2241666666666671"/>
    <n v="104.51546391752578"/>
    <x v="3"/>
  </r>
  <r>
    <x v="0"/>
    <n v="41"/>
    <s v="US"/>
    <s v="USD"/>
    <n v="1440824400"/>
    <n v="1441170000"/>
    <b v="0"/>
    <b v="0"/>
    <s v="technology/wearables"/>
    <n v="0.97718749999999999"/>
    <n v="76.268292682926827"/>
    <x v="2"/>
  </r>
  <r>
    <x v="1"/>
    <n v="1784"/>
    <s v="US"/>
    <s v="USD"/>
    <n v="1281070800"/>
    <n v="1281157200"/>
    <b v="0"/>
    <b v="0"/>
    <s v="theater/plays"/>
    <n v="4.1878911564625847"/>
    <n v="69.015695067264573"/>
    <x v="3"/>
  </r>
  <r>
    <x v="1"/>
    <n v="1684"/>
    <s v="AU"/>
    <s v="AUD"/>
    <n v="1397365200"/>
    <n v="1398229200"/>
    <b v="0"/>
    <b v="1"/>
    <s v="publishing/nonfiction"/>
    <n v="1.0191632047477746"/>
    <n v="101.97684085510689"/>
    <x v="5"/>
  </r>
  <r>
    <x v="1"/>
    <n v="250"/>
    <s v="US"/>
    <s v="USD"/>
    <n v="1494392400"/>
    <n v="1495256400"/>
    <b v="0"/>
    <b v="1"/>
    <s v="music/rock"/>
    <n v="1.2772619047619047"/>
    <n v="42.915999999999997"/>
    <x v="1"/>
  </r>
  <r>
    <x v="1"/>
    <n v="238"/>
    <s v="US"/>
    <s v="USD"/>
    <n v="1520143200"/>
    <n v="1520402400"/>
    <b v="0"/>
    <b v="0"/>
    <s v="theater/plays"/>
    <n v="4.4521739130434783"/>
    <n v="43.025210084033617"/>
    <x v="3"/>
  </r>
  <r>
    <x v="1"/>
    <n v="53"/>
    <s v="US"/>
    <s v="USD"/>
    <n v="1405314000"/>
    <n v="1409806800"/>
    <b v="0"/>
    <b v="0"/>
    <s v="theater/plays"/>
    <n v="5.6971428571428575"/>
    <n v="75.245283018867923"/>
    <x v="3"/>
  </r>
  <r>
    <x v="1"/>
    <n v="214"/>
    <s v="US"/>
    <s v="USD"/>
    <n v="1396846800"/>
    <n v="1396933200"/>
    <b v="0"/>
    <b v="0"/>
    <s v="theater/plays"/>
    <n v="5.0934482758620687"/>
    <n v="69.023364485981304"/>
    <x v="3"/>
  </r>
  <r>
    <x v="1"/>
    <n v="222"/>
    <s v="US"/>
    <s v="USD"/>
    <n v="1375678800"/>
    <n v="1376024400"/>
    <b v="0"/>
    <b v="0"/>
    <s v="technology/web"/>
    <n v="3.2553333333333332"/>
    <n v="65.986486486486484"/>
    <x v="2"/>
  </r>
  <r>
    <x v="1"/>
    <n v="1884"/>
    <s v="US"/>
    <s v="USD"/>
    <n v="1482386400"/>
    <n v="1483682400"/>
    <b v="0"/>
    <b v="1"/>
    <s v="publishing/fiction"/>
    <n v="9.3261616161616168"/>
    <n v="98.013800424628457"/>
    <x v="5"/>
  </r>
  <r>
    <x v="1"/>
    <n v="218"/>
    <s v="AU"/>
    <s v="AUD"/>
    <n v="1420005600"/>
    <n v="1420437600"/>
    <b v="0"/>
    <b v="0"/>
    <s v="games/mobile games"/>
    <n v="2.1133870967741935"/>
    <n v="60.105504587155963"/>
    <x v="6"/>
  </r>
  <r>
    <x v="1"/>
    <n v="6465"/>
    <s v="US"/>
    <s v="USD"/>
    <n v="1420178400"/>
    <n v="1420783200"/>
    <b v="0"/>
    <b v="0"/>
    <s v="publishing/translations"/>
    <n v="2.7332520325203253"/>
    <n v="26.000773395204948"/>
    <x v="5"/>
  </r>
  <r>
    <x v="0"/>
    <n v="1"/>
    <s v="US"/>
    <s v="USD"/>
    <n v="1264399200"/>
    <n v="1267423200"/>
    <b v="0"/>
    <b v="0"/>
    <s v="music/rock"/>
    <n v="0.03"/>
    <n v="3"/>
    <x v="1"/>
  </r>
  <r>
    <x v="0"/>
    <n v="101"/>
    <s v="US"/>
    <s v="USD"/>
    <n v="1355032800"/>
    <n v="1355205600"/>
    <b v="0"/>
    <b v="0"/>
    <s v="theater/plays"/>
    <n v="0.54084507042253516"/>
    <n v="38.019801980198018"/>
    <x v="3"/>
  </r>
  <r>
    <x v="1"/>
    <n v="59"/>
    <s v="US"/>
    <s v="USD"/>
    <n v="1382677200"/>
    <n v="1383109200"/>
    <b v="0"/>
    <b v="0"/>
    <s v="theater/plays"/>
    <n v="6.2629999999999999"/>
    <n v="106.15254237288136"/>
    <x v="3"/>
  </r>
  <r>
    <x v="0"/>
    <n v="1335"/>
    <s v="CA"/>
    <s v="CAD"/>
    <n v="1302238800"/>
    <n v="1303275600"/>
    <b v="0"/>
    <b v="0"/>
    <s v="film &amp; video/drama"/>
    <n v="0.8902139917695473"/>
    <n v="81.019475655430711"/>
    <x v="4"/>
  </r>
  <r>
    <x v="1"/>
    <n v="88"/>
    <s v="US"/>
    <s v="USD"/>
    <n v="1487656800"/>
    <n v="1487829600"/>
    <b v="0"/>
    <b v="0"/>
    <s v="publishing/nonfiction"/>
    <n v="1.8489130434782608"/>
    <n v="96.647727272727266"/>
    <x v="5"/>
  </r>
  <r>
    <x v="1"/>
    <n v="1697"/>
    <s v="US"/>
    <s v="USD"/>
    <n v="1297836000"/>
    <n v="1298268000"/>
    <b v="0"/>
    <b v="1"/>
    <s v="music/rock"/>
    <n v="1.2016770186335404"/>
    <n v="57.003535651149086"/>
    <x v="1"/>
  </r>
  <r>
    <x v="0"/>
    <n v="15"/>
    <s v="GB"/>
    <s v="GBP"/>
    <n v="1453615200"/>
    <n v="1456812000"/>
    <b v="0"/>
    <b v="0"/>
    <s v="music/rock"/>
    <n v="0.23390243902439026"/>
    <n v="63.93333333333333"/>
    <x v="1"/>
  </r>
  <r>
    <x v="1"/>
    <n v="92"/>
    <s v="US"/>
    <s v="USD"/>
    <n v="1362463200"/>
    <n v="1363669200"/>
    <b v="0"/>
    <b v="0"/>
    <s v="theater/plays"/>
    <n v="1.46"/>
    <n v="90.456521739130437"/>
    <x v="3"/>
  </r>
  <r>
    <x v="1"/>
    <n v="186"/>
    <s v="US"/>
    <s v="USD"/>
    <n v="1481176800"/>
    <n v="1482904800"/>
    <b v="0"/>
    <b v="1"/>
    <s v="theater/plays"/>
    <n v="2.6848000000000001"/>
    <n v="72.172043010752688"/>
    <x v="3"/>
  </r>
  <r>
    <x v="1"/>
    <n v="138"/>
    <s v="US"/>
    <s v="USD"/>
    <n v="1354946400"/>
    <n v="1356588000"/>
    <b v="1"/>
    <b v="0"/>
    <s v="photography/photography books"/>
    <n v="5.9749999999999996"/>
    <n v="77.934782608695656"/>
    <x v="7"/>
  </r>
  <r>
    <x v="1"/>
    <n v="261"/>
    <s v="US"/>
    <s v="USD"/>
    <n v="1348808400"/>
    <n v="1349845200"/>
    <b v="0"/>
    <b v="0"/>
    <s v="music/rock"/>
    <n v="1.5769841269841269"/>
    <n v="38.065134099616856"/>
    <x v="1"/>
  </r>
  <r>
    <x v="0"/>
    <n v="454"/>
    <s v="US"/>
    <s v="USD"/>
    <n v="1282712400"/>
    <n v="1283058000"/>
    <b v="0"/>
    <b v="1"/>
    <s v="music/rock"/>
    <n v="0.31201660735468567"/>
    <n v="57.936123348017624"/>
    <x v="1"/>
  </r>
  <r>
    <x v="1"/>
    <n v="107"/>
    <s v="US"/>
    <s v="USD"/>
    <n v="1301979600"/>
    <n v="1304226000"/>
    <b v="0"/>
    <b v="1"/>
    <s v="music/indie rock"/>
    <n v="3.1341176470588237"/>
    <n v="49.794392523364486"/>
    <x v="1"/>
  </r>
  <r>
    <x v="1"/>
    <n v="199"/>
    <s v="US"/>
    <s v="USD"/>
    <n v="1263016800"/>
    <n v="1263016800"/>
    <b v="0"/>
    <b v="0"/>
    <s v="photography/photography books"/>
    <n v="3.7089655172413791"/>
    <n v="54.050251256281406"/>
    <x v="7"/>
  </r>
  <r>
    <x v="1"/>
    <n v="5512"/>
    <s v="US"/>
    <s v="USD"/>
    <n v="1360648800"/>
    <n v="1362031200"/>
    <b v="0"/>
    <b v="0"/>
    <s v="theater/plays"/>
    <n v="3.6266447368421053"/>
    <n v="30.002721335268504"/>
    <x v="3"/>
  </r>
  <r>
    <x v="1"/>
    <n v="86"/>
    <s v="US"/>
    <s v="USD"/>
    <n v="1451800800"/>
    <n v="1455602400"/>
    <b v="0"/>
    <b v="0"/>
    <s v="theater/plays"/>
    <n v="1.2308163265306122"/>
    <n v="70.127906976744185"/>
    <x v="3"/>
  </r>
  <r>
    <x v="0"/>
    <n v="3182"/>
    <s v="IT"/>
    <s v="EUR"/>
    <n v="1415340000"/>
    <n v="1418191200"/>
    <b v="0"/>
    <b v="1"/>
    <s v="music/jazz"/>
    <n v="0.76766756032171579"/>
    <n v="26.996228786926462"/>
    <x v="1"/>
  </r>
  <r>
    <x v="1"/>
    <n v="2768"/>
    <s v="AU"/>
    <s v="AUD"/>
    <n v="1351054800"/>
    <n v="1352440800"/>
    <b v="0"/>
    <b v="0"/>
    <s v="theater/plays"/>
    <n v="2.3362012987012988"/>
    <n v="51.990606936416185"/>
    <x v="3"/>
  </r>
  <r>
    <x v="1"/>
    <n v="48"/>
    <s v="US"/>
    <s v="USD"/>
    <n v="1349326800"/>
    <n v="1353304800"/>
    <b v="0"/>
    <b v="0"/>
    <s v="film &amp; video/documentary"/>
    <n v="1.8053333333333332"/>
    <n v="56.416666666666664"/>
    <x v="4"/>
  </r>
  <r>
    <x v="1"/>
    <n v="87"/>
    <s v="US"/>
    <s v="USD"/>
    <n v="1548914400"/>
    <n v="1550728800"/>
    <b v="0"/>
    <b v="0"/>
    <s v="film &amp; video/television"/>
    <n v="2.5262857142857142"/>
    <n v="101.63218390804597"/>
    <x v="4"/>
  </r>
  <r>
    <x v="3"/>
    <n v="1890"/>
    <s v="US"/>
    <s v="USD"/>
    <n v="1291269600"/>
    <n v="1291442400"/>
    <b v="0"/>
    <b v="0"/>
    <s v="games/video games"/>
    <n v="0.27176538240368026"/>
    <n v="25.005291005291006"/>
    <x v="6"/>
  </r>
  <r>
    <x v="2"/>
    <n v="61"/>
    <s v="US"/>
    <s v="USD"/>
    <n v="1449468000"/>
    <n v="1452146400"/>
    <b v="0"/>
    <b v="0"/>
    <s v="photography/photography books"/>
    <n v="1.2706571242680547E-2"/>
    <n v="32.016393442622949"/>
    <x v="7"/>
  </r>
  <r>
    <x v="1"/>
    <n v="1894"/>
    <s v="US"/>
    <s v="USD"/>
    <n v="1562734800"/>
    <n v="1564894800"/>
    <b v="0"/>
    <b v="1"/>
    <s v="theater/plays"/>
    <n v="3.0400978473581213"/>
    <n v="82.021647307286173"/>
    <x v="3"/>
  </r>
  <r>
    <x v="1"/>
    <n v="282"/>
    <s v="CA"/>
    <s v="CAD"/>
    <n v="1505624400"/>
    <n v="1505883600"/>
    <b v="0"/>
    <b v="0"/>
    <s v="theater/plays"/>
    <n v="1.3723076923076922"/>
    <n v="37.957446808510639"/>
    <x v="3"/>
  </r>
  <r>
    <x v="0"/>
    <n v="15"/>
    <s v="US"/>
    <s v="USD"/>
    <n v="1509948000"/>
    <n v="1510380000"/>
    <b v="0"/>
    <b v="0"/>
    <s v="theater/plays"/>
    <n v="0.32208333333333333"/>
    <n v="51.533333333333331"/>
    <x v="3"/>
  </r>
  <r>
    <x v="1"/>
    <n v="116"/>
    <s v="US"/>
    <s v="USD"/>
    <n v="1554526800"/>
    <n v="1555218000"/>
    <b v="0"/>
    <b v="0"/>
    <s v="publishing/translations"/>
    <n v="2.4151282051282053"/>
    <n v="81.198275862068968"/>
    <x v="5"/>
  </r>
  <r>
    <x v="0"/>
    <n v="133"/>
    <s v="US"/>
    <s v="USD"/>
    <n v="1334811600"/>
    <n v="1335243600"/>
    <b v="0"/>
    <b v="1"/>
    <s v="games/video games"/>
    <n v="0.96799999999999997"/>
    <n v="40.030075187969928"/>
    <x v="6"/>
  </r>
  <r>
    <x v="1"/>
    <n v="83"/>
    <s v="US"/>
    <s v="USD"/>
    <n v="1279515600"/>
    <n v="1279688400"/>
    <b v="0"/>
    <b v="0"/>
    <s v="theater/plays"/>
    <n v="10.664285714285715"/>
    <n v="89.939759036144579"/>
    <x v="3"/>
  </r>
  <r>
    <x v="1"/>
    <n v="91"/>
    <s v="US"/>
    <s v="USD"/>
    <n v="1353909600"/>
    <n v="1356069600"/>
    <b v="0"/>
    <b v="0"/>
    <s v="technology/web"/>
    <n v="3.2588888888888889"/>
    <n v="96.692307692307693"/>
    <x v="2"/>
  </r>
  <r>
    <x v="1"/>
    <n v="546"/>
    <s v="US"/>
    <s v="USD"/>
    <n v="1535950800"/>
    <n v="1536210000"/>
    <b v="0"/>
    <b v="0"/>
    <s v="theater/plays"/>
    <n v="1.7070000000000001"/>
    <n v="25.010989010989011"/>
    <x v="3"/>
  </r>
  <r>
    <x v="1"/>
    <n v="393"/>
    <s v="US"/>
    <s v="USD"/>
    <n v="1511244000"/>
    <n v="1511762400"/>
    <b v="0"/>
    <b v="0"/>
    <s v="film &amp; video/animation"/>
    <n v="5.8144"/>
    <n v="36.987277353689571"/>
    <x v="4"/>
  </r>
  <r>
    <x v="0"/>
    <n v="2062"/>
    <s v="US"/>
    <s v="USD"/>
    <n v="1331445600"/>
    <n v="1333256400"/>
    <b v="0"/>
    <b v="1"/>
    <s v="theater/plays"/>
    <n v="0.91520972644376897"/>
    <n v="73.012609117361791"/>
    <x v="3"/>
  </r>
  <r>
    <x v="1"/>
    <n v="133"/>
    <s v="US"/>
    <s v="USD"/>
    <n v="1480226400"/>
    <n v="1480744800"/>
    <b v="0"/>
    <b v="1"/>
    <s v="film &amp; video/television"/>
    <n v="1.0804761904761904"/>
    <n v="68.240601503759393"/>
    <x v="4"/>
  </r>
  <r>
    <x v="0"/>
    <n v="29"/>
    <s v="DK"/>
    <s v="DKK"/>
    <n v="1464584400"/>
    <n v="1465016400"/>
    <b v="0"/>
    <b v="0"/>
    <s v="music/rock"/>
    <n v="0.18728395061728395"/>
    <n v="52.310344827586206"/>
    <x v="1"/>
  </r>
  <r>
    <x v="0"/>
    <n v="132"/>
    <s v="US"/>
    <s v="USD"/>
    <n v="1335848400"/>
    <n v="1336280400"/>
    <b v="0"/>
    <b v="0"/>
    <s v="technology/web"/>
    <n v="0.83193877551020412"/>
    <n v="61.765151515151516"/>
    <x v="2"/>
  </r>
  <r>
    <x v="1"/>
    <n v="254"/>
    <s v="US"/>
    <s v="USD"/>
    <n v="1473483600"/>
    <n v="1476766800"/>
    <b v="0"/>
    <b v="0"/>
    <s v="theater/plays"/>
    <n v="7.0633333333333335"/>
    <n v="25.027559055118111"/>
    <x v="3"/>
  </r>
  <r>
    <x v="3"/>
    <n v="184"/>
    <s v="US"/>
    <s v="USD"/>
    <n v="1479880800"/>
    <n v="1480485600"/>
    <b v="0"/>
    <b v="0"/>
    <s v="theater/plays"/>
    <n v="0.17446030330062445"/>
    <n v="106.28804347826087"/>
    <x v="3"/>
  </r>
  <r>
    <x v="1"/>
    <n v="176"/>
    <s v="US"/>
    <s v="USD"/>
    <n v="1430197200"/>
    <n v="1430197200"/>
    <b v="0"/>
    <b v="0"/>
    <s v="music/electric music"/>
    <n v="2.0973015873015872"/>
    <n v="75.07386363636364"/>
    <x v="1"/>
  </r>
  <r>
    <x v="0"/>
    <n v="137"/>
    <s v="DK"/>
    <s v="DKK"/>
    <n v="1331701200"/>
    <n v="1331787600"/>
    <b v="0"/>
    <b v="1"/>
    <s v="music/metal"/>
    <n v="0.97785714285714287"/>
    <n v="39.970802919708028"/>
    <x v="1"/>
  </r>
  <r>
    <x v="1"/>
    <n v="337"/>
    <s v="CA"/>
    <s v="CAD"/>
    <n v="1438578000"/>
    <n v="1438837200"/>
    <b v="0"/>
    <b v="0"/>
    <s v="theater/plays"/>
    <n v="16.842500000000001"/>
    <n v="39.982195845697326"/>
    <x v="3"/>
  </r>
  <r>
    <x v="0"/>
    <n v="908"/>
    <s v="US"/>
    <s v="USD"/>
    <n v="1368162000"/>
    <n v="1370926800"/>
    <b v="0"/>
    <b v="1"/>
    <s v="film &amp; video/documentary"/>
    <n v="0.54402135231316728"/>
    <n v="101.01541850220265"/>
    <x v="4"/>
  </r>
  <r>
    <x v="1"/>
    <n v="107"/>
    <s v="US"/>
    <s v="USD"/>
    <n v="1318654800"/>
    <n v="1319000400"/>
    <b v="1"/>
    <b v="0"/>
    <s v="technology/web"/>
    <n v="4.5661111111111108"/>
    <n v="76.813084112149539"/>
    <x v="2"/>
  </r>
  <r>
    <x v="0"/>
    <n v="10"/>
    <s v="US"/>
    <s v="USD"/>
    <n v="1331874000"/>
    <n v="1333429200"/>
    <b v="0"/>
    <b v="0"/>
    <s v="food/food trucks"/>
    <n v="9.8219178082191785E-2"/>
    <n v="71.7"/>
    <x v="0"/>
  </r>
  <r>
    <x v="3"/>
    <n v="32"/>
    <s v="IT"/>
    <s v="EUR"/>
    <n v="1286254800"/>
    <n v="1287032400"/>
    <b v="0"/>
    <b v="0"/>
    <s v="theater/plays"/>
    <n v="0.16384615384615384"/>
    <n v="33.28125"/>
    <x v="3"/>
  </r>
  <r>
    <x v="1"/>
    <n v="183"/>
    <s v="US"/>
    <s v="USD"/>
    <n v="1540530000"/>
    <n v="1541570400"/>
    <b v="0"/>
    <b v="0"/>
    <s v="theater/plays"/>
    <n v="13.396666666666667"/>
    <n v="43.923497267759565"/>
    <x v="3"/>
  </r>
  <r>
    <x v="0"/>
    <n v="1910"/>
    <s v="CH"/>
    <s v="CHF"/>
    <n v="1381813200"/>
    <n v="1383976800"/>
    <b v="0"/>
    <b v="0"/>
    <s v="theater/plays"/>
    <n v="0.35650077760497667"/>
    <n v="36.004712041884815"/>
    <x v="3"/>
  </r>
  <r>
    <x v="0"/>
    <n v="38"/>
    <s v="AU"/>
    <s v="AUD"/>
    <n v="1548655200"/>
    <n v="1550556000"/>
    <b v="0"/>
    <b v="0"/>
    <s v="theater/plays"/>
    <n v="0.54950819672131146"/>
    <n v="88.21052631578948"/>
    <x v="3"/>
  </r>
  <r>
    <x v="0"/>
    <n v="104"/>
    <s v="AU"/>
    <s v="AUD"/>
    <n v="1389679200"/>
    <n v="1390456800"/>
    <b v="0"/>
    <b v="1"/>
    <s v="theater/plays"/>
    <n v="0.94236111111111109"/>
    <n v="65.240384615384613"/>
    <x v="3"/>
  </r>
  <r>
    <x v="1"/>
    <n v="72"/>
    <s v="US"/>
    <s v="USD"/>
    <n v="1456466400"/>
    <n v="1458018000"/>
    <b v="0"/>
    <b v="1"/>
    <s v="music/rock"/>
    <n v="1.4391428571428571"/>
    <n v="69.958333333333329"/>
    <x v="1"/>
  </r>
  <r>
    <x v="0"/>
    <n v="49"/>
    <s v="US"/>
    <s v="USD"/>
    <n v="1456984800"/>
    <n v="1461819600"/>
    <b v="0"/>
    <b v="0"/>
    <s v="food/food trucks"/>
    <n v="0.51421052631578945"/>
    <n v="39.877551020408163"/>
    <x v="0"/>
  </r>
  <r>
    <x v="0"/>
    <n v="1"/>
    <s v="DK"/>
    <s v="DKK"/>
    <n v="1504069200"/>
    <n v="1504155600"/>
    <b v="0"/>
    <b v="1"/>
    <s v="publishing/nonfiction"/>
    <n v="0.05"/>
    <n v="5"/>
    <x v="5"/>
  </r>
  <r>
    <x v="1"/>
    <n v="295"/>
    <s v="US"/>
    <s v="USD"/>
    <n v="1424930400"/>
    <n v="1426395600"/>
    <b v="0"/>
    <b v="0"/>
    <s v="film &amp; video/documentary"/>
    <n v="13.446666666666667"/>
    <n v="41.023728813559323"/>
    <x v="4"/>
  </r>
  <r>
    <x v="0"/>
    <n v="245"/>
    <s v="US"/>
    <s v="USD"/>
    <n v="1535864400"/>
    <n v="1537074000"/>
    <b v="0"/>
    <b v="0"/>
    <s v="theater/plays"/>
    <n v="0.31844940867279897"/>
    <n v="98.914285714285711"/>
    <x v="3"/>
  </r>
  <r>
    <x v="0"/>
    <n v="32"/>
    <s v="US"/>
    <s v="USD"/>
    <n v="1452146400"/>
    <n v="1452578400"/>
    <b v="0"/>
    <b v="0"/>
    <s v="music/indie rock"/>
    <n v="0.82617647058823529"/>
    <n v="87.78125"/>
    <x v="1"/>
  </r>
  <r>
    <x v="1"/>
    <n v="142"/>
    <s v="US"/>
    <s v="USD"/>
    <n v="1470546000"/>
    <n v="1474088400"/>
    <b v="0"/>
    <b v="0"/>
    <s v="film &amp; video/documentary"/>
    <n v="5.4614285714285717"/>
    <n v="80.767605633802816"/>
    <x v="4"/>
  </r>
  <r>
    <x v="1"/>
    <n v="85"/>
    <s v="US"/>
    <s v="USD"/>
    <n v="1458363600"/>
    <n v="1461906000"/>
    <b v="0"/>
    <b v="0"/>
    <s v="theater/plays"/>
    <n v="2.8621428571428571"/>
    <n v="94.28235294117647"/>
    <x v="3"/>
  </r>
  <r>
    <x v="0"/>
    <n v="7"/>
    <s v="US"/>
    <s v="USD"/>
    <n v="1500008400"/>
    <n v="1500267600"/>
    <b v="0"/>
    <b v="1"/>
    <s v="theater/plays"/>
    <n v="7.9076923076923072E-2"/>
    <n v="73.428571428571431"/>
    <x v="3"/>
  </r>
  <r>
    <x v="1"/>
    <n v="659"/>
    <s v="DK"/>
    <s v="DKK"/>
    <n v="1338958800"/>
    <n v="1340686800"/>
    <b v="0"/>
    <b v="1"/>
    <s v="publishing/fiction"/>
    <n v="1.3213677811550153"/>
    <n v="65.968133535660087"/>
    <x v="5"/>
  </r>
  <r>
    <x v="0"/>
    <n v="803"/>
    <s v="US"/>
    <s v="USD"/>
    <n v="1303102800"/>
    <n v="1303189200"/>
    <b v="0"/>
    <b v="0"/>
    <s v="theater/plays"/>
    <n v="0.74077834179357027"/>
    <n v="109.04109589041096"/>
    <x v="3"/>
  </r>
  <r>
    <x v="3"/>
    <n v="75"/>
    <s v="US"/>
    <s v="USD"/>
    <n v="1316581200"/>
    <n v="1318309200"/>
    <b v="0"/>
    <b v="1"/>
    <s v="music/indie rock"/>
    <n v="0.75292682926829269"/>
    <n v="41.16"/>
    <x v="1"/>
  </r>
  <r>
    <x v="0"/>
    <n v="16"/>
    <s v="US"/>
    <s v="USD"/>
    <n v="1270789200"/>
    <n v="1272171600"/>
    <b v="0"/>
    <b v="0"/>
    <s v="games/video games"/>
    <n v="0.20333333333333334"/>
    <n v="99.125"/>
    <x v="6"/>
  </r>
  <r>
    <x v="1"/>
    <n v="121"/>
    <s v="US"/>
    <s v="USD"/>
    <n v="1297836000"/>
    <n v="1298872800"/>
    <b v="0"/>
    <b v="0"/>
    <s v="theater/plays"/>
    <n v="2.0336507936507937"/>
    <n v="105.88429752066116"/>
    <x v="3"/>
  </r>
  <r>
    <x v="1"/>
    <n v="3742"/>
    <s v="US"/>
    <s v="USD"/>
    <n v="1382677200"/>
    <n v="1383282000"/>
    <b v="0"/>
    <b v="0"/>
    <s v="theater/plays"/>
    <n v="3.1022842639593908"/>
    <n v="48.996525921966864"/>
    <x v="3"/>
  </r>
  <r>
    <x v="1"/>
    <n v="223"/>
    <s v="US"/>
    <s v="USD"/>
    <n v="1330322400"/>
    <n v="1330495200"/>
    <b v="0"/>
    <b v="0"/>
    <s v="music/rock"/>
    <n v="3.9531818181818181"/>
    <n v="39"/>
    <x v="1"/>
  </r>
  <r>
    <x v="1"/>
    <n v="133"/>
    <s v="US"/>
    <s v="USD"/>
    <n v="1552366800"/>
    <n v="1552798800"/>
    <b v="0"/>
    <b v="1"/>
    <s v="film &amp; video/documentary"/>
    <n v="2.9471428571428571"/>
    <n v="31.022556390977442"/>
    <x v="4"/>
  </r>
  <r>
    <x v="0"/>
    <n v="31"/>
    <s v="US"/>
    <s v="USD"/>
    <n v="1400907600"/>
    <n v="1403413200"/>
    <b v="0"/>
    <b v="0"/>
    <s v="theater/plays"/>
    <n v="0.33894736842105261"/>
    <n v="103.87096774193549"/>
    <x v="3"/>
  </r>
  <r>
    <x v="0"/>
    <n v="108"/>
    <s v="IT"/>
    <s v="EUR"/>
    <n v="1574143200"/>
    <n v="1574229600"/>
    <b v="0"/>
    <b v="1"/>
    <s v="food/food trucks"/>
    <n v="0.66677083333333331"/>
    <n v="59.268518518518519"/>
    <x v="0"/>
  </r>
  <r>
    <x v="0"/>
    <n v="30"/>
    <s v="US"/>
    <s v="USD"/>
    <n v="1494738000"/>
    <n v="1495861200"/>
    <b v="0"/>
    <b v="0"/>
    <s v="theater/plays"/>
    <n v="0.19227272727272726"/>
    <n v="42.3"/>
    <x v="3"/>
  </r>
  <r>
    <x v="0"/>
    <n v="17"/>
    <s v="US"/>
    <s v="USD"/>
    <n v="1392357600"/>
    <n v="1392530400"/>
    <b v="0"/>
    <b v="0"/>
    <s v="music/rock"/>
    <n v="0.15842105263157893"/>
    <n v="53.117647058823529"/>
    <x v="1"/>
  </r>
  <r>
    <x v="3"/>
    <n v="64"/>
    <s v="US"/>
    <s v="USD"/>
    <n v="1281589200"/>
    <n v="1283662800"/>
    <b v="0"/>
    <b v="0"/>
    <s v="technology/web"/>
    <n v="0.38702380952380955"/>
    <n v="50.796875"/>
    <x v="2"/>
  </r>
  <r>
    <x v="0"/>
    <n v="80"/>
    <s v="US"/>
    <s v="USD"/>
    <n v="1305003600"/>
    <n v="1305781200"/>
    <b v="0"/>
    <b v="0"/>
    <s v="publishing/fiction"/>
    <n v="9.5876777251184833E-2"/>
    <n v="101.15"/>
    <x v="5"/>
  </r>
  <r>
    <x v="0"/>
    <n v="2468"/>
    <s v="US"/>
    <s v="USD"/>
    <n v="1301634000"/>
    <n v="1302325200"/>
    <b v="0"/>
    <b v="0"/>
    <s v="film &amp; video/shorts"/>
    <n v="0.94144366197183094"/>
    <n v="65.000810372771468"/>
    <x v="4"/>
  </r>
  <r>
    <x v="1"/>
    <n v="5168"/>
    <s v="US"/>
    <s v="USD"/>
    <n v="1290664800"/>
    <n v="1291788000"/>
    <b v="0"/>
    <b v="0"/>
    <s v="theater/plays"/>
    <n v="1.6656234096692113"/>
    <n v="37.998645510835914"/>
    <x v="3"/>
  </r>
  <r>
    <x v="0"/>
    <n v="26"/>
    <s v="GB"/>
    <s v="GBP"/>
    <n v="1395896400"/>
    <n v="1396069200"/>
    <b v="0"/>
    <b v="0"/>
    <s v="film &amp; video/documentary"/>
    <n v="0.24134831460674158"/>
    <n v="82.615384615384613"/>
    <x v="4"/>
  </r>
  <r>
    <x v="1"/>
    <n v="307"/>
    <s v="US"/>
    <s v="USD"/>
    <n v="1434862800"/>
    <n v="1435899600"/>
    <b v="0"/>
    <b v="1"/>
    <s v="theater/plays"/>
    <n v="1.6405633802816901"/>
    <n v="37.941368078175898"/>
    <x v="3"/>
  </r>
  <r>
    <x v="0"/>
    <n v="73"/>
    <s v="US"/>
    <s v="USD"/>
    <n v="1529125200"/>
    <n v="1531112400"/>
    <b v="0"/>
    <b v="1"/>
    <s v="theater/plays"/>
    <n v="0.90723076923076929"/>
    <n v="80.780821917808225"/>
    <x v="3"/>
  </r>
  <r>
    <x v="0"/>
    <n v="128"/>
    <s v="US"/>
    <s v="USD"/>
    <n v="1451109600"/>
    <n v="1451628000"/>
    <b v="0"/>
    <b v="0"/>
    <s v="film &amp; video/animation"/>
    <n v="0.46194444444444444"/>
    <n v="25.984375"/>
    <x v="4"/>
  </r>
  <r>
    <x v="0"/>
    <n v="33"/>
    <s v="US"/>
    <s v="USD"/>
    <n v="1566968400"/>
    <n v="1567314000"/>
    <b v="0"/>
    <b v="1"/>
    <s v="theater/plays"/>
    <n v="0.38538461538461538"/>
    <n v="30.363636363636363"/>
    <x v="3"/>
  </r>
  <r>
    <x v="1"/>
    <n v="2441"/>
    <s v="US"/>
    <s v="USD"/>
    <n v="1543557600"/>
    <n v="1544508000"/>
    <b v="0"/>
    <b v="0"/>
    <s v="music/rock"/>
    <n v="1.3356231003039514"/>
    <n v="54.004916018025398"/>
    <x v="1"/>
  </r>
  <r>
    <x v="2"/>
    <n v="211"/>
    <s v="US"/>
    <s v="USD"/>
    <n v="1481522400"/>
    <n v="1482472800"/>
    <b v="0"/>
    <b v="0"/>
    <s v="games/video games"/>
    <n v="0.22896588486140726"/>
    <n v="101.78672985781991"/>
    <x v="6"/>
  </r>
  <r>
    <x v="1"/>
    <n v="1385"/>
    <s v="GB"/>
    <s v="GBP"/>
    <n v="1512712800"/>
    <n v="1512799200"/>
    <b v="0"/>
    <b v="0"/>
    <s v="film &amp; video/documentary"/>
    <n v="1.8495548961424333"/>
    <n v="45.003610108303249"/>
    <x v="4"/>
  </r>
  <r>
    <x v="1"/>
    <n v="190"/>
    <s v="US"/>
    <s v="USD"/>
    <n v="1324274400"/>
    <n v="1324360800"/>
    <b v="0"/>
    <b v="0"/>
    <s v="food/food trucks"/>
    <n v="4.4372727272727275"/>
    <n v="77.068421052631578"/>
    <x v="0"/>
  </r>
  <r>
    <x v="1"/>
    <n v="470"/>
    <s v="US"/>
    <s v="USD"/>
    <n v="1364446800"/>
    <n v="1364533200"/>
    <b v="0"/>
    <b v="0"/>
    <s v="technology/wearables"/>
    <n v="1.999806763285024"/>
    <n v="88.076595744680844"/>
    <x v="2"/>
  </r>
  <r>
    <x v="1"/>
    <n v="253"/>
    <s v="US"/>
    <s v="USD"/>
    <n v="1542693600"/>
    <n v="1545112800"/>
    <b v="0"/>
    <b v="0"/>
    <s v="theater/plays"/>
    <n v="1.2395833333333333"/>
    <n v="47.035573122529641"/>
    <x v="3"/>
  </r>
  <r>
    <x v="1"/>
    <n v="1113"/>
    <s v="US"/>
    <s v="USD"/>
    <n v="1515564000"/>
    <n v="1516168800"/>
    <b v="0"/>
    <b v="0"/>
    <s v="music/rock"/>
    <n v="1.8661329305135952"/>
    <n v="110.99550763701707"/>
    <x v="1"/>
  </r>
  <r>
    <x v="1"/>
    <n v="2283"/>
    <s v="US"/>
    <s v="USD"/>
    <n v="1573797600"/>
    <n v="1574920800"/>
    <b v="0"/>
    <b v="0"/>
    <s v="music/rock"/>
    <n v="1.1428538550057536"/>
    <n v="87.003066141042481"/>
    <x v="1"/>
  </r>
  <r>
    <x v="0"/>
    <n v="1072"/>
    <s v="US"/>
    <s v="USD"/>
    <n v="1292392800"/>
    <n v="1292479200"/>
    <b v="0"/>
    <b v="1"/>
    <s v="music/rock"/>
    <n v="0.97032531824611035"/>
    <n v="63.994402985074629"/>
    <x v="1"/>
  </r>
  <r>
    <x v="1"/>
    <n v="1095"/>
    <s v="US"/>
    <s v="USD"/>
    <n v="1573452000"/>
    <n v="1573538400"/>
    <b v="0"/>
    <b v="0"/>
    <s v="theater/plays"/>
    <n v="1.2281904761904763"/>
    <n v="105.9945205479452"/>
    <x v="3"/>
  </r>
  <r>
    <x v="1"/>
    <n v="1690"/>
    <s v="US"/>
    <s v="USD"/>
    <n v="1317790800"/>
    <n v="1320382800"/>
    <b v="0"/>
    <b v="0"/>
    <s v="theater/plays"/>
    <n v="1.7914326647564469"/>
    <n v="73.989349112426041"/>
    <x v="3"/>
  </r>
  <r>
    <x v="3"/>
    <n v="1297"/>
    <s v="CA"/>
    <s v="CAD"/>
    <n v="1501650000"/>
    <n v="1502859600"/>
    <b v="0"/>
    <b v="0"/>
    <s v="theater/plays"/>
    <n v="0.79951577402787966"/>
    <n v="84.02004626060139"/>
    <x v="3"/>
  </r>
  <r>
    <x v="0"/>
    <n v="393"/>
    <s v="US"/>
    <s v="USD"/>
    <n v="1323669600"/>
    <n v="1323756000"/>
    <b v="0"/>
    <b v="0"/>
    <s v="photography/photography books"/>
    <n v="0.94242587601078165"/>
    <n v="88.966921119592882"/>
    <x v="7"/>
  </r>
  <r>
    <x v="0"/>
    <n v="1257"/>
    <s v="US"/>
    <s v="USD"/>
    <n v="1440738000"/>
    <n v="1441342800"/>
    <b v="0"/>
    <b v="0"/>
    <s v="music/indie rock"/>
    <n v="0.84669291338582675"/>
    <n v="76.990453460620529"/>
    <x v="1"/>
  </r>
  <r>
    <x v="0"/>
    <n v="328"/>
    <s v="US"/>
    <s v="USD"/>
    <n v="1374296400"/>
    <n v="1375333200"/>
    <b v="0"/>
    <b v="0"/>
    <s v="theater/plays"/>
    <n v="0.66521920668058454"/>
    <n v="97.146341463414629"/>
    <x v="3"/>
  </r>
  <r>
    <x v="0"/>
    <n v="147"/>
    <s v="US"/>
    <s v="USD"/>
    <n v="1384840800"/>
    <n v="1389420000"/>
    <b v="0"/>
    <b v="0"/>
    <s v="theater/plays"/>
    <n v="0.53922222222222227"/>
    <n v="33.013605442176868"/>
    <x v="3"/>
  </r>
  <r>
    <x v="0"/>
    <n v="830"/>
    <s v="US"/>
    <s v="USD"/>
    <n v="1516600800"/>
    <n v="1520056800"/>
    <b v="0"/>
    <b v="0"/>
    <s v="games/video games"/>
    <n v="0.41983299595141699"/>
    <n v="99.950602409638549"/>
    <x v="6"/>
  </r>
  <r>
    <x v="0"/>
    <n v="331"/>
    <s v="GB"/>
    <s v="GBP"/>
    <n v="1436418000"/>
    <n v="1436504400"/>
    <b v="0"/>
    <b v="0"/>
    <s v="film &amp; video/drama"/>
    <n v="0.14694796954314721"/>
    <n v="69.966767371601208"/>
    <x v="4"/>
  </r>
  <r>
    <x v="0"/>
    <n v="25"/>
    <s v="US"/>
    <s v="USD"/>
    <n v="1503550800"/>
    <n v="1508302800"/>
    <b v="0"/>
    <b v="1"/>
    <s v="music/indie rock"/>
    <n v="0.34475"/>
    <n v="110.32"/>
    <x v="1"/>
  </r>
  <r>
    <x v="1"/>
    <n v="191"/>
    <s v="US"/>
    <s v="USD"/>
    <n v="1423634400"/>
    <n v="1425708000"/>
    <b v="0"/>
    <b v="0"/>
    <s v="technology/web"/>
    <n v="14.007777777777777"/>
    <n v="66.005235602094245"/>
    <x v="2"/>
  </r>
  <r>
    <x v="0"/>
    <n v="3483"/>
    <s v="US"/>
    <s v="USD"/>
    <n v="1487224800"/>
    <n v="1488348000"/>
    <b v="0"/>
    <b v="0"/>
    <s v="food/food trucks"/>
    <n v="0.71770351758793971"/>
    <n v="41.005742176284812"/>
    <x v="0"/>
  </r>
  <r>
    <x v="0"/>
    <n v="923"/>
    <s v="US"/>
    <s v="USD"/>
    <n v="1500008400"/>
    <n v="1502600400"/>
    <b v="0"/>
    <b v="0"/>
    <s v="theater/plays"/>
    <n v="0.53074115044247783"/>
    <n v="103.96316359696641"/>
    <x v="3"/>
  </r>
  <r>
    <x v="0"/>
    <n v="1"/>
    <s v="US"/>
    <s v="USD"/>
    <n v="1432098000"/>
    <n v="1433653200"/>
    <b v="0"/>
    <b v="1"/>
    <s v="music/jazz"/>
    <n v="0.05"/>
    <n v="5"/>
    <x v="1"/>
  </r>
  <r>
    <x v="1"/>
    <n v="2013"/>
    <s v="US"/>
    <s v="USD"/>
    <n v="1440392400"/>
    <n v="1441602000"/>
    <b v="0"/>
    <b v="0"/>
    <s v="music/rock"/>
    <n v="1.2770715249662619"/>
    <n v="47.009935419771487"/>
    <x v="1"/>
  </r>
  <r>
    <x v="0"/>
    <n v="33"/>
    <s v="CA"/>
    <s v="CAD"/>
    <n v="1446876000"/>
    <n v="1447567200"/>
    <b v="0"/>
    <b v="0"/>
    <s v="theater/plays"/>
    <n v="0.34892857142857142"/>
    <n v="29.606060606060606"/>
    <x v="3"/>
  </r>
  <r>
    <x v="1"/>
    <n v="1703"/>
    <s v="US"/>
    <s v="USD"/>
    <n v="1562302800"/>
    <n v="1562389200"/>
    <b v="0"/>
    <b v="0"/>
    <s v="theater/plays"/>
    <n v="4.105982142857143"/>
    <n v="81.010569583088667"/>
    <x v="3"/>
  </r>
  <r>
    <x v="1"/>
    <n v="80"/>
    <s v="DK"/>
    <s v="DKK"/>
    <n v="1378184400"/>
    <n v="1378789200"/>
    <b v="0"/>
    <b v="0"/>
    <s v="film &amp; video/documentary"/>
    <n v="1.2373770491803278"/>
    <n v="94.35"/>
    <x v="4"/>
  </r>
  <r>
    <x v="2"/>
    <n v="86"/>
    <s v="US"/>
    <s v="USD"/>
    <n v="1485064800"/>
    <n v="1488520800"/>
    <b v="0"/>
    <b v="0"/>
    <s v="technology/wearables"/>
    <n v="0.58973684210526311"/>
    <n v="26.058139534883722"/>
    <x v="2"/>
  </r>
  <r>
    <x v="0"/>
    <n v="40"/>
    <s v="IT"/>
    <s v="EUR"/>
    <n v="1326520800"/>
    <n v="1327298400"/>
    <b v="0"/>
    <b v="0"/>
    <s v="theater/plays"/>
    <n v="0.36892473118279567"/>
    <n v="85.775000000000006"/>
    <x v="3"/>
  </r>
  <r>
    <x v="1"/>
    <n v="41"/>
    <s v="US"/>
    <s v="USD"/>
    <n v="1441256400"/>
    <n v="1443416400"/>
    <b v="0"/>
    <b v="0"/>
    <s v="games/video games"/>
    <n v="1.8491304347826087"/>
    <n v="103.73170731707317"/>
    <x v="6"/>
  </r>
  <r>
    <x v="0"/>
    <n v="23"/>
    <s v="CA"/>
    <s v="CAD"/>
    <n v="1533877200"/>
    <n v="1534136400"/>
    <b v="1"/>
    <b v="0"/>
    <s v="photography/photography books"/>
    <n v="0.11814432989690722"/>
    <n v="49.826086956521742"/>
    <x v="7"/>
  </r>
  <r>
    <x v="1"/>
    <n v="187"/>
    <s v="US"/>
    <s v="USD"/>
    <n v="1314421200"/>
    <n v="1315026000"/>
    <b v="0"/>
    <b v="0"/>
    <s v="film &amp; video/animation"/>
    <n v="2.9870000000000001"/>
    <n v="63.893048128342244"/>
    <x v="4"/>
  </r>
  <r>
    <x v="1"/>
    <n v="2875"/>
    <s v="GB"/>
    <s v="GBP"/>
    <n v="1293861600"/>
    <n v="1295071200"/>
    <b v="0"/>
    <b v="1"/>
    <s v="theater/plays"/>
    <n v="2.2635175879396985"/>
    <n v="47.002434782608695"/>
    <x v="3"/>
  </r>
  <r>
    <x v="1"/>
    <n v="88"/>
    <s v="US"/>
    <s v="USD"/>
    <n v="1507352400"/>
    <n v="1509426000"/>
    <b v="0"/>
    <b v="0"/>
    <s v="theater/plays"/>
    <n v="1.7356363636363636"/>
    <n v="108.47727272727273"/>
    <x v="3"/>
  </r>
  <r>
    <x v="1"/>
    <n v="191"/>
    <s v="US"/>
    <s v="USD"/>
    <n v="1296108000"/>
    <n v="1299391200"/>
    <b v="0"/>
    <b v="0"/>
    <s v="music/rock"/>
    <n v="3.7175675675675675"/>
    <n v="72.015706806282722"/>
    <x v="1"/>
  </r>
  <r>
    <x v="1"/>
    <n v="139"/>
    <s v="US"/>
    <s v="USD"/>
    <n v="1324965600"/>
    <n v="1325052000"/>
    <b v="0"/>
    <b v="0"/>
    <s v="music/rock"/>
    <n v="1.601923076923077"/>
    <n v="59.928057553956833"/>
    <x v="1"/>
  </r>
  <r>
    <x v="1"/>
    <n v="186"/>
    <s v="US"/>
    <s v="USD"/>
    <n v="1520229600"/>
    <n v="1522818000"/>
    <b v="0"/>
    <b v="0"/>
    <s v="music/indie rock"/>
    <n v="16.163333333333334"/>
    <n v="78.209677419354833"/>
    <x v="1"/>
  </r>
  <r>
    <x v="1"/>
    <n v="112"/>
    <s v="AU"/>
    <s v="AUD"/>
    <n v="1482991200"/>
    <n v="1485324000"/>
    <b v="0"/>
    <b v="0"/>
    <s v="theater/plays"/>
    <n v="7.3343749999999996"/>
    <n v="104.77678571428571"/>
    <x v="3"/>
  </r>
  <r>
    <x v="1"/>
    <n v="101"/>
    <s v="US"/>
    <s v="USD"/>
    <n v="1294034400"/>
    <n v="1294120800"/>
    <b v="0"/>
    <b v="1"/>
    <s v="theater/plays"/>
    <n v="5.9211111111111112"/>
    <n v="105.52475247524752"/>
    <x v="3"/>
  </r>
  <r>
    <x v="0"/>
    <n v="75"/>
    <s v="US"/>
    <s v="USD"/>
    <n v="1413608400"/>
    <n v="1415685600"/>
    <b v="0"/>
    <b v="1"/>
    <s v="theater/plays"/>
    <n v="0.18888888888888888"/>
    <n v="24.933333333333334"/>
    <x v="3"/>
  </r>
  <r>
    <x v="1"/>
    <n v="206"/>
    <s v="GB"/>
    <s v="GBP"/>
    <n v="1286946000"/>
    <n v="1288933200"/>
    <b v="0"/>
    <b v="1"/>
    <s v="film &amp; video/documentary"/>
    <n v="2.7680769230769231"/>
    <n v="69.873786407766985"/>
    <x v="4"/>
  </r>
  <r>
    <x v="1"/>
    <n v="154"/>
    <s v="US"/>
    <s v="USD"/>
    <n v="1359871200"/>
    <n v="1363237200"/>
    <b v="0"/>
    <b v="1"/>
    <s v="film &amp; video/television"/>
    <n v="2.730185185185185"/>
    <n v="95.733766233766232"/>
    <x v="4"/>
  </r>
  <r>
    <x v="1"/>
    <n v="5966"/>
    <s v="US"/>
    <s v="USD"/>
    <n v="1555304400"/>
    <n v="1555822800"/>
    <b v="0"/>
    <b v="0"/>
    <s v="theater/plays"/>
    <n v="1.593633125556545"/>
    <n v="29.997485752598056"/>
    <x v="3"/>
  </r>
  <r>
    <x v="0"/>
    <n v="2176"/>
    <s v="US"/>
    <s v="USD"/>
    <n v="1423375200"/>
    <n v="1427778000"/>
    <b v="0"/>
    <b v="0"/>
    <s v="theater/plays"/>
    <n v="0.67869978858350954"/>
    <n v="59.011948529411768"/>
    <x v="3"/>
  </r>
  <r>
    <x v="1"/>
    <n v="169"/>
    <s v="US"/>
    <s v="USD"/>
    <n v="1420696800"/>
    <n v="1422424800"/>
    <b v="0"/>
    <b v="1"/>
    <s v="film &amp; video/documentary"/>
    <n v="15.915555555555555"/>
    <n v="84.757396449704146"/>
    <x v="4"/>
  </r>
  <r>
    <x v="1"/>
    <n v="2106"/>
    <s v="US"/>
    <s v="USD"/>
    <n v="1502946000"/>
    <n v="1503637200"/>
    <b v="0"/>
    <b v="0"/>
    <s v="theater/plays"/>
    <n v="7.3018222222222224"/>
    <n v="78.010921177587846"/>
    <x v="3"/>
  </r>
  <r>
    <x v="0"/>
    <n v="441"/>
    <s v="US"/>
    <s v="USD"/>
    <n v="1547186400"/>
    <n v="1547618400"/>
    <b v="0"/>
    <b v="1"/>
    <s v="film &amp; video/documentary"/>
    <n v="0.13185782556750297"/>
    <n v="50.05215419501134"/>
    <x v="4"/>
  </r>
  <r>
    <x v="0"/>
    <n v="25"/>
    <s v="US"/>
    <s v="USD"/>
    <n v="1444971600"/>
    <n v="1449900000"/>
    <b v="0"/>
    <b v="0"/>
    <s v="music/indie rock"/>
    <n v="0.54777777777777781"/>
    <n v="59.16"/>
    <x v="1"/>
  </r>
  <r>
    <x v="1"/>
    <n v="131"/>
    <s v="US"/>
    <s v="USD"/>
    <n v="1404622800"/>
    <n v="1405141200"/>
    <b v="0"/>
    <b v="0"/>
    <s v="music/rock"/>
    <n v="3.6102941176470589"/>
    <n v="93.702290076335885"/>
    <x v="1"/>
  </r>
  <r>
    <x v="0"/>
    <n v="127"/>
    <s v="US"/>
    <s v="USD"/>
    <n v="1571720400"/>
    <n v="1572933600"/>
    <b v="0"/>
    <b v="0"/>
    <s v="theater/plays"/>
    <n v="0.10257545271629778"/>
    <n v="40.14173228346457"/>
    <x v="3"/>
  </r>
  <r>
    <x v="0"/>
    <n v="355"/>
    <s v="US"/>
    <s v="USD"/>
    <n v="1526878800"/>
    <n v="1530162000"/>
    <b v="0"/>
    <b v="0"/>
    <s v="film &amp; video/documentary"/>
    <n v="0.13962962962962963"/>
    <n v="70.090140845070422"/>
    <x v="4"/>
  </r>
  <r>
    <x v="0"/>
    <n v="44"/>
    <s v="GB"/>
    <s v="GBP"/>
    <n v="1319691600"/>
    <n v="1320904800"/>
    <b v="0"/>
    <b v="0"/>
    <s v="theater/plays"/>
    <n v="0.40444444444444444"/>
    <n v="66.181818181818187"/>
    <x v="3"/>
  </r>
  <r>
    <x v="1"/>
    <n v="84"/>
    <s v="US"/>
    <s v="USD"/>
    <n v="1371963600"/>
    <n v="1372395600"/>
    <b v="0"/>
    <b v="0"/>
    <s v="theater/plays"/>
    <n v="1.6032"/>
    <n v="47.714285714285715"/>
    <x v="3"/>
  </r>
  <r>
    <x v="1"/>
    <n v="155"/>
    <s v="US"/>
    <s v="USD"/>
    <n v="1433739600"/>
    <n v="1437714000"/>
    <b v="0"/>
    <b v="0"/>
    <s v="theater/plays"/>
    <n v="1.8394339622641509"/>
    <n v="62.896774193548389"/>
    <x v="3"/>
  </r>
  <r>
    <x v="0"/>
    <n v="67"/>
    <s v="US"/>
    <s v="USD"/>
    <n v="1508130000"/>
    <n v="1509771600"/>
    <b v="0"/>
    <b v="0"/>
    <s v="photography/photography books"/>
    <n v="0.63769230769230767"/>
    <n v="86.611940298507463"/>
    <x v="7"/>
  </r>
  <r>
    <x v="1"/>
    <n v="189"/>
    <s v="US"/>
    <s v="USD"/>
    <n v="1550037600"/>
    <n v="1550556000"/>
    <b v="0"/>
    <b v="1"/>
    <s v="food/food trucks"/>
    <n v="2.2538095238095237"/>
    <n v="75.126984126984127"/>
    <x v="0"/>
  </r>
  <r>
    <x v="1"/>
    <n v="4799"/>
    <s v="US"/>
    <s v="USD"/>
    <n v="1486706400"/>
    <n v="1489039200"/>
    <b v="1"/>
    <b v="1"/>
    <s v="film &amp; video/documentary"/>
    <n v="1.7200961538461539"/>
    <n v="41.004167534903104"/>
    <x v="4"/>
  </r>
  <r>
    <x v="1"/>
    <n v="1137"/>
    <s v="US"/>
    <s v="USD"/>
    <n v="1553835600"/>
    <n v="1556600400"/>
    <b v="0"/>
    <b v="0"/>
    <s v="publishing/nonfiction"/>
    <n v="1.4616709511568124"/>
    <n v="50.007915567282325"/>
    <x v="5"/>
  </r>
  <r>
    <x v="0"/>
    <n v="1068"/>
    <s v="US"/>
    <s v="USD"/>
    <n v="1277528400"/>
    <n v="1278565200"/>
    <b v="0"/>
    <b v="0"/>
    <s v="theater/plays"/>
    <n v="0.76423616236162362"/>
    <n v="96.960674157303373"/>
    <x v="3"/>
  </r>
  <r>
    <x v="0"/>
    <n v="424"/>
    <s v="US"/>
    <s v="USD"/>
    <n v="1339477200"/>
    <n v="1339909200"/>
    <b v="0"/>
    <b v="0"/>
    <s v="technology/wearables"/>
    <n v="0.39261467889908258"/>
    <n v="100.93160377358491"/>
    <x v="2"/>
  </r>
  <r>
    <x v="3"/>
    <n v="145"/>
    <s v="CH"/>
    <s v="CHF"/>
    <n v="1325656800"/>
    <n v="1325829600"/>
    <b v="0"/>
    <b v="0"/>
    <s v="music/indie rock"/>
    <n v="0.11270034843205574"/>
    <n v="89.227586206896547"/>
    <x v="1"/>
  </r>
  <r>
    <x v="1"/>
    <n v="1152"/>
    <s v="US"/>
    <s v="USD"/>
    <n v="1288242000"/>
    <n v="1290578400"/>
    <b v="0"/>
    <b v="0"/>
    <s v="theater/plays"/>
    <n v="1.2211084337349398"/>
    <n v="87.979166666666671"/>
    <x v="3"/>
  </r>
  <r>
    <x v="1"/>
    <n v="50"/>
    <s v="US"/>
    <s v="USD"/>
    <n v="1379048400"/>
    <n v="1380344400"/>
    <b v="0"/>
    <b v="0"/>
    <s v="photography/photography books"/>
    <n v="1.8654166666666667"/>
    <n v="89.54"/>
    <x v="7"/>
  </r>
  <r>
    <x v="0"/>
    <n v="151"/>
    <s v="US"/>
    <s v="USD"/>
    <n v="1389679200"/>
    <n v="1389852000"/>
    <b v="0"/>
    <b v="0"/>
    <s v="publishing/nonfiction"/>
    <n v="7.27317880794702E-2"/>
    <n v="29.09271523178808"/>
    <x v="5"/>
  </r>
  <r>
    <x v="0"/>
    <n v="1608"/>
    <s v="US"/>
    <s v="USD"/>
    <n v="1294293600"/>
    <n v="1294466400"/>
    <b v="0"/>
    <b v="0"/>
    <s v="technology/wearables"/>
    <n v="0.65642371234207963"/>
    <n v="42.006218905472636"/>
    <x v="2"/>
  </r>
  <r>
    <x v="1"/>
    <n v="3059"/>
    <s v="CA"/>
    <s v="CAD"/>
    <n v="1500267600"/>
    <n v="1500354000"/>
    <b v="0"/>
    <b v="0"/>
    <s v="music/jazz"/>
    <n v="2.2896178343949045"/>
    <n v="47.004903563255965"/>
    <x v="1"/>
  </r>
  <r>
    <x v="1"/>
    <n v="34"/>
    <s v="US"/>
    <s v="USD"/>
    <n v="1375074000"/>
    <n v="1375938000"/>
    <b v="0"/>
    <b v="1"/>
    <s v="film &amp; video/documentary"/>
    <n v="4.6937499999999996"/>
    <n v="110.44117647058823"/>
    <x v="4"/>
  </r>
  <r>
    <x v="1"/>
    <n v="220"/>
    <s v="US"/>
    <s v="USD"/>
    <n v="1323324000"/>
    <n v="1323410400"/>
    <b v="1"/>
    <b v="0"/>
    <s v="theater/plays"/>
    <n v="1.3011267605633803"/>
    <n v="41.990909090909092"/>
    <x v="3"/>
  </r>
  <r>
    <x v="1"/>
    <n v="1604"/>
    <s v="AU"/>
    <s v="AUD"/>
    <n v="1538715600"/>
    <n v="1539406800"/>
    <b v="0"/>
    <b v="0"/>
    <s v="film &amp; video/drama"/>
    <n v="1.6705422993492407"/>
    <n v="48.012468827930178"/>
    <x v="4"/>
  </r>
  <r>
    <x v="1"/>
    <n v="454"/>
    <s v="US"/>
    <s v="USD"/>
    <n v="1369285200"/>
    <n v="1369803600"/>
    <b v="0"/>
    <b v="0"/>
    <s v="music/rock"/>
    <n v="1.738641975308642"/>
    <n v="31.019823788546255"/>
    <x v="1"/>
  </r>
  <r>
    <x v="1"/>
    <n v="123"/>
    <s v="IT"/>
    <s v="EUR"/>
    <n v="1525755600"/>
    <n v="1525928400"/>
    <b v="0"/>
    <b v="1"/>
    <s v="film &amp; video/animation"/>
    <n v="7.1776470588235295"/>
    <n v="99.203252032520325"/>
    <x v="4"/>
  </r>
  <r>
    <x v="0"/>
    <n v="941"/>
    <s v="US"/>
    <s v="USD"/>
    <n v="1296626400"/>
    <n v="1297231200"/>
    <b v="0"/>
    <b v="0"/>
    <s v="music/indie rock"/>
    <n v="0.63850976361767731"/>
    <n v="66.022316684378325"/>
    <x v="1"/>
  </r>
  <r>
    <x v="0"/>
    <n v="1"/>
    <s v="US"/>
    <s v="USD"/>
    <n v="1376629200"/>
    <n v="1378530000"/>
    <b v="0"/>
    <b v="1"/>
    <s v="photography/photography books"/>
    <n v="0.02"/>
    <n v="2"/>
    <x v="7"/>
  </r>
  <r>
    <x v="1"/>
    <n v="299"/>
    <s v="US"/>
    <s v="USD"/>
    <n v="1572152400"/>
    <n v="1572152400"/>
    <b v="0"/>
    <b v="0"/>
    <s v="theater/plays"/>
    <n v="15.302222222222222"/>
    <n v="46.060200668896321"/>
    <x v="3"/>
  </r>
  <r>
    <x v="0"/>
    <n v="40"/>
    <s v="US"/>
    <s v="USD"/>
    <n v="1325829600"/>
    <n v="1329890400"/>
    <b v="0"/>
    <b v="1"/>
    <s v="film &amp; video/shorts"/>
    <n v="0.40356164383561643"/>
    <n v="73.650000000000006"/>
    <x v="4"/>
  </r>
  <r>
    <x v="0"/>
    <n v="3015"/>
    <s v="CA"/>
    <s v="CAD"/>
    <n v="1273640400"/>
    <n v="1276750800"/>
    <b v="0"/>
    <b v="1"/>
    <s v="theater/plays"/>
    <n v="0.86220633299284988"/>
    <n v="55.99336650082919"/>
    <x v="3"/>
  </r>
  <r>
    <x v="1"/>
    <n v="2237"/>
    <s v="US"/>
    <s v="USD"/>
    <n v="1510639200"/>
    <n v="1510898400"/>
    <b v="0"/>
    <b v="0"/>
    <s v="theater/plays"/>
    <n v="3.1558486707566464"/>
    <n v="68.985695127402778"/>
    <x v="3"/>
  </r>
  <r>
    <x v="0"/>
    <n v="435"/>
    <s v="US"/>
    <s v="USD"/>
    <n v="1528088400"/>
    <n v="1532408400"/>
    <b v="0"/>
    <b v="0"/>
    <s v="theater/plays"/>
    <n v="0.89618243243243245"/>
    <n v="60.981609195402299"/>
    <x v="3"/>
  </r>
  <r>
    <x v="1"/>
    <n v="645"/>
    <s v="US"/>
    <s v="USD"/>
    <n v="1359525600"/>
    <n v="1360562400"/>
    <b v="1"/>
    <b v="0"/>
    <s v="film &amp; video/documentary"/>
    <n v="1.8214503816793892"/>
    <n v="110.98139534883721"/>
    <x v="4"/>
  </r>
  <r>
    <x v="1"/>
    <n v="484"/>
    <s v="DK"/>
    <s v="DKK"/>
    <n v="1570942800"/>
    <n v="1571547600"/>
    <b v="0"/>
    <b v="0"/>
    <s v="theater/plays"/>
    <n v="3.5588235294117645"/>
    <n v="25"/>
    <x v="3"/>
  </r>
  <r>
    <x v="1"/>
    <n v="154"/>
    <s v="CA"/>
    <s v="CAD"/>
    <n v="1466398800"/>
    <n v="1468126800"/>
    <b v="0"/>
    <b v="0"/>
    <s v="film &amp; video/documentary"/>
    <n v="1.3183695652173912"/>
    <n v="78.759740259740255"/>
    <x v="4"/>
  </r>
  <r>
    <x v="0"/>
    <n v="714"/>
    <s v="US"/>
    <s v="USD"/>
    <n v="1492491600"/>
    <n v="1492837200"/>
    <b v="0"/>
    <b v="0"/>
    <s v="music/rock"/>
    <n v="0.46315634218289087"/>
    <n v="87.960784313725483"/>
    <x v="1"/>
  </r>
  <r>
    <x v="2"/>
    <n v="1111"/>
    <s v="US"/>
    <s v="USD"/>
    <n v="1430197200"/>
    <n v="1430197200"/>
    <b v="0"/>
    <b v="0"/>
    <s v="games/mobile games"/>
    <n v="0.36132726089785294"/>
    <n v="49.987398739873989"/>
    <x v="6"/>
  </r>
  <r>
    <x v="1"/>
    <n v="82"/>
    <s v="US"/>
    <s v="USD"/>
    <n v="1496034000"/>
    <n v="1496206800"/>
    <b v="0"/>
    <b v="0"/>
    <s v="theater/plays"/>
    <n v="1.0462820512820512"/>
    <n v="99.524390243902445"/>
    <x v="3"/>
  </r>
  <r>
    <x v="1"/>
    <n v="134"/>
    <s v="US"/>
    <s v="USD"/>
    <n v="1388728800"/>
    <n v="1389592800"/>
    <b v="0"/>
    <b v="0"/>
    <s v="publishing/fiction"/>
    <n v="6.6885714285714286"/>
    <n v="104.82089552238806"/>
    <x v="5"/>
  </r>
  <r>
    <x v="2"/>
    <n v="1089"/>
    <s v="US"/>
    <s v="USD"/>
    <n v="1543298400"/>
    <n v="1545631200"/>
    <b v="0"/>
    <b v="0"/>
    <s v="film &amp; video/animation"/>
    <n v="0.62072823218997364"/>
    <n v="108.01469237832875"/>
    <x v="4"/>
  </r>
  <r>
    <x v="0"/>
    <n v="5497"/>
    <s v="US"/>
    <s v="USD"/>
    <n v="1271739600"/>
    <n v="1272430800"/>
    <b v="0"/>
    <b v="1"/>
    <s v="food/food trucks"/>
    <n v="0.84699787460148779"/>
    <n v="28.998544660724033"/>
    <x v="0"/>
  </r>
  <r>
    <x v="0"/>
    <n v="418"/>
    <s v="US"/>
    <s v="USD"/>
    <n v="1326434400"/>
    <n v="1327903200"/>
    <b v="0"/>
    <b v="0"/>
    <s v="theater/plays"/>
    <n v="0.11059030837004405"/>
    <n v="30.028708133971293"/>
    <x v="3"/>
  </r>
  <r>
    <x v="0"/>
    <n v="1439"/>
    <s v="US"/>
    <s v="USD"/>
    <n v="1295244000"/>
    <n v="1296021600"/>
    <b v="0"/>
    <b v="1"/>
    <s v="film &amp; video/documentary"/>
    <n v="0.43838781575037145"/>
    <n v="41.005559416261292"/>
    <x v="4"/>
  </r>
  <r>
    <x v="0"/>
    <n v="15"/>
    <s v="US"/>
    <s v="USD"/>
    <n v="1541221200"/>
    <n v="1543298400"/>
    <b v="0"/>
    <b v="0"/>
    <s v="theater/plays"/>
    <n v="0.55470588235294116"/>
    <n v="62.866666666666667"/>
    <x v="3"/>
  </r>
  <r>
    <x v="0"/>
    <n v="1999"/>
    <s v="CA"/>
    <s v="CAD"/>
    <n v="1336280400"/>
    <n v="1336366800"/>
    <b v="0"/>
    <b v="0"/>
    <s v="film &amp; video/documentary"/>
    <n v="0.57399511301160655"/>
    <n v="47.005002501250623"/>
    <x v="4"/>
  </r>
  <r>
    <x v="1"/>
    <n v="5203"/>
    <s v="US"/>
    <s v="USD"/>
    <n v="1324533600"/>
    <n v="1325052000"/>
    <b v="0"/>
    <b v="0"/>
    <s v="technology/web"/>
    <n v="1.2343497363796134"/>
    <n v="26.997693638285604"/>
    <x v="2"/>
  </r>
  <r>
    <x v="1"/>
    <n v="94"/>
    <s v="US"/>
    <s v="USD"/>
    <n v="1498366800"/>
    <n v="1499576400"/>
    <b v="0"/>
    <b v="0"/>
    <s v="theater/plays"/>
    <n v="1.2846"/>
    <n v="68.329787234042556"/>
    <x v="3"/>
  </r>
  <r>
    <x v="0"/>
    <n v="118"/>
    <s v="US"/>
    <s v="USD"/>
    <n v="1498712400"/>
    <n v="1501304400"/>
    <b v="0"/>
    <b v="1"/>
    <s v="technology/wearables"/>
    <n v="0.63989361702127656"/>
    <n v="50.974576271186443"/>
    <x v="2"/>
  </r>
  <r>
    <x v="1"/>
    <n v="205"/>
    <s v="US"/>
    <s v="USD"/>
    <n v="1271480400"/>
    <n v="1273208400"/>
    <b v="0"/>
    <b v="1"/>
    <s v="theater/plays"/>
    <n v="1.2729885057471264"/>
    <n v="54.024390243902438"/>
    <x v="3"/>
  </r>
  <r>
    <x v="0"/>
    <n v="162"/>
    <s v="US"/>
    <s v="USD"/>
    <n v="1316667600"/>
    <n v="1316840400"/>
    <b v="0"/>
    <b v="1"/>
    <s v="food/food trucks"/>
    <n v="0.10638024357239513"/>
    <n v="97.055555555555557"/>
    <x v="0"/>
  </r>
  <r>
    <x v="0"/>
    <n v="83"/>
    <s v="US"/>
    <s v="USD"/>
    <n v="1524027600"/>
    <n v="1524546000"/>
    <b v="0"/>
    <b v="0"/>
    <s v="music/indie rock"/>
    <n v="0.40470588235294119"/>
    <n v="24.867469879518072"/>
    <x v="1"/>
  </r>
  <r>
    <x v="1"/>
    <n v="92"/>
    <s v="US"/>
    <s v="USD"/>
    <n v="1438059600"/>
    <n v="1438578000"/>
    <b v="0"/>
    <b v="0"/>
    <s v="photography/photography books"/>
    <n v="2.8766666666666665"/>
    <n v="84.423913043478265"/>
    <x v="7"/>
  </r>
  <r>
    <x v="1"/>
    <n v="219"/>
    <s v="US"/>
    <s v="USD"/>
    <n v="1361944800"/>
    <n v="1362549600"/>
    <b v="0"/>
    <b v="0"/>
    <s v="theater/plays"/>
    <n v="5.7294444444444448"/>
    <n v="47.091324200913242"/>
    <x v="3"/>
  </r>
  <r>
    <x v="1"/>
    <n v="2526"/>
    <s v="US"/>
    <s v="USD"/>
    <n v="1410584400"/>
    <n v="1413349200"/>
    <b v="0"/>
    <b v="1"/>
    <s v="theater/plays"/>
    <n v="1.1290429799426933"/>
    <n v="77.996041171813147"/>
    <x v="3"/>
  </r>
  <r>
    <x v="0"/>
    <n v="747"/>
    <s v="US"/>
    <s v="USD"/>
    <n v="1297404000"/>
    <n v="1298008800"/>
    <b v="0"/>
    <b v="0"/>
    <s v="film &amp; video/animation"/>
    <n v="0.46387573964497042"/>
    <n v="62.967871485943775"/>
    <x v="4"/>
  </r>
  <r>
    <x v="3"/>
    <n v="2138"/>
    <s v="US"/>
    <s v="USD"/>
    <n v="1392012000"/>
    <n v="1394427600"/>
    <b v="0"/>
    <b v="1"/>
    <s v="photography/photography books"/>
    <n v="0.90675916230366493"/>
    <n v="81.006080449017773"/>
    <x v="7"/>
  </r>
  <r>
    <x v="0"/>
    <n v="84"/>
    <s v="US"/>
    <s v="USD"/>
    <n v="1569733200"/>
    <n v="1572670800"/>
    <b v="0"/>
    <b v="0"/>
    <s v="theater/plays"/>
    <n v="0.67740740740740746"/>
    <n v="65.321428571428569"/>
    <x v="3"/>
  </r>
  <r>
    <x v="1"/>
    <n v="94"/>
    <s v="US"/>
    <s v="USD"/>
    <n v="1529643600"/>
    <n v="1531112400"/>
    <b v="1"/>
    <b v="0"/>
    <s v="theater/plays"/>
    <n v="1.9249019607843136"/>
    <n v="104.43617021276596"/>
    <x v="3"/>
  </r>
  <r>
    <x v="0"/>
    <n v="91"/>
    <s v="US"/>
    <s v="USD"/>
    <n v="1399006800"/>
    <n v="1400734800"/>
    <b v="0"/>
    <b v="0"/>
    <s v="theater/plays"/>
    <n v="0.82714285714285718"/>
    <n v="69.989010989010993"/>
    <x v="3"/>
  </r>
  <r>
    <x v="0"/>
    <n v="792"/>
    <s v="US"/>
    <s v="USD"/>
    <n v="1385359200"/>
    <n v="1386741600"/>
    <b v="0"/>
    <b v="1"/>
    <s v="film &amp; video/documentary"/>
    <n v="0.54163920922570019"/>
    <n v="83.023989898989896"/>
    <x v="4"/>
  </r>
  <r>
    <x v="3"/>
    <n v="10"/>
    <s v="CA"/>
    <s v="CAD"/>
    <n v="1480572000"/>
    <n v="1481781600"/>
    <b v="1"/>
    <b v="0"/>
    <s v="theater/plays"/>
    <n v="0.16722222222222222"/>
    <n v="90.3"/>
    <x v="3"/>
  </r>
  <r>
    <x v="1"/>
    <n v="1713"/>
    <s v="IT"/>
    <s v="EUR"/>
    <n v="1418623200"/>
    <n v="1419660000"/>
    <b v="0"/>
    <b v="1"/>
    <s v="theater/plays"/>
    <n v="1.168766404199475"/>
    <n v="103.98131932282546"/>
    <x v="3"/>
  </r>
  <r>
    <x v="1"/>
    <n v="249"/>
    <s v="US"/>
    <s v="USD"/>
    <n v="1555736400"/>
    <n v="1555822800"/>
    <b v="0"/>
    <b v="0"/>
    <s v="music/jazz"/>
    <n v="10.521538461538462"/>
    <n v="54.931726907630519"/>
    <x v="1"/>
  </r>
  <r>
    <x v="1"/>
    <n v="192"/>
    <s v="US"/>
    <s v="USD"/>
    <n v="1442120400"/>
    <n v="1442379600"/>
    <b v="0"/>
    <b v="1"/>
    <s v="film &amp; video/animation"/>
    <n v="1.2307407407407407"/>
    <n v="51.921875"/>
    <x v="4"/>
  </r>
  <r>
    <x v="1"/>
    <n v="247"/>
    <s v="US"/>
    <s v="USD"/>
    <n v="1362376800"/>
    <n v="1364965200"/>
    <b v="0"/>
    <b v="0"/>
    <s v="theater/plays"/>
    <n v="1.7863855421686747"/>
    <n v="60.02834008097166"/>
    <x v="3"/>
  </r>
  <r>
    <x v="1"/>
    <n v="2293"/>
    <s v="US"/>
    <s v="USD"/>
    <n v="1478408400"/>
    <n v="1479016800"/>
    <b v="0"/>
    <b v="0"/>
    <s v="film &amp; video/science fiction"/>
    <n v="3.5528169014084505"/>
    <n v="44.003488879197555"/>
    <x v="4"/>
  </r>
  <r>
    <x v="1"/>
    <n v="3131"/>
    <s v="US"/>
    <s v="USD"/>
    <n v="1498798800"/>
    <n v="1499662800"/>
    <b v="0"/>
    <b v="0"/>
    <s v="film &amp; video/television"/>
    <n v="1.6190634146341463"/>
    <n v="53.003513254551258"/>
    <x v="4"/>
  </r>
  <r>
    <x v="0"/>
    <n v="32"/>
    <s v="US"/>
    <s v="USD"/>
    <n v="1335416400"/>
    <n v="1337835600"/>
    <b v="0"/>
    <b v="0"/>
    <s v="technology/wearables"/>
    <n v="0.24914285714285714"/>
    <n v="54.5"/>
    <x v="2"/>
  </r>
  <r>
    <x v="1"/>
    <n v="143"/>
    <s v="IT"/>
    <s v="EUR"/>
    <n v="1504328400"/>
    <n v="1505710800"/>
    <b v="0"/>
    <b v="0"/>
    <s v="theater/plays"/>
    <n v="1.9872222222222222"/>
    <n v="75.04195804195804"/>
    <x v="3"/>
  </r>
  <r>
    <x v="3"/>
    <n v="90"/>
    <s v="US"/>
    <s v="USD"/>
    <n v="1285822800"/>
    <n v="1287464400"/>
    <b v="0"/>
    <b v="0"/>
    <s v="theater/plays"/>
    <n v="0.34752688172043011"/>
    <n v="35.911111111111111"/>
    <x v="3"/>
  </r>
  <r>
    <x v="1"/>
    <n v="296"/>
    <s v="US"/>
    <s v="USD"/>
    <n v="1311483600"/>
    <n v="1311656400"/>
    <b v="0"/>
    <b v="1"/>
    <s v="music/indie rock"/>
    <n v="1.7641935483870967"/>
    <n v="36.952702702702702"/>
    <x v="1"/>
  </r>
  <r>
    <x v="1"/>
    <n v="170"/>
    <s v="US"/>
    <s v="USD"/>
    <n v="1291356000"/>
    <n v="1293170400"/>
    <b v="0"/>
    <b v="1"/>
    <s v="theater/plays"/>
    <n v="5.1138095238095236"/>
    <n v="63.170588235294119"/>
    <x v="3"/>
  </r>
  <r>
    <x v="0"/>
    <n v="186"/>
    <s v="US"/>
    <s v="USD"/>
    <n v="1355810400"/>
    <n v="1355983200"/>
    <b v="0"/>
    <b v="0"/>
    <s v="technology/wearables"/>
    <n v="0.82044117647058823"/>
    <n v="29.99462365591398"/>
    <x v="2"/>
  </r>
  <r>
    <x v="3"/>
    <n v="439"/>
    <s v="GB"/>
    <s v="GBP"/>
    <n v="1513663200"/>
    <n v="1515045600"/>
    <b v="0"/>
    <b v="0"/>
    <s v="film &amp; video/television"/>
    <n v="0.24326030927835052"/>
    <n v="86"/>
    <x v="4"/>
  </r>
  <r>
    <x v="0"/>
    <n v="605"/>
    <s v="US"/>
    <s v="USD"/>
    <n v="1365915600"/>
    <n v="1366088400"/>
    <b v="0"/>
    <b v="1"/>
    <s v="games/video games"/>
    <n v="0.50482758620689661"/>
    <n v="75.014876033057845"/>
    <x v="6"/>
  </r>
  <r>
    <x v="1"/>
    <n v="86"/>
    <s v="DK"/>
    <s v="DKK"/>
    <n v="1551852000"/>
    <n v="1553317200"/>
    <b v="0"/>
    <b v="0"/>
    <s v="games/video games"/>
    <n v="9.67"/>
    <n v="101.19767441860465"/>
    <x v="6"/>
  </r>
  <r>
    <x v="0"/>
    <n v="1"/>
    <s v="CA"/>
    <s v="CAD"/>
    <n v="1540098000"/>
    <n v="1542088800"/>
    <b v="0"/>
    <b v="0"/>
    <s v="film &amp; video/animation"/>
    <n v="0.04"/>
    <n v="4"/>
    <x v="4"/>
  </r>
  <r>
    <x v="1"/>
    <n v="6286"/>
    <s v="US"/>
    <s v="USD"/>
    <n v="1500440400"/>
    <n v="1503118800"/>
    <b v="0"/>
    <b v="0"/>
    <s v="music/rock"/>
    <n v="1.2284501347708894"/>
    <n v="29.001272669424118"/>
    <x v="1"/>
  </r>
  <r>
    <x v="0"/>
    <n v="31"/>
    <s v="US"/>
    <s v="USD"/>
    <n v="1278392400"/>
    <n v="1278478800"/>
    <b v="0"/>
    <b v="0"/>
    <s v="film &amp; video/drama"/>
    <n v="0.63437500000000002"/>
    <n v="98.225806451612897"/>
    <x v="4"/>
  </r>
  <r>
    <x v="0"/>
    <n v="1181"/>
    <s v="US"/>
    <s v="USD"/>
    <n v="1480572000"/>
    <n v="1484114400"/>
    <b v="0"/>
    <b v="0"/>
    <s v="film &amp; video/science fiction"/>
    <n v="0.56331688596491225"/>
    <n v="87.001693480101608"/>
    <x v="4"/>
  </r>
  <r>
    <x v="0"/>
    <n v="39"/>
    <s v="US"/>
    <s v="USD"/>
    <n v="1382331600"/>
    <n v="1385445600"/>
    <b v="0"/>
    <b v="1"/>
    <s v="film &amp; video/drama"/>
    <n v="0.44074999999999998"/>
    <n v="45.205128205128204"/>
    <x v="4"/>
  </r>
  <r>
    <x v="1"/>
    <n v="3727"/>
    <s v="US"/>
    <s v="USD"/>
    <n v="1316754000"/>
    <n v="1318741200"/>
    <b v="0"/>
    <b v="0"/>
    <s v="theater/plays"/>
    <n v="1.1837253218884121"/>
    <n v="37.001341561577675"/>
    <x v="3"/>
  </r>
  <r>
    <x v="1"/>
    <n v="1605"/>
    <s v="US"/>
    <s v="USD"/>
    <n v="1518242400"/>
    <n v="1518242400"/>
    <b v="0"/>
    <b v="1"/>
    <s v="music/indie rock"/>
    <n v="1.041243169398907"/>
    <n v="94.976947040498445"/>
    <x v="1"/>
  </r>
  <r>
    <x v="0"/>
    <n v="46"/>
    <s v="US"/>
    <s v="USD"/>
    <n v="1476421200"/>
    <n v="1476594000"/>
    <b v="0"/>
    <b v="0"/>
    <s v="theater/plays"/>
    <n v="0.26640000000000003"/>
    <n v="28.956521739130434"/>
    <x v="3"/>
  </r>
  <r>
    <x v="1"/>
    <n v="2120"/>
    <s v="US"/>
    <s v="USD"/>
    <n v="1269752400"/>
    <n v="1273554000"/>
    <b v="0"/>
    <b v="0"/>
    <s v="theater/plays"/>
    <n v="3.5120118343195266"/>
    <n v="55.993396226415094"/>
    <x v="3"/>
  </r>
  <r>
    <x v="0"/>
    <n v="105"/>
    <s v="US"/>
    <s v="USD"/>
    <n v="1419746400"/>
    <n v="1421906400"/>
    <b v="0"/>
    <b v="0"/>
    <s v="film &amp; video/documentary"/>
    <n v="0.90063492063492068"/>
    <n v="54.038095238095238"/>
    <x v="4"/>
  </r>
  <r>
    <x v="1"/>
    <n v="50"/>
    <s v="US"/>
    <s v="USD"/>
    <n v="1281330000"/>
    <n v="1281589200"/>
    <b v="0"/>
    <b v="0"/>
    <s v="theater/plays"/>
    <n v="1.7162500000000001"/>
    <n v="82.38"/>
    <x v="3"/>
  </r>
  <r>
    <x v="1"/>
    <n v="2080"/>
    <s v="US"/>
    <s v="USD"/>
    <n v="1398661200"/>
    <n v="1400389200"/>
    <b v="0"/>
    <b v="0"/>
    <s v="film &amp; video/drama"/>
    <n v="1.4104655870445344"/>
    <n v="66.997115384615384"/>
    <x v="4"/>
  </r>
  <r>
    <x v="0"/>
    <n v="535"/>
    <s v="US"/>
    <s v="USD"/>
    <n v="1359525600"/>
    <n v="1362808800"/>
    <b v="0"/>
    <b v="0"/>
    <s v="games/mobile games"/>
    <n v="0.30579449152542371"/>
    <n v="107.91401869158878"/>
    <x v="6"/>
  </r>
  <r>
    <x v="1"/>
    <n v="2105"/>
    <s v="US"/>
    <s v="USD"/>
    <n v="1388469600"/>
    <n v="1388815200"/>
    <b v="0"/>
    <b v="0"/>
    <s v="film &amp; video/animation"/>
    <n v="1.0816455696202532"/>
    <n v="69.009501187648453"/>
    <x v="4"/>
  </r>
  <r>
    <x v="1"/>
    <n v="2436"/>
    <s v="US"/>
    <s v="USD"/>
    <n v="1518328800"/>
    <n v="1519538400"/>
    <b v="0"/>
    <b v="0"/>
    <s v="theater/plays"/>
    <n v="1.3345505617977529"/>
    <n v="39.006568144499177"/>
    <x v="3"/>
  </r>
  <r>
    <x v="1"/>
    <n v="80"/>
    <s v="US"/>
    <s v="USD"/>
    <n v="1517032800"/>
    <n v="1517810400"/>
    <b v="0"/>
    <b v="0"/>
    <s v="publishing/translations"/>
    <n v="1.8785106382978722"/>
    <n v="110.3625"/>
    <x v="5"/>
  </r>
  <r>
    <x v="1"/>
    <n v="42"/>
    <s v="US"/>
    <s v="USD"/>
    <n v="1368594000"/>
    <n v="1370581200"/>
    <b v="0"/>
    <b v="1"/>
    <s v="technology/wearables"/>
    <n v="3.32"/>
    <n v="94.857142857142861"/>
    <x v="2"/>
  </r>
  <r>
    <x v="1"/>
    <n v="139"/>
    <s v="CA"/>
    <s v="CAD"/>
    <n v="1448258400"/>
    <n v="1448863200"/>
    <b v="0"/>
    <b v="1"/>
    <s v="technology/web"/>
    <n v="5.7521428571428572"/>
    <n v="57.935251798561154"/>
    <x v="2"/>
  </r>
  <r>
    <x v="0"/>
    <n v="16"/>
    <s v="US"/>
    <s v="USD"/>
    <n v="1555218000"/>
    <n v="1556600400"/>
    <b v="0"/>
    <b v="0"/>
    <s v="theater/plays"/>
    <n v="0.40500000000000003"/>
    <n v="101.25"/>
    <x v="3"/>
  </r>
  <r>
    <x v="1"/>
    <n v="159"/>
    <s v="US"/>
    <s v="USD"/>
    <n v="1431925200"/>
    <n v="1432098000"/>
    <b v="0"/>
    <b v="0"/>
    <s v="film &amp; video/drama"/>
    <n v="1.8442857142857143"/>
    <n v="64.95597484276729"/>
    <x v="4"/>
  </r>
  <r>
    <x v="1"/>
    <n v="381"/>
    <s v="US"/>
    <s v="USD"/>
    <n v="1481522400"/>
    <n v="1482127200"/>
    <b v="0"/>
    <b v="0"/>
    <s v="technology/wearables"/>
    <n v="2.8580555555555556"/>
    <n v="27.00524934383202"/>
    <x v="2"/>
  </r>
  <r>
    <x v="1"/>
    <n v="194"/>
    <s v="GB"/>
    <s v="GBP"/>
    <n v="1335934800"/>
    <n v="1335934800"/>
    <b v="0"/>
    <b v="1"/>
    <s v="food/food trucks"/>
    <n v="3.19"/>
    <n v="50.97422680412371"/>
    <x v="0"/>
  </r>
  <r>
    <x v="0"/>
    <n v="575"/>
    <s v="US"/>
    <s v="USD"/>
    <n v="1552280400"/>
    <n v="1556946000"/>
    <b v="0"/>
    <b v="0"/>
    <s v="music/rock"/>
    <n v="0.39234070221066319"/>
    <n v="104.94260869565217"/>
    <x v="1"/>
  </r>
  <r>
    <x v="1"/>
    <n v="106"/>
    <s v="US"/>
    <s v="USD"/>
    <n v="1529989200"/>
    <n v="1530075600"/>
    <b v="0"/>
    <b v="0"/>
    <s v="music/electric music"/>
    <n v="1.7814000000000001"/>
    <n v="84.028301886792448"/>
    <x v="1"/>
  </r>
  <r>
    <x v="1"/>
    <n v="142"/>
    <s v="US"/>
    <s v="USD"/>
    <n v="1418709600"/>
    <n v="1418796000"/>
    <b v="0"/>
    <b v="0"/>
    <s v="film &amp; video/television"/>
    <n v="3.6515"/>
    <n v="102.85915492957747"/>
    <x v="4"/>
  </r>
  <r>
    <x v="1"/>
    <n v="211"/>
    <s v="US"/>
    <s v="USD"/>
    <n v="1372136400"/>
    <n v="1372482000"/>
    <b v="0"/>
    <b v="1"/>
    <s v="publishing/translations"/>
    <n v="1.1394594594594594"/>
    <n v="39.962085308056871"/>
    <x v="5"/>
  </r>
  <r>
    <x v="0"/>
    <n v="1120"/>
    <s v="US"/>
    <s v="USD"/>
    <n v="1533877200"/>
    <n v="1534395600"/>
    <b v="0"/>
    <b v="0"/>
    <s v="publishing/fiction"/>
    <n v="0.29828720626631855"/>
    <n v="51.001785714285717"/>
    <x v="5"/>
  </r>
  <r>
    <x v="0"/>
    <n v="113"/>
    <s v="US"/>
    <s v="USD"/>
    <n v="1309064400"/>
    <n v="1311397200"/>
    <b v="0"/>
    <b v="0"/>
    <s v="film &amp; video/science fiction"/>
    <n v="0.54270588235294115"/>
    <n v="40.823008849557525"/>
    <x v="4"/>
  </r>
  <r>
    <x v="1"/>
    <n v="2756"/>
    <s v="US"/>
    <s v="USD"/>
    <n v="1425877200"/>
    <n v="1426914000"/>
    <b v="0"/>
    <b v="0"/>
    <s v="technology/wearables"/>
    <n v="2.3634156976744185"/>
    <n v="58.999637155297535"/>
    <x v="2"/>
  </r>
  <r>
    <x v="1"/>
    <n v="173"/>
    <s v="GB"/>
    <s v="GBP"/>
    <n v="1501304400"/>
    <n v="1501477200"/>
    <b v="0"/>
    <b v="0"/>
    <s v="food/food trucks"/>
    <n v="5.1291666666666664"/>
    <n v="71.156069364161851"/>
    <x v="0"/>
  </r>
  <r>
    <x v="1"/>
    <n v="87"/>
    <s v="US"/>
    <s v="USD"/>
    <n v="1268287200"/>
    <n v="1269061200"/>
    <b v="0"/>
    <b v="1"/>
    <s v="photography/photography books"/>
    <n v="1.0065116279069768"/>
    <n v="99.494252873563212"/>
    <x v="7"/>
  </r>
  <r>
    <x v="0"/>
    <n v="1538"/>
    <s v="US"/>
    <s v="USD"/>
    <n v="1412139600"/>
    <n v="1415772000"/>
    <b v="0"/>
    <b v="1"/>
    <s v="theater/plays"/>
    <n v="0.81348423194303154"/>
    <n v="103.98634590377114"/>
    <x v="3"/>
  </r>
  <r>
    <x v="0"/>
    <n v="9"/>
    <s v="US"/>
    <s v="USD"/>
    <n v="1330063200"/>
    <n v="1331013600"/>
    <b v="0"/>
    <b v="1"/>
    <s v="publishing/fiction"/>
    <n v="0.16404761904761905"/>
    <n v="76.555555555555557"/>
    <x v="5"/>
  </r>
  <r>
    <x v="0"/>
    <n v="554"/>
    <s v="US"/>
    <s v="USD"/>
    <n v="1576130400"/>
    <n v="1576735200"/>
    <b v="0"/>
    <b v="0"/>
    <s v="theater/plays"/>
    <n v="0.52774617067833696"/>
    <n v="87.068592057761734"/>
    <x v="3"/>
  </r>
  <r>
    <x v="1"/>
    <n v="1572"/>
    <s v="GB"/>
    <s v="GBP"/>
    <n v="1407128400"/>
    <n v="1411362000"/>
    <b v="0"/>
    <b v="1"/>
    <s v="food/food trucks"/>
    <n v="2.6020608108108108"/>
    <n v="48.99554707379135"/>
    <x v="0"/>
  </r>
  <r>
    <x v="0"/>
    <n v="648"/>
    <s v="GB"/>
    <s v="GBP"/>
    <n v="1560142800"/>
    <n v="1563685200"/>
    <b v="0"/>
    <b v="0"/>
    <s v="theater/plays"/>
    <n v="0.30732891832229581"/>
    <n v="42.969135802469133"/>
    <x v="3"/>
  </r>
  <r>
    <x v="0"/>
    <n v="21"/>
    <s v="GB"/>
    <s v="GBP"/>
    <n v="1520575200"/>
    <n v="1521867600"/>
    <b v="0"/>
    <b v="1"/>
    <s v="publishing/translations"/>
    <n v="0.13500000000000001"/>
    <n v="33.428571428571431"/>
    <x v="5"/>
  </r>
  <r>
    <x v="1"/>
    <n v="2346"/>
    <s v="US"/>
    <s v="USD"/>
    <n v="1492664400"/>
    <n v="1495515600"/>
    <b v="0"/>
    <b v="0"/>
    <s v="theater/plays"/>
    <n v="1.7862556663644606"/>
    <n v="83.982949701619773"/>
    <x v="3"/>
  </r>
  <r>
    <x v="1"/>
    <n v="115"/>
    <s v="US"/>
    <s v="USD"/>
    <n v="1454479200"/>
    <n v="1455948000"/>
    <b v="0"/>
    <b v="0"/>
    <s v="theater/plays"/>
    <n v="2.2005660377358489"/>
    <n v="101.41739130434783"/>
    <x v="3"/>
  </r>
  <r>
    <x v="1"/>
    <n v="85"/>
    <s v="IT"/>
    <s v="EUR"/>
    <n v="1281934800"/>
    <n v="1282366800"/>
    <b v="0"/>
    <b v="0"/>
    <s v="technology/wearables"/>
    <n v="1.015108695652174"/>
    <n v="109.87058823529412"/>
    <x v="2"/>
  </r>
  <r>
    <x v="1"/>
    <n v="144"/>
    <s v="US"/>
    <s v="USD"/>
    <n v="1573970400"/>
    <n v="1574575200"/>
    <b v="0"/>
    <b v="0"/>
    <s v="journalism/audio"/>
    <n v="1.915"/>
    <n v="31.916666666666668"/>
    <x v="8"/>
  </r>
  <r>
    <x v="1"/>
    <n v="2443"/>
    <s v="US"/>
    <s v="USD"/>
    <n v="1372654800"/>
    <n v="1374901200"/>
    <b v="0"/>
    <b v="1"/>
    <s v="food/food trucks"/>
    <n v="3.0534683098591549"/>
    <n v="70.993450675399103"/>
    <x v="0"/>
  </r>
  <r>
    <x v="3"/>
    <n v="595"/>
    <s v="US"/>
    <s v="USD"/>
    <n v="1275886800"/>
    <n v="1278910800"/>
    <b v="1"/>
    <b v="1"/>
    <s v="film &amp; video/shorts"/>
    <n v="0.23995287958115183"/>
    <n v="77.026890756302521"/>
    <x v="4"/>
  </r>
  <r>
    <x v="1"/>
    <n v="64"/>
    <s v="US"/>
    <s v="USD"/>
    <n v="1561784400"/>
    <n v="1562907600"/>
    <b v="0"/>
    <b v="0"/>
    <s v="photography/photography books"/>
    <n v="7.2377777777777776"/>
    <n v="101.78125"/>
    <x v="7"/>
  </r>
  <r>
    <x v="1"/>
    <n v="268"/>
    <s v="US"/>
    <s v="USD"/>
    <n v="1332392400"/>
    <n v="1332478800"/>
    <b v="0"/>
    <b v="0"/>
    <s v="technology/wearables"/>
    <n v="5.4736000000000002"/>
    <n v="51.059701492537314"/>
    <x v="2"/>
  </r>
  <r>
    <x v="1"/>
    <n v="195"/>
    <s v="DK"/>
    <s v="DKK"/>
    <n v="1402376400"/>
    <n v="1402722000"/>
    <b v="0"/>
    <b v="0"/>
    <s v="theater/plays"/>
    <n v="4.1449999999999996"/>
    <n v="68.02051282051282"/>
    <x v="3"/>
  </r>
  <r>
    <x v="0"/>
    <n v="54"/>
    <s v="US"/>
    <s v="USD"/>
    <n v="1495342800"/>
    <n v="1496811600"/>
    <b v="0"/>
    <b v="0"/>
    <s v="film &amp; video/animation"/>
    <n v="9.0696409140369975E-3"/>
    <n v="30.87037037037037"/>
    <x v="4"/>
  </r>
  <r>
    <x v="0"/>
    <n v="120"/>
    <s v="US"/>
    <s v="USD"/>
    <n v="1482213600"/>
    <n v="1482213600"/>
    <b v="0"/>
    <b v="1"/>
    <s v="technology/wearables"/>
    <n v="0.34173469387755101"/>
    <n v="27.908333333333335"/>
    <x v="2"/>
  </r>
  <r>
    <x v="0"/>
    <n v="579"/>
    <s v="DK"/>
    <s v="DKK"/>
    <n v="1420092000"/>
    <n v="1420264800"/>
    <b v="0"/>
    <b v="0"/>
    <s v="technology/web"/>
    <n v="0.239488107549121"/>
    <n v="79.994818652849744"/>
    <x v="2"/>
  </r>
  <r>
    <x v="0"/>
    <n v="2072"/>
    <s v="US"/>
    <s v="USD"/>
    <n v="1458018000"/>
    <n v="1458450000"/>
    <b v="0"/>
    <b v="1"/>
    <s v="film &amp; video/documentary"/>
    <n v="0.48072649572649573"/>
    <n v="38.003378378378379"/>
    <x v="4"/>
  </r>
  <r>
    <x v="0"/>
    <n v="0"/>
    <s v="US"/>
    <s v="USD"/>
    <n v="1367384400"/>
    <n v="1369803600"/>
    <b v="0"/>
    <b v="1"/>
    <s v="theater/plays"/>
    <n v="0"/>
    <n v="0"/>
    <x v="3"/>
  </r>
  <r>
    <x v="0"/>
    <n v="1796"/>
    <s v="US"/>
    <s v="USD"/>
    <n v="1363064400"/>
    <n v="1363237200"/>
    <b v="0"/>
    <b v="0"/>
    <s v="film &amp; video/documentary"/>
    <n v="0.70145182291666663"/>
    <n v="59.990534521158132"/>
    <x v="4"/>
  </r>
  <r>
    <x v="1"/>
    <n v="186"/>
    <s v="AU"/>
    <s v="AUD"/>
    <n v="1343365200"/>
    <n v="1345870800"/>
    <b v="0"/>
    <b v="1"/>
    <s v="games/video games"/>
    <n v="5.2992307692307694"/>
    <n v="37.037634408602152"/>
    <x v="6"/>
  </r>
  <r>
    <x v="1"/>
    <n v="460"/>
    <s v="US"/>
    <s v="USD"/>
    <n v="1435726800"/>
    <n v="1437454800"/>
    <b v="0"/>
    <b v="0"/>
    <s v="film &amp; video/drama"/>
    <n v="1.8032549019607844"/>
    <n v="99.963043478260872"/>
    <x v="4"/>
  </r>
  <r>
    <x v="0"/>
    <n v="62"/>
    <s v="IT"/>
    <s v="EUR"/>
    <n v="1431925200"/>
    <n v="1432011600"/>
    <b v="0"/>
    <b v="0"/>
    <s v="music/rock"/>
    <n v="0.92320000000000002"/>
    <n v="111.6774193548387"/>
    <x v="1"/>
  </r>
  <r>
    <x v="0"/>
    <n v="347"/>
    <s v="US"/>
    <s v="USD"/>
    <n v="1362722400"/>
    <n v="1366347600"/>
    <b v="0"/>
    <b v="1"/>
    <s v="publishing/radio &amp; podcasts"/>
    <n v="0.13901001112347053"/>
    <n v="36.014409221902014"/>
    <x v="5"/>
  </r>
  <r>
    <x v="1"/>
    <n v="2528"/>
    <s v="US"/>
    <s v="USD"/>
    <n v="1511416800"/>
    <n v="1512885600"/>
    <b v="0"/>
    <b v="1"/>
    <s v="theater/plays"/>
    <n v="9.2707777777777771"/>
    <n v="66.010284810126578"/>
    <x v="3"/>
  </r>
  <r>
    <x v="0"/>
    <n v="19"/>
    <s v="US"/>
    <s v="USD"/>
    <n v="1365483600"/>
    <n v="1369717200"/>
    <b v="0"/>
    <b v="1"/>
    <s v="technology/web"/>
    <n v="0.39857142857142858"/>
    <n v="44.05263157894737"/>
    <x v="2"/>
  </r>
  <r>
    <x v="1"/>
    <n v="3657"/>
    <s v="US"/>
    <s v="USD"/>
    <n v="1532840400"/>
    <n v="1534654800"/>
    <b v="0"/>
    <b v="0"/>
    <s v="theater/plays"/>
    <n v="1.1222929936305732"/>
    <n v="52.999726551818434"/>
    <x v="3"/>
  </r>
  <r>
    <x v="0"/>
    <n v="1258"/>
    <s v="US"/>
    <s v="USD"/>
    <n v="1336194000"/>
    <n v="1337058000"/>
    <b v="0"/>
    <b v="0"/>
    <s v="theater/plays"/>
    <n v="0.70925816023738875"/>
    <n v="95"/>
    <x v="3"/>
  </r>
  <r>
    <x v="1"/>
    <n v="131"/>
    <s v="AU"/>
    <s v="AUD"/>
    <n v="1527742800"/>
    <n v="1529816400"/>
    <b v="0"/>
    <b v="0"/>
    <s v="film &amp; video/drama"/>
    <n v="1.1908974358974358"/>
    <n v="70.908396946564892"/>
    <x v="4"/>
  </r>
  <r>
    <x v="0"/>
    <n v="362"/>
    <s v="US"/>
    <s v="USD"/>
    <n v="1564030800"/>
    <n v="1564894800"/>
    <b v="0"/>
    <b v="0"/>
    <s v="theater/plays"/>
    <n v="0.24017591339648173"/>
    <n v="98.060773480662988"/>
    <x v="3"/>
  </r>
  <r>
    <x v="1"/>
    <n v="239"/>
    <s v="US"/>
    <s v="USD"/>
    <n v="1404536400"/>
    <n v="1404622800"/>
    <b v="0"/>
    <b v="1"/>
    <s v="games/video games"/>
    <n v="1.3931868131868133"/>
    <n v="53.046025104602514"/>
    <x v="6"/>
  </r>
  <r>
    <x v="3"/>
    <n v="35"/>
    <s v="US"/>
    <s v="USD"/>
    <n v="1284008400"/>
    <n v="1284181200"/>
    <b v="0"/>
    <b v="0"/>
    <s v="film &amp; video/television"/>
    <n v="0.39277108433734942"/>
    <n v="93.142857142857139"/>
    <x v="4"/>
  </r>
  <r>
    <x v="3"/>
    <n v="528"/>
    <s v="CH"/>
    <s v="CHF"/>
    <n v="1386309600"/>
    <n v="1386741600"/>
    <b v="0"/>
    <b v="1"/>
    <s v="music/rock"/>
    <n v="0.22439077144917088"/>
    <n v="58.945075757575758"/>
    <x v="1"/>
  </r>
  <r>
    <x v="0"/>
    <n v="133"/>
    <s v="CA"/>
    <s v="CAD"/>
    <n v="1324620000"/>
    <n v="1324792800"/>
    <b v="0"/>
    <b v="1"/>
    <s v="theater/plays"/>
    <n v="0.55779069767441858"/>
    <n v="36.067669172932334"/>
    <x v="3"/>
  </r>
  <r>
    <x v="0"/>
    <n v="846"/>
    <s v="US"/>
    <s v="USD"/>
    <n v="1281070800"/>
    <n v="1284354000"/>
    <b v="0"/>
    <b v="0"/>
    <s v="publishing/nonfiction"/>
    <n v="0.42523125996810207"/>
    <n v="63.030732860520096"/>
    <x v="5"/>
  </r>
  <r>
    <x v="1"/>
    <n v="78"/>
    <s v="US"/>
    <s v="USD"/>
    <n v="1493960400"/>
    <n v="1494392400"/>
    <b v="0"/>
    <b v="0"/>
    <s v="food/food trucks"/>
    <n v="1.1200000000000001"/>
    <n v="84.717948717948715"/>
    <x v="0"/>
  </r>
  <r>
    <x v="0"/>
    <n v="10"/>
    <s v="US"/>
    <s v="USD"/>
    <n v="1519365600"/>
    <n v="1519538400"/>
    <b v="0"/>
    <b v="1"/>
    <s v="film &amp; video/animation"/>
    <n v="7.0681818181818179E-2"/>
    <n v="62.2"/>
    <x v="4"/>
  </r>
  <r>
    <x v="1"/>
    <n v="1773"/>
    <s v="US"/>
    <s v="USD"/>
    <n v="1420696800"/>
    <n v="1421906400"/>
    <b v="0"/>
    <b v="1"/>
    <s v="music/rock"/>
    <n v="1.0174563871693867"/>
    <n v="101.97518330513255"/>
    <x v="1"/>
  </r>
  <r>
    <x v="1"/>
    <n v="32"/>
    <s v="US"/>
    <s v="USD"/>
    <n v="1555650000"/>
    <n v="1555909200"/>
    <b v="0"/>
    <b v="0"/>
    <s v="theater/plays"/>
    <n v="4.2575000000000003"/>
    <n v="106.4375"/>
    <x v="3"/>
  </r>
  <r>
    <x v="1"/>
    <n v="369"/>
    <s v="US"/>
    <s v="USD"/>
    <n v="1471928400"/>
    <n v="1472446800"/>
    <b v="0"/>
    <b v="1"/>
    <s v="film &amp; video/drama"/>
    <n v="1.4553947368421052"/>
    <n v="29.975609756097562"/>
    <x v="4"/>
  </r>
  <r>
    <x v="0"/>
    <n v="191"/>
    <s v="US"/>
    <s v="USD"/>
    <n v="1341291600"/>
    <n v="1342328400"/>
    <b v="0"/>
    <b v="0"/>
    <s v="film &amp; video/shorts"/>
    <n v="0.32453465346534655"/>
    <n v="85.806282722513089"/>
    <x v="4"/>
  </r>
  <r>
    <x v="1"/>
    <n v="89"/>
    <s v="US"/>
    <s v="USD"/>
    <n v="1267682400"/>
    <n v="1268114400"/>
    <b v="0"/>
    <b v="0"/>
    <s v="film &amp; video/shorts"/>
    <n v="7.003333333333333"/>
    <n v="70.82022471910112"/>
    <x v="4"/>
  </r>
  <r>
    <x v="0"/>
    <n v="1979"/>
    <s v="US"/>
    <s v="USD"/>
    <n v="1272258000"/>
    <n v="1273381200"/>
    <b v="0"/>
    <b v="0"/>
    <s v="theater/plays"/>
    <n v="0.83904860392967939"/>
    <n v="40.998484082870135"/>
    <x v="3"/>
  </r>
  <r>
    <x v="0"/>
    <n v="63"/>
    <s v="US"/>
    <s v="USD"/>
    <n v="1290492000"/>
    <n v="1290837600"/>
    <b v="0"/>
    <b v="0"/>
    <s v="technology/wearables"/>
    <n v="0.84190476190476193"/>
    <n v="28.063492063492063"/>
    <x v="2"/>
  </r>
  <r>
    <x v="1"/>
    <n v="147"/>
    <s v="US"/>
    <s v="USD"/>
    <n v="1451109600"/>
    <n v="1454306400"/>
    <b v="0"/>
    <b v="1"/>
    <s v="theater/plays"/>
    <n v="1.5595180722891566"/>
    <n v="88.054421768707485"/>
    <x v="3"/>
  </r>
  <r>
    <x v="0"/>
    <n v="6080"/>
    <s v="CA"/>
    <s v="CAD"/>
    <n v="1454652000"/>
    <n v="1457762400"/>
    <b v="0"/>
    <b v="0"/>
    <s v="film &amp; video/animation"/>
    <n v="0.99619450317124736"/>
    <n v="31"/>
    <x v="4"/>
  </r>
  <r>
    <x v="0"/>
    <n v="80"/>
    <s v="GB"/>
    <s v="GBP"/>
    <n v="1385186400"/>
    <n v="1389074400"/>
    <b v="0"/>
    <b v="0"/>
    <s v="music/indie rock"/>
    <n v="0.80300000000000005"/>
    <n v="90.337500000000006"/>
    <x v="1"/>
  </r>
  <r>
    <x v="0"/>
    <n v="9"/>
    <s v="US"/>
    <s v="USD"/>
    <n v="1399698000"/>
    <n v="1402117200"/>
    <b v="0"/>
    <b v="0"/>
    <s v="games/video games"/>
    <n v="0.11254901960784314"/>
    <n v="63.777777777777779"/>
    <x v="6"/>
  </r>
  <r>
    <x v="0"/>
    <n v="1784"/>
    <s v="US"/>
    <s v="USD"/>
    <n v="1283230800"/>
    <n v="1284440400"/>
    <b v="0"/>
    <b v="1"/>
    <s v="publishing/fiction"/>
    <n v="0.91740952380952379"/>
    <n v="53.995515695067262"/>
    <x v="5"/>
  </r>
  <r>
    <x v="2"/>
    <n v="3640"/>
    <s v="CH"/>
    <s v="CHF"/>
    <n v="1384149600"/>
    <n v="1388988000"/>
    <b v="0"/>
    <b v="0"/>
    <s v="games/video games"/>
    <n v="0.95521156936261387"/>
    <n v="48.993956043956047"/>
    <x v="6"/>
  </r>
  <r>
    <x v="1"/>
    <n v="126"/>
    <s v="CA"/>
    <s v="CAD"/>
    <n v="1516860000"/>
    <n v="1516946400"/>
    <b v="0"/>
    <b v="0"/>
    <s v="theater/plays"/>
    <n v="5.0287499999999996"/>
    <n v="63.857142857142854"/>
    <x v="3"/>
  </r>
  <r>
    <x v="1"/>
    <n v="2218"/>
    <s v="GB"/>
    <s v="GBP"/>
    <n v="1374642000"/>
    <n v="1377752400"/>
    <b v="0"/>
    <b v="0"/>
    <s v="music/indie rock"/>
    <n v="1.5924394463667819"/>
    <n v="82.996393146979258"/>
    <x v="1"/>
  </r>
  <r>
    <x v="0"/>
    <n v="243"/>
    <s v="US"/>
    <s v="USD"/>
    <n v="1534482000"/>
    <n v="1534568400"/>
    <b v="0"/>
    <b v="1"/>
    <s v="film &amp; video/drama"/>
    <n v="0.15022446689113356"/>
    <n v="55.08230452674897"/>
    <x v="4"/>
  </r>
  <r>
    <x v="1"/>
    <n v="202"/>
    <s v="IT"/>
    <s v="EUR"/>
    <n v="1528434000"/>
    <n v="1528606800"/>
    <b v="0"/>
    <b v="1"/>
    <s v="theater/plays"/>
    <n v="4.820384615384615"/>
    <n v="62.044554455445542"/>
    <x v="3"/>
  </r>
  <r>
    <x v="1"/>
    <n v="140"/>
    <s v="IT"/>
    <s v="EUR"/>
    <n v="1282626000"/>
    <n v="1284872400"/>
    <b v="0"/>
    <b v="0"/>
    <s v="publishing/fiction"/>
    <n v="1.4996938775510205"/>
    <n v="104.97857142857143"/>
    <x v="5"/>
  </r>
  <r>
    <x v="1"/>
    <n v="1052"/>
    <s v="DK"/>
    <s v="DKK"/>
    <n v="1535605200"/>
    <n v="1537592400"/>
    <b v="1"/>
    <b v="1"/>
    <s v="film &amp; video/documentary"/>
    <n v="1.1722156398104266"/>
    <n v="94.044676806083643"/>
    <x v="4"/>
  </r>
  <r>
    <x v="0"/>
    <n v="1296"/>
    <s v="US"/>
    <s v="USD"/>
    <n v="1379826000"/>
    <n v="1381208400"/>
    <b v="0"/>
    <b v="0"/>
    <s v="games/mobile games"/>
    <n v="0.37695968274950431"/>
    <n v="44.007716049382715"/>
    <x v="6"/>
  </r>
  <r>
    <x v="0"/>
    <n v="77"/>
    <s v="US"/>
    <s v="USD"/>
    <n v="1561957200"/>
    <n v="1562475600"/>
    <b v="0"/>
    <b v="1"/>
    <s v="food/food trucks"/>
    <n v="0.72653061224489801"/>
    <n v="92.467532467532465"/>
    <x v="0"/>
  </r>
  <r>
    <x v="1"/>
    <n v="247"/>
    <s v="US"/>
    <s v="USD"/>
    <n v="1525496400"/>
    <n v="1527397200"/>
    <b v="0"/>
    <b v="0"/>
    <s v="photography/photography books"/>
    <n v="2.6598113207547169"/>
    <n v="57.072874493927124"/>
    <x v="7"/>
  </r>
  <r>
    <x v="0"/>
    <n v="395"/>
    <s v="IT"/>
    <s v="EUR"/>
    <n v="1433912400"/>
    <n v="1436158800"/>
    <b v="0"/>
    <b v="0"/>
    <s v="games/mobile games"/>
    <n v="0.24205617977528091"/>
    <n v="109.07848101265823"/>
    <x v="6"/>
  </r>
  <r>
    <x v="0"/>
    <n v="49"/>
    <s v="GB"/>
    <s v="GBP"/>
    <n v="1453442400"/>
    <n v="1456034400"/>
    <b v="0"/>
    <b v="0"/>
    <s v="music/indie rock"/>
    <n v="2.5064935064935064E-2"/>
    <n v="39.387755102040813"/>
    <x v="1"/>
  </r>
  <r>
    <x v="0"/>
    <n v="180"/>
    <s v="US"/>
    <s v="USD"/>
    <n v="1378875600"/>
    <n v="1380171600"/>
    <b v="0"/>
    <b v="0"/>
    <s v="games/video games"/>
    <n v="0.1632979976442874"/>
    <n v="77.022222222222226"/>
    <x v="6"/>
  </r>
  <r>
    <x v="1"/>
    <n v="84"/>
    <s v="US"/>
    <s v="USD"/>
    <n v="1452232800"/>
    <n v="1453356000"/>
    <b v="0"/>
    <b v="0"/>
    <s v="music/rock"/>
    <n v="2.7650000000000001"/>
    <n v="92.166666666666671"/>
    <x v="1"/>
  </r>
  <r>
    <x v="0"/>
    <n v="2690"/>
    <s v="US"/>
    <s v="USD"/>
    <n v="1577253600"/>
    <n v="1578981600"/>
    <b v="0"/>
    <b v="0"/>
    <s v="theater/plays"/>
    <n v="0.88803571428571426"/>
    <n v="61.007063197026021"/>
    <x v="3"/>
  </r>
  <r>
    <x v="1"/>
    <n v="88"/>
    <s v="US"/>
    <s v="USD"/>
    <n v="1537160400"/>
    <n v="1537419600"/>
    <b v="0"/>
    <b v="1"/>
    <s v="theater/plays"/>
    <n v="1.6357142857142857"/>
    <n v="78.068181818181813"/>
    <x v="3"/>
  </r>
  <r>
    <x v="1"/>
    <n v="156"/>
    <s v="US"/>
    <s v="USD"/>
    <n v="1422165600"/>
    <n v="1423202400"/>
    <b v="0"/>
    <b v="0"/>
    <s v="film &amp; video/drama"/>
    <n v="9.69"/>
    <n v="80.75"/>
    <x v="4"/>
  </r>
  <r>
    <x v="1"/>
    <n v="2985"/>
    <s v="US"/>
    <s v="USD"/>
    <n v="1459486800"/>
    <n v="1460610000"/>
    <b v="0"/>
    <b v="0"/>
    <s v="theater/plays"/>
    <n v="2.7091376701966716"/>
    <n v="59.991289782244557"/>
    <x v="3"/>
  </r>
  <r>
    <x v="1"/>
    <n v="762"/>
    <s v="US"/>
    <s v="USD"/>
    <n v="1369717200"/>
    <n v="1370494800"/>
    <b v="0"/>
    <b v="0"/>
    <s v="technology/wearables"/>
    <n v="2.8421355932203389"/>
    <n v="110.03018372703411"/>
    <x v="2"/>
  </r>
  <r>
    <x v="3"/>
    <n v="1"/>
    <s v="CH"/>
    <s v="CHF"/>
    <n v="1330495200"/>
    <n v="1332306000"/>
    <b v="0"/>
    <b v="0"/>
    <s v="music/indie rock"/>
    <n v="0.04"/>
    <n v="4"/>
    <x v="1"/>
  </r>
  <r>
    <x v="0"/>
    <n v="2779"/>
    <s v="AU"/>
    <s v="AUD"/>
    <n v="1419055200"/>
    <n v="1422511200"/>
    <b v="0"/>
    <b v="1"/>
    <s v="technology/web"/>
    <n v="0.58632981676846196"/>
    <n v="37.99856063332134"/>
    <x v="2"/>
  </r>
  <r>
    <x v="0"/>
    <n v="92"/>
    <s v="US"/>
    <s v="USD"/>
    <n v="1480140000"/>
    <n v="1480312800"/>
    <b v="0"/>
    <b v="0"/>
    <s v="theater/plays"/>
    <n v="0.98511111111111116"/>
    <n v="96.369565217391298"/>
    <x v="3"/>
  </r>
  <r>
    <x v="0"/>
    <n v="1028"/>
    <s v="US"/>
    <s v="USD"/>
    <n v="1293948000"/>
    <n v="1294034400"/>
    <b v="0"/>
    <b v="0"/>
    <s v="music/rock"/>
    <n v="0.43975381008206332"/>
    <n v="72.978599221789878"/>
    <x v="1"/>
  </r>
  <r>
    <x v="1"/>
    <n v="554"/>
    <s v="CA"/>
    <s v="CAD"/>
    <n v="1482127200"/>
    <n v="1482645600"/>
    <b v="0"/>
    <b v="0"/>
    <s v="music/indie rock"/>
    <n v="1.5166315789473683"/>
    <n v="26.007220216606498"/>
    <x v="1"/>
  </r>
  <r>
    <x v="1"/>
    <n v="135"/>
    <s v="DK"/>
    <s v="DKK"/>
    <n v="1396414800"/>
    <n v="1399093200"/>
    <b v="0"/>
    <b v="0"/>
    <s v="music/rock"/>
    <n v="2.2363492063492063"/>
    <n v="104.36296296296297"/>
    <x v="1"/>
  </r>
  <r>
    <x v="1"/>
    <n v="122"/>
    <s v="US"/>
    <s v="USD"/>
    <n v="1315285200"/>
    <n v="1315890000"/>
    <b v="0"/>
    <b v="1"/>
    <s v="publishing/translations"/>
    <n v="2.3975"/>
    <n v="102.18852459016394"/>
    <x v="5"/>
  </r>
  <r>
    <x v="1"/>
    <n v="221"/>
    <s v="US"/>
    <s v="USD"/>
    <n v="1443762000"/>
    <n v="1444021200"/>
    <b v="0"/>
    <b v="1"/>
    <s v="film &amp; video/science fiction"/>
    <n v="1.9933333333333334"/>
    <n v="54.117647058823529"/>
    <x v="4"/>
  </r>
  <r>
    <x v="1"/>
    <n v="126"/>
    <s v="US"/>
    <s v="USD"/>
    <n v="1456293600"/>
    <n v="1460005200"/>
    <b v="0"/>
    <b v="0"/>
    <s v="theater/plays"/>
    <n v="1.373448275862069"/>
    <n v="63.222222222222221"/>
    <x v="3"/>
  </r>
  <r>
    <x v="1"/>
    <n v="1022"/>
    <s v="US"/>
    <s v="USD"/>
    <n v="1470114000"/>
    <n v="1470718800"/>
    <b v="0"/>
    <b v="0"/>
    <s v="theater/plays"/>
    <n v="1.009696106362773"/>
    <n v="104.03228962818004"/>
    <x v="3"/>
  </r>
  <r>
    <x v="1"/>
    <n v="3177"/>
    <s v="US"/>
    <s v="USD"/>
    <n v="1321596000"/>
    <n v="1325052000"/>
    <b v="0"/>
    <b v="0"/>
    <s v="film &amp; video/animation"/>
    <n v="7.9416000000000002"/>
    <n v="49.994334277620396"/>
    <x v="4"/>
  </r>
  <r>
    <x v="1"/>
    <n v="198"/>
    <s v="CH"/>
    <s v="CHF"/>
    <n v="1318827600"/>
    <n v="1319000400"/>
    <b v="0"/>
    <b v="0"/>
    <s v="theater/plays"/>
    <n v="3.6970000000000001"/>
    <n v="56.015151515151516"/>
    <x v="3"/>
  </r>
  <r>
    <x v="0"/>
    <n v="26"/>
    <s v="CH"/>
    <s v="CHF"/>
    <n v="1552366800"/>
    <n v="1552539600"/>
    <b v="0"/>
    <b v="0"/>
    <s v="music/rock"/>
    <n v="0.12818181818181817"/>
    <n v="48.807692307692307"/>
    <x v="1"/>
  </r>
  <r>
    <x v="1"/>
    <n v="85"/>
    <s v="AU"/>
    <s v="AUD"/>
    <n v="1542088800"/>
    <n v="1543816800"/>
    <b v="0"/>
    <b v="0"/>
    <s v="film &amp; video/documentary"/>
    <n v="1.3802702702702703"/>
    <n v="60.082352941176474"/>
    <x v="4"/>
  </r>
  <r>
    <x v="0"/>
    <n v="1790"/>
    <s v="US"/>
    <s v="USD"/>
    <n v="1426395600"/>
    <n v="1427086800"/>
    <b v="0"/>
    <b v="0"/>
    <s v="theater/plays"/>
    <n v="0.83813278008298753"/>
    <n v="78.990502793296088"/>
    <x v="3"/>
  </r>
  <r>
    <x v="1"/>
    <n v="3596"/>
    <s v="US"/>
    <s v="USD"/>
    <n v="1321336800"/>
    <n v="1323064800"/>
    <b v="0"/>
    <b v="0"/>
    <s v="theater/plays"/>
    <n v="2.0460063224446787"/>
    <n v="53.99499443826474"/>
    <x v="3"/>
  </r>
  <r>
    <x v="0"/>
    <n v="37"/>
    <s v="US"/>
    <s v="USD"/>
    <n v="1456293600"/>
    <n v="1458277200"/>
    <b v="0"/>
    <b v="1"/>
    <s v="music/electric music"/>
    <n v="0.44344086021505374"/>
    <n v="111.45945945945945"/>
    <x v="1"/>
  </r>
  <r>
    <x v="1"/>
    <n v="244"/>
    <s v="US"/>
    <s v="USD"/>
    <n v="1404968400"/>
    <n v="1405141200"/>
    <b v="0"/>
    <b v="0"/>
    <s v="music/rock"/>
    <n v="2.1860294117647059"/>
    <n v="60.922131147540981"/>
    <x v="1"/>
  </r>
  <r>
    <x v="1"/>
    <n v="5180"/>
    <s v="US"/>
    <s v="USD"/>
    <n v="1279170000"/>
    <n v="1283058000"/>
    <b v="0"/>
    <b v="0"/>
    <s v="theater/plays"/>
    <n v="1.8603314917127072"/>
    <n v="26.0015444015444"/>
    <x v="3"/>
  </r>
  <r>
    <x v="1"/>
    <n v="589"/>
    <s v="IT"/>
    <s v="EUR"/>
    <n v="1294725600"/>
    <n v="1295762400"/>
    <b v="0"/>
    <b v="0"/>
    <s v="film &amp; video/animation"/>
    <n v="2.3733830845771142"/>
    <n v="80.993208828522924"/>
    <x v="4"/>
  </r>
  <r>
    <x v="1"/>
    <n v="2725"/>
    <s v="US"/>
    <s v="USD"/>
    <n v="1419055200"/>
    <n v="1419573600"/>
    <b v="0"/>
    <b v="1"/>
    <s v="music/rock"/>
    <n v="3.0565384615384614"/>
    <n v="34.995963302752294"/>
    <x v="1"/>
  </r>
  <r>
    <x v="0"/>
    <n v="35"/>
    <s v="IT"/>
    <s v="EUR"/>
    <n v="1434690000"/>
    <n v="1438750800"/>
    <b v="0"/>
    <b v="0"/>
    <s v="film &amp; video/shorts"/>
    <n v="0.94142857142857139"/>
    <n v="94.142857142857139"/>
    <x v="4"/>
  </r>
  <r>
    <x v="3"/>
    <n v="94"/>
    <s v="US"/>
    <s v="USD"/>
    <n v="1443416400"/>
    <n v="1444798800"/>
    <b v="0"/>
    <b v="1"/>
    <s v="music/rock"/>
    <n v="0.54400000000000004"/>
    <n v="52.085106382978722"/>
    <x v="1"/>
  </r>
  <r>
    <x v="1"/>
    <n v="300"/>
    <s v="US"/>
    <s v="USD"/>
    <n v="1399006800"/>
    <n v="1399179600"/>
    <b v="0"/>
    <b v="0"/>
    <s v="journalism/audio"/>
    <n v="1.1188059701492536"/>
    <n v="24.986666666666668"/>
    <x v="8"/>
  </r>
  <r>
    <x v="1"/>
    <n v="144"/>
    <s v="US"/>
    <s v="USD"/>
    <n v="1575698400"/>
    <n v="1576562400"/>
    <b v="0"/>
    <b v="1"/>
    <s v="food/food trucks"/>
    <n v="3.6914814814814814"/>
    <n v="69.215277777777771"/>
    <x v="0"/>
  </r>
  <r>
    <x v="0"/>
    <n v="558"/>
    <s v="US"/>
    <s v="USD"/>
    <n v="1400562000"/>
    <n v="1400821200"/>
    <b v="0"/>
    <b v="1"/>
    <s v="theater/plays"/>
    <n v="0.62930372148859548"/>
    <n v="93.944444444444443"/>
    <x v="3"/>
  </r>
  <r>
    <x v="0"/>
    <n v="64"/>
    <s v="US"/>
    <s v="USD"/>
    <n v="1509512400"/>
    <n v="1510984800"/>
    <b v="0"/>
    <b v="0"/>
    <s v="theater/plays"/>
    <n v="0.6492783505154639"/>
    <n v="98.40625"/>
    <x v="3"/>
  </r>
  <r>
    <x v="3"/>
    <n v="37"/>
    <s v="US"/>
    <s v="USD"/>
    <n v="1299823200"/>
    <n v="1302066000"/>
    <b v="0"/>
    <b v="0"/>
    <s v="music/jazz"/>
    <n v="0.18853658536585366"/>
    <n v="41.783783783783782"/>
    <x v="1"/>
  </r>
  <r>
    <x v="0"/>
    <n v="245"/>
    <s v="US"/>
    <s v="USD"/>
    <n v="1322719200"/>
    <n v="1322978400"/>
    <b v="0"/>
    <b v="0"/>
    <s v="film &amp; video/science fiction"/>
    <n v="0.1675440414507772"/>
    <n v="65.991836734693877"/>
    <x v="4"/>
  </r>
  <r>
    <x v="1"/>
    <n v="87"/>
    <s v="US"/>
    <s v="USD"/>
    <n v="1312693200"/>
    <n v="1313730000"/>
    <b v="0"/>
    <b v="0"/>
    <s v="music/jazz"/>
    <n v="1.0111290322580646"/>
    <n v="72.05747126436782"/>
    <x v="1"/>
  </r>
  <r>
    <x v="1"/>
    <n v="3116"/>
    <s v="US"/>
    <s v="USD"/>
    <n v="1393394400"/>
    <n v="1394085600"/>
    <b v="0"/>
    <b v="0"/>
    <s v="theater/plays"/>
    <n v="3.4150228310502282"/>
    <n v="48.003209242618745"/>
    <x v="3"/>
  </r>
  <r>
    <x v="0"/>
    <n v="71"/>
    <s v="US"/>
    <s v="USD"/>
    <n v="1304053200"/>
    <n v="1305349200"/>
    <b v="0"/>
    <b v="0"/>
    <s v="technology/web"/>
    <n v="0.64016666666666666"/>
    <n v="54.098591549295776"/>
    <x v="2"/>
  </r>
  <r>
    <x v="0"/>
    <n v="42"/>
    <s v="US"/>
    <s v="USD"/>
    <n v="1433912400"/>
    <n v="1434344400"/>
    <b v="0"/>
    <b v="1"/>
    <s v="games/video games"/>
    <n v="0.5208045977011494"/>
    <n v="107.88095238095238"/>
    <x v="6"/>
  </r>
  <r>
    <x v="1"/>
    <n v="909"/>
    <s v="US"/>
    <s v="USD"/>
    <n v="1329717600"/>
    <n v="1331186400"/>
    <b v="0"/>
    <b v="0"/>
    <s v="film &amp; video/documentary"/>
    <n v="3.2240211640211642"/>
    <n v="67.034103410341032"/>
    <x v="4"/>
  </r>
  <r>
    <x v="1"/>
    <n v="1613"/>
    <s v="US"/>
    <s v="USD"/>
    <n v="1335330000"/>
    <n v="1336539600"/>
    <b v="0"/>
    <b v="0"/>
    <s v="technology/web"/>
    <n v="1.1950810185185186"/>
    <n v="64.01425914445133"/>
    <x v="2"/>
  </r>
  <r>
    <x v="1"/>
    <n v="136"/>
    <s v="US"/>
    <s v="USD"/>
    <n v="1268888400"/>
    <n v="1269752400"/>
    <b v="0"/>
    <b v="0"/>
    <s v="publishing/translations"/>
    <n v="1.4679775280898877"/>
    <n v="96.066176470588232"/>
    <x v="5"/>
  </r>
  <r>
    <x v="1"/>
    <n v="130"/>
    <s v="US"/>
    <s v="USD"/>
    <n v="1289973600"/>
    <n v="1291615200"/>
    <b v="0"/>
    <b v="0"/>
    <s v="music/rock"/>
    <n v="9.5057142857142853"/>
    <n v="51.184615384615384"/>
    <x v="1"/>
  </r>
  <r>
    <x v="0"/>
    <n v="156"/>
    <s v="CA"/>
    <s v="CAD"/>
    <n v="1547877600"/>
    <n v="1552366800"/>
    <b v="0"/>
    <b v="1"/>
    <s v="food/food trucks"/>
    <n v="0.72893617021276591"/>
    <n v="43.92307692307692"/>
    <x v="0"/>
  </r>
  <r>
    <x v="0"/>
    <n v="1368"/>
    <s v="GB"/>
    <s v="GBP"/>
    <n v="1269493200"/>
    <n v="1272171600"/>
    <b v="0"/>
    <b v="0"/>
    <s v="theater/plays"/>
    <n v="0.7900824873096447"/>
    <n v="91.021198830409361"/>
    <x v="3"/>
  </r>
  <r>
    <x v="0"/>
    <n v="102"/>
    <s v="US"/>
    <s v="USD"/>
    <n v="1436072400"/>
    <n v="1436677200"/>
    <b v="0"/>
    <b v="0"/>
    <s v="film &amp; video/documentary"/>
    <n v="0.64721518987341775"/>
    <n v="50.127450980392155"/>
    <x v="4"/>
  </r>
  <r>
    <x v="0"/>
    <n v="86"/>
    <s v="AU"/>
    <s v="AUD"/>
    <n v="1419141600"/>
    <n v="1420092000"/>
    <b v="0"/>
    <b v="0"/>
    <s v="publishing/radio &amp; podcasts"/>
    <n v="0.82028169014084507"/>
    <n v="67.720930232558146"/>
    <x v="5"/>
  </r>
  <r>
    <x v="1"/>
    <n v="102"/>
    <s v="US"/>
    <s v="USD"/>
    <n v="1279083600"/>
    <n v="1279947600"/>
    <b v="0"/>
    <b v="0"/>
    <s v="games/video games"/>
    <n v="10.376666666666667"/>
    <n v="61.03921568627451"/>
    <x v="6"/>
  </r>
  <r>
    <x v="0"/>
    <n v="253"/>
    <s v="US"/>
    <s v="USD"/>
    <n v="1401426000"/>
    <n v="1402203600"/>
    <b v="0"/>
    <b v="0"/>
    <s v="theater/plays"/>
    <n v="0.12910076530612244"/>
    <n v="80.011857707509876"/>
    <x v="3"/>
  </r>
  <r>
    <x v="1"/>
    <n v="4006"/>
    <s v="US"/>
    <s v="USD"/>
    <n v="1395810000"/>
    <n v="1396933200"/>
    <b v="0"/>
    <b v="0"/>
    <s v="film &amp; video/animation"/>
    <n v="1.5484210526315789"/>
    <n v="47.001497753369947"/>
    <x v="4"/>
  </r>
  <r>
    <x v="0"/>
    <n v="157"/>
    <s v="US"/>
    <s v="USD"/>
    <n v="1467003600"/>
    <n v="1467262800"/>
    <b v="0"/>
    <b v="1"/>
    <s v="theater/plays"/>
    <n v="7.0991735537190084E-2"/>
    <n v="71.127388535031841"/>
    <x v="3"/>
  </r>
  <r>
    <x v="1"/>
    <n v="1629"/>
    <s v="US"/>
    <s v="USD"/>
    <n v="1268715600"/>
    <n v="1270530000"/>
    <b v="0"/>
    <b v="1"/>
    <s v="theater/plays"/>
    <n v="2.0852773826458035"/>
    <n v="89.99079189686924"/>
    <x v="3"/>
  </r>
  <r>
    <x v="0"/>
    <n v="183"/>
    <s v="US"/>
    <s v="USD"/>
    <n v="1457157600"/>
    <n v="1457762400"/>
    <b v="0"/>
    <b v="1"/>
    <s v="film &amp; video/drama"/>
    <n v="0.99683544303797467"/>
    <n v="43.032786885245905"/>
    <x v="4"/>
  </r>
  <r>
    <x v="1"/>
    <n v="2188"/>
    <s v="US"/>
    <s v="USD"/>
    <n v="1573970400"/>
    <n v="1575525600"/>
    <b v="0"/>
    <b v="0"/>
    <s v="theater/plays"/>
    <n v="2.0159756097560977"/>
    <n v="67.997714808043881"/>
    <x v="3"/>
  </r>
  <r>
    <x v="1"/>
    <n v="2409"/>
    <s v="IT"/>
    <s v="EUR"/>
    <n v="1276578000"/>
    <n v="1279083600"/>
    <b v="0"/>
    <b v="0"/>
    <s v="music/rock"/>
    <n v="1.6209032258064515"/>
    <n v="73.004566210045667"/>
    <x v="1"/>
  </r>
  <r>
    <x v="0"/>
    <n v="82"/>
    <s v="DK"/>
    <s v="DKK"/>
    <n v="1423720800"/>
    <n v="1424412000"/>
    <b v="0"/>
    <b v="0"/>
    <s v="film &amp; video/documentary"/>
    <n v="3.6436208125445471E-2"/>
    <n v="62.341463414634148"/>
    <x v="4"/>
  </r>
  <r>
    <x v="0"/>
    <n v="1"/>
    <s v="GB"/>
    <s v="GBP"/>
    <n v="1375160400"/>
    <n v="1376197200"/>
    <b v="0"/>
    <b v="0"/>
    <s v="food/food trucks"/>
    <n v="0.05"/>
    <n v="5"/>
    <x v="0"/>
  </r>
  <r>
    <x v="1"/>
    <n v="194"/>
    <s v="US"/>
    <s v="USD"/>
    <n v="1401426000"/>
    <n v="1402894800"/>
    <b v="1"/>
    <b v="0"/>
    <s v="technology/wearables"/>
    <n v="2.0663492063492064"/>
    <n v="67.103092783505161"/>
    <x v="2"/>
  </r>
  <r>
    <x v="1"/>
    <n v="1140"/>
    <s v="US"/>
    <s v="USD"/>
    <n v="1433480400"/>
    <n v="1434430800"/>
    <b v="0"/>
    <b v="0"/>
    <s v="theater/plays"/>
    <n v="1.2823628691983122"/>
    <n v="79.978947368421046"/>
    <x v="3"/>
  </r>
  <r>
    <x v="1"/>
    <n v="102"/>
    <s v="US"/>
    <s v="USD"/>
    <n v="1555563600"/>
    <n v="1557896400"/>
    <b v="0"/>
    <b v="0"/>
    <s v="theater/plays"/>
    <n v="1.1966037735849056"/>
    <n v="62.176470588235297"/>
    <x v="3"/>
  </r>
  <r>
    <x v="1"/>
    <n v="2857"/>
    <s v="US"/>
    <s v="USD"/>
    <n v="1295676000"/>
    <n v="1297490400"/>
    <b v="0"/>
    <b v="0"/>
    <s v="theater/plays"/>
    <n v="1.7073055242390078"/>
    <n v="53.005950297514879"/>
    <x v="3"/>
  </r>
  <r>
    <x v="1"/>
    <n v="107"/>
    <s v="US"/>
    <s v="USD"/>
    <n v="1443848400"/>
    <n v="1447394400"/>
    <b v="0"/>
    <b v="0"/>
    <s v="publishing/nonfiction"/>
    <n v="1.8721212121212121"/>
    <n v="57.738317757009348"/>
    <x v="5"/>
  </r>
  <r>
    <x v="1"/>
    <n v="160"/>
    <s v="GB"/>
    <s v="GBP"/>
    <n v="1457330400"/>
    <n v="1458277200"/>
    <b v="0"/>
    <b v="0"/>
    <s v="music/rock"/>
    <n v="1.8838235294117647"/>
    <n v="40.03125"/>
    <x v="1"/>
  </r>
  <r>
    <x v="1"/>
    <n v="2230"/>
    <s v="US"/>
    <s v="USD"/>
    <n v="1395550800"/>
    <n v="1395723600"/>
    <b v="0"/>
    <b v="0"/>
    <s v="food/food trucks"/>
    <n v="1.3129869186046512"/>
    <n v="81.016591928251117"/>
    <x v="0"/>
  </r>
  <r>
    <x v="1"/>
    <n v="316"/>
    <s v="US"/>
    <s v="USD"/>
    <n v="1551852000"/>
    <n v="1552197600"/>
    <b v="0"/>
    <b v="1"/>
    <s v="music/jazz"/>
    <n v="2.8397435897435899"/>
    <n v="35.047468354430379"/>
    <x v="1"/>
  </r>
  <r>
    <x v="1"/>
    <n v="117"/>
    <s v="US"/>
    <s v="USD"/>
    <n v="1547618400"/>
    <n v="1549087200"/>
    <b v="0"/>
    <b v="0"/>
    <s v="film &amp; video/science fiction"/>
    <n v="1.2041999999999999"/>
    <n v="102.92307692307692"/>
    <x v="4"/>
  </r>
  <r>
    <x v="1"/>
    <n v="6406"/>
    <s v="US"/>
    <s v="USD"/>
    <n v="1355637600"/>
    <n v="1356847200"/>
    <b v="0"/>
    <b v="0"/>
    <s v="theater/plays"/>
    <n v="4.1905607476635511"/>
    <n v="27.998126756166094"/>
    <x v="3"/>
  </r>
  <r>
    <x v="3"/>
    <n v="15"/>
    <s v="US"/>
    <s v="USD"/>
    <n v="1374728400"/>
    <n v="1375765200"/>
    <b v="0"/>
    <b v="0"/>
    <s v="theater/plays"/>
    <n v="0.13853658536585367"/>
    <n v="75.733333333333334"/>
    <x v="3"/>
  </r>
  <r>
    <x v="1"/>
    <n v="192"/>
    <s v="US"/>
    <s v="USD"/>
    <n v="1287810000"/>
    <n v="1289800800"/>
    <b v="0"/>
    <b v="0"/>
    <s v="music/electric music"/>
    <n v="1.3943548387096774"/>
    <n v="45.026041666666664"/>
    <x v="1"/>
  </r>
  <r>
    <x v="1"/>
    <n v="26"/>
    <s v="CA"/>
    <s v="CAD"/>
    <n v="1503723600"/>
    <n v="1504501200"/>
    <b v="0"/>
    <b v="0"/>
    <s v="theater/plays"/>
    <n v="1.74"/>
    <n v="73.615384615384613"/>
    <x v="3"/>
  </r>
  <r>
    <x v="1"/>
    <n v="723"/>
    <s v="US"/>
    <s v="USD"/>
    <n v="1484114400"/>
    <n v="1485669600"/>
    <b v="0"/>
    <b v="0"/>
    <s v="theater/plays"/>
    <n v="1.5549056603773586"/>
    <n v="56.991701244813278"/>
    <x v="3"/>
  </r>
  <r>
    <x v="1"/>
    <n v="170"/>
    <s v="IT"/>
    <s v="EUR"/>
    <n v="1461906000"/>
    <n v="1462770000"/>
    <b v="0"/>
    <b v="0"/>
    <s v="theater/plays"/>
    <n v="1.7044705882352942"/>
    <n v="85.223529411764702"/>
    <x v="3"/>
  </r>
  <r>
    <x v="1"/>
    <n v="238"/>
    <s v="GB"/>
    <s v="GBP"/>
    <n v="1379653200"/>
    <n v="1379739600"/>
    <b v="0"/>
    <b v="1"/>
    <s v="music/indie rock"/>
    <n v="1.8951562500000001"/>
    <n v="50.962184873949582"/>
    <x v="1"/>
  </r>
  <r>
    <x v="1"/>
    <n v="55"/>
    <s v="US"/>
    <s v="USD"/>
    <n v="1401858000"/>
    <n v="1402722000"/>
    <b v="0"/>
    <b v="0"/>
    <s v="theater/plays"/>
    <n v="2.4971428571428573"/>
    <n v="63.563636363636363"/>
    <x v="3"/>
  </r>
  <r>
    <x v="0"/>
    <n v="1198"/>
    <s v="US"/>
    <s v="USD"/>
    <n v="1367470800"/>
    <n v="1369285200"/>
    <b v="0"/>
    <b v="0"/>
    <s v="publishing/nonfiction"/>
    <n v="0.48860523665659616"/>
    <n v="80.999165275459092"/>
    <x v="5"/>
  </r>
  <r>
    <x v="0"/>
    <n v="648"/>
    <s v="US"/>
    <s v="USD"/>
    <n v="1304658000"/>
    <n v="1304744400"/>
    <b v="1"/>
    <b v="1"/>
    <s v="theater/plays"/>
    <n v="0.28461970393057684"/>
    <n v="86.044753086419746"/>
    <x v="3"/>
  </r>
  <r>
    <x v="1"/>
    <n v="128"/>
    <s v="AU"/>
    <s v="AUD"/>
    <n v="1467954000"/>
    <n v="1468299600"/>
    <b v="0"/>
    <b v="0"/>
    <s v="photography/photography books"/>
    <n v="2.6802325581395348"/>
    <n v="90.0390625"/>
    <x v="7"/>
  </r>
  <r>
    <x v="1"/>
    <n v="2144"/>
    <s v="US"/>
    <s v="USD"/>
    <n v="1473742800"/>
    <n v="1474174800"/>
    <b v="0"/>
    <b v="0"/>
    <s v="theater/plays"/>
    <n v="6.1980078125000002"/>
    <n v="74.006063432835816"/>
    <x v="3"/>
  </r>
  <r>
    <x v="0"/>
    <n v="64"/>
    <s v="US"/>
    <s v="USD"/>
    <n v="1523768400"/>
    <n v="1526014800"/>
    <b v="0"/>
    <b v="0"/>
    <s v="music/indie rock"/>
    <n v="3.1301587301587303E-2"/>
    <n v="92.4375"/>
    <x v="1"/>
  </r>
  <r>
    <x v="1"/>
    <n v="2693"/>
    <s v="GB"/>
    <s v="GBP"/>
    <n v="1437022800"/>
    <n v="1437454800"/>
    <b v="0"/>
    <b v="0"/>
    <s v="theater/plays"/>
    <n v="1.5992152704135738"/>
    <n v="55.999257333828446"/>
    <x v="3"/>
  </r>
  <r>
    <x v="1"/>
    <n v="432"/>
    <s v="US"/>
    <s v="USD"/>
    <n v="1422165600"/>
    <n v="1422684000"/>
    <b v="0"/>
    <b v="0"/>
    <s v="photography/photography books"/>
    <n v="2.793921568627451"/>
    <n v="32.983796296296298"/>
    <x v="7"/>
  </r>
  <r>
    <x v="0"/>
    <n v="62"/>
    <s v="US"/>
    <s v="USD"/>
    <n v="1580104800"/>
    <n v="1581314400"/>
    <b v="0"/>
    <b v="0"/>
    <s v="theater/plays"/>
    <n v="0.77373333333333338"/>
    <n v="93.596774193548384"/>
    <x v="3"/>
  </r>
  <r>
    <x v="1"/>
    <n v="189"/>
    <s v="US"/>
    <s v="USD"/>
    <n v="1285650000"/>
    <n v="1286427600"/>
    <b v="0"/>
    <b v="1"/>
    <s v="theater/plays"/>
    <n v="2.0632812500000002"/>
    <n v="69.867724867724874"/>
    <x v="3"/>
  </r>
  <r>
    <x v="1"/>
    <n v="154"/>
    <s v="GB"/>
    <s v="GBP"/>
    <n v="1276664400"/>
    <n v="1278738000"/>
    <b v="1"/>
    <b v="0"/>
    <s v="food/food trucks"/>
    <n v="6.9424999999999999"/>
    <n v="72.129870129870127"/>
    <x v="0"/>
  </r>
  <r>
    <x v="1"/>
    <n v="96"/>
    <s v="US"/>
    <s v="USD"/>
    <n v="1286168400"/>
    <n v="1286427600"/>
    <b v="0"/>
    <b v="0"/>
    <s v="music/indie rock"/>
    <n v="1.5178947368421052"/>
    <n v="30.041666666666668"/>
    <x v="1"/>
  </r>
  <r>
    <x v="0"/>
    <n v="750"/>
    <s v="US"/>
    <s v="USD"/>
    <n v="1467781200"/>
    <n v="1467954000"/>
    <b v="0"/>
    <b v="1"/>
    <s v="theater/plays"/>
    <n v="0.64582072176949945"/>
    <n v="73.968000000000004"/>
    <x v="3"/>
  </r>
  <r>
    <x v="3"/>
    <n v="87"/>
    <s v="US"/>
    <s v="USD"/>
    <n v="1556686800"/>
    <n v="1557637200"/>
    <b v="0"/>
    <b v="1"/>
    <s v="theater/plays"/>
    <n v="0.62873684210526315"/>
    <n v="68.65517241379311"/>
    <x v="3"/>
  </r>
  <r>
    <x v="1"/>
    <n v="3063"/>
    <s v="US"/>
    <s v="USD"/>
    <n v="1553576400"/>
    <n v="1553922000"/>
    <b v="0"/>
    <b v="0"/>
    <s v="theater/plays"/>
    <n v="3.1039864864864866"/>
    <n v="59.992164544564154"/>
    <x v="3"/>
  </r>
  <r>
    <x v="2"/>
    <n v="278"/>
    <s v="US"/>
    <s v="USD"/>
    <n v="1414904400"/>
    <n v="1416463200"/>
    <b v="0"/>
    <b v="0"/>
    <s v="theater/plays"/>
    <n v="0.42859916782246882"/>
    <n v="111.15827338129496"/>
    <x v="3"/>
  </r>
  <r>
    <x v="0"/>
    <n v="105"/>
    <s v="US"/>
    <s v="USD"/>
    <n v="1446876000"/>
    <n v="1447221600"/>
    <b v="0"/>
    <b v="0"/>
    <s v="film &amp; video/animation"/>
    <n v="0.83119402985074631"/>
    <n v="53.038095238095238"/>
    <x v="4"/>
  </r>
  <r>
    <x v="3"/>
    <n v="1658"/>
    <s v="US"/>
    <s v="USD"/>
    <n v="1490418000"/>
    <n v="1491627600"/>
    <b v="0"/>
    <b v="0"/>
    <s v="film &amp; video/television"/>
    <n v="0.78531302876480547"/>
    <n v="55.985524728588658"/>
    <x v="4"/>
  </r>
  <r>
    <x v="1"/>
    <n v="2266"/>
    <s v="US"/>
    <s v="USD"/>
    <n v="1360389600"/>
    <n v="1363150800"/>
    <b v="0"/>
    <b v="0"/>
    <s v="film &amp; video/television"/>
    <n v="1.1409352517985611"/>
    <n v="69.986760812003524"/>
    <x v="4"/>
  </r>
  <r>
    <x v="0"/>
    <n v="2604"/>
    <s v="DK"/>
    <s v="DKK"/>
    <n v="1326866400"/>
    <n v="1330754400"/>
    <b v="0"/>
    <b v="1"/>
    <s v="film &amp; video/animation"/>
    <n v="0.64537683358624176"/>
    <n v="48.998079877112133"/>
    <x v="4"/>
  </r>
  <r>
    <x v="0"/>
    <n v="65"/>
    <s v="US"/>
    <s v="USD"/>
    <n v="1479103200"/>
    <n v="1479794400"/>
    <b v="0"/>
    <b v="0"/>
    <s v="theater/plays"/>
    <n v="0.79411764705882348"/>
    <n v="103.84615384615384"/>
    <x v="3"/>
  </r>
  <r>
    <x v="0"/>
    <n v="94"/>
    <s v="US"/>
    <s v="USD"/>
    <n v="1280206800"/>
    <n v="1281243600"/>
    <b v="0"/>
    <b v="1"/>
    <s v="theater/plays"/>
    <n v="0.11419117647058824"/>
    <n v="99.127659574468083"/>
    <x v="3"/>
  </r>
  <r>
    <x v="2"/>
    <n v="45"/>
    <s v="US"/>
    <s v="USD"/>
    <n v="1532754000"/>
    <n v="1532754000"/>
    <b v="0"/>
    <b v="1"/>
    <s v="film &amp; video/drama"/>
    <n v="0.56186046511627907"/>
    <n v="107.37777777777778"/>
    <x v="4"/>
  </r>
  <r>
    <x v="0"/>
    <n v="257"/>
    <s v="US"/>
    <s v="USD"/>
    <n v="1453096800"/>
    <n v="1453356000"/>
    <b v="0"/>
    <b v="0"/>
    <s v="theater/plays"/>
    <n v="0.16501669449081802"/>
    <n v="76.922178988326849"/>
    <x v="3"/>
  </r>
  <r>
    <x v="1"/>
    <n v="194"/>
    <s v="CH"/>
    <s v="CHF"/>
    <n v="1487570400"/>
    <n v="1489986000"/>
    <b v="0"/>
    <b v="0"/>
    <s v="theater/plays"/>
    <n v="1.1996808510638297"/>
    <n v="58.128865979381445"/>
    <x v="3"/>
  </r>
  <r>
    <x v="1"/>
    <n v="129"/>
    <s v="CA"/>
    <s v="CAD"/>
    <n v="1545026400"/>
    <n v="1545804000"/>
    <b v="0"/>
    <b v="0"/>
    <s v="technology/wearables"/>
    <n v="1.4545652173913044"/>
    <n v="103.73643410852713"/>
    <x v="2"/>
  </r>
  <r>
    <x v="1"/>
    <n v="375"/>
    <s v="US"/>
    <s v="USD"/>
    <n v="1488348000"/>
    <n v="1489899600"/>
    <b v="0"/>
    <b v="0"/>
    <s v="theater/plays"/>
    <n v="2.2138255033557046"/>
    <n v="87.962666666666664"/>
    <x v="3"/>
  </r>
  <r>
    <x v="0"/>
    <n v="2928"/>
    <s v="CA"/>
    <s v="CAD"/>
    <n v="1545112800"/>
    <n v="1546495200"/>
    <b v="0"/>
    <b v="0"/>
    <s v="theater/plays"/>
    <n v="0.48396694214876035"/>
    <n v="28"/>
    <x v="3"/>
  </r>
  <r>
    <x v="0"/>
    <n v="4697"/>
    <s v="US"/>
    <s v="USD"/>
    <n v="1537938000"/>
    <n v="1539752400"/>
    <b v="0"/>
    <b v="1"/>
    <s v="music/rock"/>
    <n v="0.92911504424778757"/>
    <n v="37.999361294443261"/>
    <x v="1"/>
  </r>
  <r>
    <x v="0"/>
    <n v="2915"/>
    <s v="US"/>
    <s v="USD"/>
    <n v="1363150800"/>
    <n v="1364101200"/>
    <b v="0"/>
    <b v="0"/>
    <s v="games/video games"/>
    <n v="0.88599797365754818"/>
    <n v="29.999313893653515"/>
    <x v="6"/>
  </r>
  <r>
    <x v="0"/>
    <n v="18"/>
    <s v="US"/>
    <s v="USD"/>
    <n v="1523250000"/>
    <n v="1525323600"/>
    <b v="0"/>
    <b v="0"/>
    <s v="publishing/translations"/>
    <n v="0.41399999999999998"/>
    <n v="103.5"/>
    <x v="5"/>
  </r>
  <r>
    <x v="3"/>
    <n v="723"/>
    <s v="US"/>
    <s v="USD"/>
    <n v="1499317200"/>
    <n v="1500872400"/>
    <b v="1"/>
    <b v="0"/>
    <s v="food/food trucks"/>
    <n v="0.63056795131845844"/>
    <n v="85.994467496542185"/>
    <x v="0"/>
  </r>
  <r>
    <x v="0"/>
    <n v="602"/>
    <s v="CH"/>
    <s v="CHF"/>
    <n v="1287550800"/>
    <n v="1288501200"/>
    <b v="1"/>
    <b v="1"/>
    <s v="theater/plays"/>
    <n v="0.48482333607230893"/>
    <n v="98.011627906976742"/>
    <x v="3"/>
  </r>
  <r>
    <x v="0"/>
    <n v="1"/>
    <s v="US"/>
    <s v="USD"/>
    <n v="1404795600"/>
    <n v="1407128400"/>
    <b v="0"/>
    <b v="0"/>
    <s v="music/jazz"/>
    <n v="0.02"/>
    <n v="2"/>
    <x v="1"/>
  </r>
  <r>
    <x v="0"/>
    <n v="3868"/>
    <s v="IT"/>
    <s v="EUR"/>
    <n v="1393048800"/>
    <n v="1394344800"/>
    <b v="0"/>
    <b v="0"/>
    <s v="film &amp; video/shorts"/>
    <n v="0.88479410269445857"/>
    <n v="44.994570837642193"/>
    <x v="4"/>
  </r>
  <r>
    <x v="1"/>
    <n v="409"/>
    <s v="US"/>
    <s v="USD"/>
    <n v="1470373200"/>
    <n v="1474088400"/>
    <b v="0"/>
    <b v="0"/>
    <s v="technology/web"/>
    <n v="1.2684"/>
    <n v="31.012224938875306"/>
    <x v="2"/>
  </r>
  <r>
    <x v="1"/>
    <n v="234"/>
    <s v="US"/>
    <s v="USD"/>
    <n v="1460091600"/>
    <n v="1460264400"/>
    <b v="0"/>
    <b v="0"/>
    <s v="technology/web"/>
    <n v="23.388333333333332"/>
    <n v="59.970085470085472"/>
    <x v="2"/>
  </r>
  <r>
    <x v="1"/>
    <n v="3016"/>
    <s v="US"/>
    <s v="USD"/>
    <n v="1440392400"/>
    <n v="1440824400"/>
    <b v="0"/>
    <b v="0"/>
    <s v="music/metal"/>
    <n v="5.0838857142857146"/>
    <n v="58.9973474801061"/>
    <x v="1"/>
  </r>
  <r>
    <x v="1"/>
    <n v="264"/>
    <s v="US"/>
    <s v="USD"/>
    <n v="1488434400"/>
    <n v="1489554000"/>
    <b v="1"/>
    <b v="0"/>
    <s v="photography/photography books"/>
    <n v="1.9147826086956521"/>
    <n v="50.045454545454547"/>
    <x v="7"/>
  </r>
  <r>
    <x v="0"/>
    <n v="504"/>
    <s v="AU"/>
    <s v="AUD"/>
    <n v="1514440800"/>
    <n v="1514872800"/>
    <b v="0"/>
    <b v="0"/>
    <s v="food/food trucks"/>
    <n v="0.42127533783783783"/>
    <n v="98.966269841269835"/>
    <x v="0"/>
  </r>
  <r>
    <x v="0"/>
    <n v="14"/>
    <s v="US"/>
    <s v="USD"/>
    <n v="1514354400"/>
    <n v="1515736800"/>
    <b v="0"/>
    <b v="0"/>
    <s v="film &amp; video/science fiction"/>
    <n v="8.2400000000000001E-2"/>
    <n v="58.857142857142854"/>
    <x v="4"/>
  </r>
  <r>
    <x v="3"/>
    <n v="390"/>
    <s v="US"/>
    <s v="USD"/>
    <n v="1440910800"/>
    <n v="1442898000"/>
    <b v="0"/>
    <b v="0"/>
    <s v="music/rock"/>
    <n v="0.60064638783269964"/>
    <n v="81.010256410256417"/>
    <x v="1"/>
  </r>
  <r>
    <x v="0"/>
    <n v="750"/>
    <s v="GB"/>
    <s v="GBP"/>
    <n v="1296108000"/>
    <n v="1296194400"/>
    <b v="0"/>
    <b v="0"/>
    <s v="film &amp; video/documentary"/>
    <n v="0.47232808616404309"/>
    <n v="76.013333333333335"/>
    <x v="4"/>
  </r>
  <r>
    <x v="0"/>
    <n v="77"/>
    <s v="US"/>
    <s v="USD"/>
    <n v="1440133200"/>
    <n v="1440910800"/>
    <b v="1"/>
    <b v="0"/>
    <s v="theater/plays"/>
    <n v="0.81736263736263737"/>
    <n v="96.597402597402592"/>
    <x v="3"/>
  </r>
  <r>
    <x v="0"/>
    <n v="752"/>
    <s v="DK"/>
    <s v="DKK"/>
    <n v="1332910800"/>
    <n v="1335502800"/>
    <b v="0"/>
    <b v="0"/>
    <s v="music/jazz"/>
    <n v="0.54187265917603"/>
    <n v="76.957446808510639"/>
    <x v="1"/>
  </r>
  <r>
    <x v="0"/>
    <n v="131"/>
    <s v="US"/>
    <s v="USD"/>
    <n v="1544335200"/>
    <n v="1544680800"/>
    <b v="0"/>
    <b v="0"/>
    <s v="theater/plays"/>
    <n v="0.97868131868131869"/>
    <n v="67.984732824427482"/>
    <x v="3"/>
  </r>
  <r>
    <x v="0"/>
    <n v="87"/>
    <s v="US"/>
    <s v="USD"/>
    <n v="1286427600"/>
    <n v="1288414800"/>
    <b v="0"/>
    <b v="0"/>
    <s v="theater/plays"/>
    <n v="0.77239999999999998"/>
    <n v="88.781609195402297"/>
    <x v="3"/>
  </r>
  <r>
    <x v="0"/>
    <n v="1063"/>
    <s v="US"/>
    <s v="USD"/>
    <n v="1329717600"/>
    <n v="1330581600"/>
    <b v="0"/>
    <b v="0"/>
    <s v="music/jazz"/>
    <n v="0.33464735516372796"/>
    <n v="24.99623706491063"/>
    <x v="1"/>
  </r>
  <r>
    <x v="1"/>
    <n v="272"/>
    <s v="US"/>
    <s v="USD"/>
    <n v="1310187600"/>
    <n v="1311397200"/>
    <b v="0"/>
    <b v="1"/>
    <s v="film &amp; video/documentary"/>
    <n v="2.3958823529411766"/>
    <n v="44.922794117647058"/>
    <x v="4"/>
  </r>
  <r>
    <x v="3"/>
    <n v="25"/>
    <s v="US"/>
    <s v="USD"/>
    <n v="1377838800"/>
    <n v="1378357200"/>
    <b v="0"/>
    <b v="1"/>
    <s v="theater/plays"/>
    <n v="0.64032258064516134"/>
    <n v="79.400000000000006"/>
    <x v="3"/>
  </r>
  <r>
    <x v="1"/>
    <n v="419"/>
    <s v="US"/>
    <s v="USD"/>
    <n v="1410325200"/>
    <n v="1411102800"/>
    <b v="0"/>
    <b v="0"/>
    <s v="journalism/audio"/>
    <n v="1.7615942028985507"/>
    <n v="29.009546539379475"/>
    <x v="8"/>
  </r>
  <r>
    <x v="0"/>
    <n v="76"/>
    <s v="US"/>
    <s v="USD"/>
    <n v="1343797200"/>
    <n v="1344834000"/>
    <b v="0"/>
    <b v="0"/>
    <s v="theater/plays"/>
    <n v="0.20338181818181819"/>
    <n v="73.59210526315789"/>
    <x v="3"/>
  </r>
  <r>
    <x v="1"/>
    <n v="1621"/>
    <s v="IT"/>
    <s v="EUR"/>
    <n v="1498453200"/>
    <n v="1499230800"/>
    <b v="0"/>
    <b v="0"/>
    <s v="theater/plays"/>
    <n v="3.5864754098360656"/>
    <n v="107.97038864898211"/>
    <x v="3"/>
  </r>
  <r>
    <x v="1"/>
    <n v="1101"/>
    <s v="US"/>
    <s v="USD"/>
    <n v="1456380000"/>
    <n v="1457416800"/>
    <b v="0"/>
    <b v="0"/>
    <s v="music/indie rock"/>
    <n v="4.6885802469135802"/>
    <n v="68.987284287011803"/>
    <x v="1"/>
  </r>
  <r>
    <x v="1"/>
    <n v="1073"/>
    <s v="US"/>
    <s v="USD"/>
    <n v="1280552400"/>
    <n v="1280898000"/>
    <b v="0"/>
    <b v="1"/>
    <s v="theater/plays"/>
    <n v="1.220563524590164"/>
    <n v="111.02236719478098"/>
    <x v="3"/>
  </r>
  <r>
    <x v="0"/>
    <n v="4428"/>
    <s v="AU"/>
    <s v="AUD"/>
    <n v="1521608400"/>
    <n v="1522472400"/>
    <b v="0"/>
    <b v="0"/>
    <s v="theater/plays"/>
    <n v="0.55931783729156137"/>
    <n v="24.997515808491418"/>
    <x v="3"/>
  </r>
  <r>
    <x v="0"/>
    <n v="58"/>
    <s v="IT"/>
    <s v="EUR"/>
    <n v="1460696400"/>
    <n v="1462510800"/>
    <b v="0"/>
    <b v="0"/>
    <s v="music/indie rock"/>
    <n v="0.43660714285714286"/>
    <n v="42.155172413793103"/>
    <x v="1"/>
  </r>
  <r>
    <x v="3"/>
    <n v="1218"/>
    <s v="US"/>
    <s v="USD"/>
    <n v="1313730000"/>
    <n v="1317790800"/>
    <b v="0"/>
    <b v="0"/>
    <s v="photography/photography books"/>
    <n v="0.33538371411833628"/>
    <n v="47.003284072249592"/>
    <x v="7"/>
  </r>
  <r>
    <x v="1"/>
    <n v="331"/>
    <s v="US"/>
    <s v="USD"/>
    <n v="1568178000"/>
    <n v="1568782800"/>
    <b v="0"/>
    <b v="0"/>
    <s v="journalism/audio"/>
    <n v="1.2297938144329896"/>
    <n v="36.0392749244713"/>
    <x v="8"/>
  </r>
  <r>
    <x v="1"/>
    <n v="1170"/>
    <s v="US"/>
    <s v="USD"/>
    <n v="1348635600"/>
    <n v="1349413200"/>
    <b v="0"/>
    <b v="0"/>
    <s v="photography/photography books"/>
    <n v="1.8974959871589085"/>
    <n v="101.03760683760684"/>
    <x v="7"/>
  </r>
  <r>
    <x v="0"/>
    <n v="111"/>
    <s v="US"/>
    <s v="USD"/>
    <n v="1468126800"/>
    <n v="1472446800"/>
    <b v="0"/>
    <b v="0"/>
    <s v="publishing/fiction"/>
    <n v="0.83622641509433959"/>
    <n v="39.927927927927925"/>
    <x v="5"/>
  </r>
  <r>
    <x v="3"/>
    <n v="215"/>
    <s v="US"/>
    <s v="USD"/>
    <n v="1547877600"/>
    <n v="1548050400"/>
    <b v="0"/>
    <b v="0"/>
    <s v="film &amp; video/drama"/>
    <n v="0.17968844221105529"/>
    <n v="83.158139534883716"/>
    <x v="4"/>
  </r>
  <r>
    <x v="1"/>
    <n v="363"/>
    <s v="US"/>
    <s v="USD"/>
    <n v="1571374800"/>
    <n v="1571806800"/>
    <b v="0"/>
    <b v="1"/>
    <s v="food/food trucks"/>
    <n v="10.365"/>
    <n v="39.97520661157025"/>
    <x v="0"/>
  </r>
  <r>
    <x v="0"/>
    <n v="2955"/>
    <s v="US"/>
    <s v="USD"/>
    <n v="1576303200"/>
    <n v="1576476000"/>
    <b v="0"/>
    <b v="1"/>
    <s v="games/mobile games"/>
    <n v="0.97405219780219776"/>
    <n v="47.993908629441627"/>
    <x v="6"/>
  </r>
  <r>
    <x v="0"/>
    <n v="1657"/>
    <s v="US"/>
    <s v="USD"/>
    <n v="1324447200"/>
    <n v="1324965600"/>
    <b v="0"/>
    <b v="0"/>
    <s v="theater/plays"/>
    <n v="0.86386203150461705"/>
    <n v="95.978877489438744"/>
    <x v="3"/>
  </r>
  <r>
    <x v="1"/>
    <n v="103"/>
    <s v="US"/>
    <s v="USD"/>
    <n v="1386741600"/>
    <n v="1387519200"/>
    <b v="0"/>
    <b v="0"/>
    <s v="theater/plays"/>
    <n v="1.5016666666666667"/>
    <n v="78.728155339805824"/>
    <x v="3"/>
  </r>
  <r>
    <x v="1"/>
    <n v="147"/>
    <s v="US"/>
    <s v="USD"/>
    <n v="1537074000"/>
    <n v="1537246800"/>
    <b v="0"/>
    <b v="0"/>
    <s v="theater/plays"/>
    <n v="3.5843478260869563"/>
    <n v="56.081632653061227"/>
    <x v="3"/>
  </r>
  <r>
    <x v="1"/>
    <n v="110"/>
    <s v="CA"/>
    <s v="CAD"/>
    <n v="1277787600"/>
    <n v="1279515600"/>
    <b v="0"/>
    <b v="0"/>
    <s v="publishing/nonfiction"/>
    <n v="5.4285714285714288"/>
    <n v="69.090909090909093"/>
    <x v="5"/>
  </r>
  <r>
    <x v="0"/>
    <n v="926"/>
    <s v="CA"/>
    <s v="CAD"/>
    <n v="1440306000"/>
    <n v="1442379600"/>
    <b v="0"/>
    <b v="0"/>
    <s v="theater/plays"/>
    <n v="0.67500714285714281"/>
    <n v="102.05291576673866"/>
    <x v="3"/>
  </r>
  <r>
    <x v="1"/>
    <n v="134"/>
    <s v="US"/>
    <s v="USD"/>
    <n v="1522126800"/>
    <n v="1523077200"/>
    <b v="0"/>
    <b v="0"/>
    <s v="technology/wearables"/>
    <n v="1.9174666666666667"/>
    <n v="107.32089552238806"/>
    <x v="2"/>
  </r>
  <r>
    <x v="1"/>
    <n v="269"/>
    <s v="US"/>
    <s v="USD"/>
    <n v="1489298400"/>
    <n v="1489554000"/>
    <b v="0"/>
    <b v="0"/>
    <s v="theater/plays"/>
    <n v="9.32"/>
    <n v="51.970260223048328"/>
    <x v="3"/>
  </r>
  <r>
    <x v="1"/>
    <n v="175"/>
    <s v="US"/>
    <s v="USD"/>
    <n v="1547100000"/>
    <n v="1548482400"/>
    <b v="0"/>
    <b v="1"/>
    <s v="film &amp; video/television"/>
    <n v="4.2927586206896553"/>
    <n v="71.137142857142862"/>
    <x v="4"/>
  </r>
  <r>
    <x v="1"/>
    <n v="69"/>
    <s v="US"/>
    <s v="USD"/>
    <n v="1383022800"/>
    <n v="1384063200"/>
    <b v="0"/>
    <b v="0"/>
    <s v="technology/web"/>
    <n v="1.0065753424657535"/>
    <n v="106.49275362318841"/>
    <x v="2"/>
  </r>
  <r>
    <x v="1"/>
    <n v="190"/>
    <s v="US"/>
    <s v="USD"/>
    <n v="1322373600"/>
    <n v="1322892000"/>
    <b v="0"/>
    <b v="1"/>
    <s v="film &amp; video/documentary"/>
    <n v="2.266111111111111"/>
    <n v="42.93684210526316"/>
    <x v="4"/>
  </r>
  <r>
    <x v="1"/>
    <n v="237"/>
    <s v="US"/>
    <s v="USD"/>
    <n v="1349240400"/>
    <n v="1350709200"/>
    <b v="1"/>
    <b v="1"/>
    <s v="film &amp; video/documentary"/>
    <n v="1.4238"/>
    <n v="30.037974683544302"/>
    <x v="4"/>
  </r>
  <r>
    <x v="0"/>
    <n v="77"/>
    <s v="GB"/>
    <s v="GBP"/>
    <n v="1562648400"/>
    <n v="1564203600"/>
    <b v="0"/>
    <b v="0"/>
    <s v="music/rock"/>
    <n v="0.90633333333333332"/>
    <n v="70.623376623376629"/>
    <x v="1"/>
  </r>
  <r>
    <x v="0"/>
    <n v="1748"/>
    <s v="US"/>
    <s v="USD"/>
    <n v="1508216400"/>
    <n v="1509685200"/>
    <b v="0"/>
    <b v="0"/>
    <s v="theater/plays"/>
    <n v="0.63966740576496672"/>
    <n v="66.016018306636155"/>
    <x v="3"/>
  </r>
  <r>
    <x v="0"/>
    <n v="79"/>
    <s v="US"/>
    <s v="USD"/>
    <n v="1511762400"/>
    <n v="1514959200"/>
    <b v="0"/>
    <b v="0"/>
    <s v="theater/plays"/>
    <n v="0.84131868131868137"/>
    <n v="96.911392405063296"/>
    <x v="3"/>
  </r>
  <r>
    <x v="1"/>
    <n v="196"/>
    <s v="IT"/>
    <s v="EUR"/>
    <n v="1447480800"/>
    <n v="1448863200"/>
    <b v="1"/>
    <b v="0"/>
    <s v="music/rock"/>
    <n v="1.3393478260869565"/>
    <n v="62.867346938775512"/>
    <x v="1"/>
  </r>
  <r>
    <x v="0"/>
    <n v="889"/>
    <s v="US"/>
    <s v="USD"/>
    <n v="1429506000"/>
    <n v="1429592400"/>
    <b v="0"/>
    <b v="1"/>
    <s v="theater/plays"/>
    <n v="0.59042047531992692"/>
    <n v="108.98537682789652"/>
    <x v="3"/>
  </r>
  <r>
    <x v="1"/>
    <n v="7295"/>
    <s v="US"/>
    <s v="USD"/>
    <n v="1522472400"/>
    <n v="1522645200"/>
    <b v="0"/>
    <b v="0"/>
    <s v="music/electric music"/>
    <n v="1.5280062063615205"/>
    <n v="26.999314599040439"/>
    <x v="1"/>
  </r>
  <r>
    <x v="1"/>
    <n v="2893"/>
    <s v="CA"/>
    <s v="CAD"/>
    <n v="1322114400"/>
    <n v="1323324000"/>
    <b v="0"/>
    <b v="0"/>
    <s v="technology/wearables"/>
    <n v="4.466912114014252"/>
    <n v="65.004147943311438"/>
    <x v="2"/>
  </r>
  <r>
    <x v="0"/>
    <n v="56"/>
    <s v="US"/>
    <s v="USD"/>
    <n v="1561438800"/>
    <n v="1561525200"/>
    <b v="0"/>
    <b v="0"/>
    <s v="film &amp; video/drama"/>
    <n v="0.8439189189189189"/>
    <n v="111.51785714285714"/>
    <x v="4"/>
  </r>
  <r>
    <x v="0"/>
    <n v="1"/>
    <s v="US"/>
    <s v="USD"/>
    <n v="1264399200"/>
    <n v="1265695200"/>
    <b v="0"/>
    <b v="0"/>
    <s v="technology/wearables"/>
    <n v="0.03"/>
    <n v="3"/>
    <x v="2"/>
  </r>
  <r>
    <x v="1"/>
    <n v="820"/>
    <s v="US"/>
    <s v="USD"/>
    <n v="1301202000"/>
    <n v="1301806800"/>
    <b v="1"/>
    <b v="0"/>
    <s v="theater/plays"/>
    <n v="1.7502692307692307"/>
    <n v="110.99268292682927"/>
    <x v="3"/>
  </r>
  <r>
    <x v="0"/>
    <n v="83"/>
    <s v="US"/>
    <s v="USD"/>
    <n v="1374469200"/>
    <n v="1374901200"/>
    <b v="0"/>
    <b v="0"/>
    <s v="technology/wearables"/>
    <n v="0.54137931034482756"/>
    <n v="56.746987951807228"/>
    <x v="2"/>
  </r>
  <r>
    <x v="1"/>
    <n v="2038"/>
    <s v="US"/>
    <s v="USD"/>
    <n v="1334984400"/>
    <n v="1336453200"/>
    <b v="1"/>
    <b v="1"/>
    <s v="publishing/translations"/>
    <n v="3.1187381703470032"/>
    <n v="97.020608439646708"/>
    <x v="5"/>
  </r>
  <r>
    <x v="1"/>
    <n v="116"/>
    <s v="US"/>
    <s v="USD"/>
    <n v="1467608400"/>
    <n v="1468904400"/>
    <b v="0"/>
    <b v="0"/>
    <s v="film &amp; video/animation"/>
    <n v="1.2278160919540231"/>
    <n v="92.08620689655173"/>
    <x v="4"/>
  </r>
  <r>
    <x v="0"/>
    <n v="2025"/>
    <s v="GB"/>
    <s v="GBP"/>
    <n v="1386741600"/>
    <n v="1387087200"/>
    <b v="0"/>
    <b v="0"/>
    <s v="publishing/nonfiction"/>
    <n v="0.99026517383618151"/>
    <n v="82.986666666666665"/>
    <x v="5"/>
  </r>
  <r>
    <x v="1"/>
    <n v="1345"/>
    <s v="AU"/>
    <s v="AUD"/>
    <n v="1546754400"/>
    <n v="1547445600"/>
    <b v="0"/>
    <b v="1"/>
    <s v="technology/web"/>
    <n v="1.278468634686347"/>
    <n v="103.03791821561339"/>
    <x v="2"/>
  </r>
  <r>
    <x v="1"/>
    <n v="168"/>
    <s v="US"/>
    <s v="USD"/>
    <n v="1544248800"/>
    <n v="1547359200"/>
    <b v="0"/>
    <b v="0"/>
    <s v="film &amp; video/drama"/>
    <n v="1.5861643835616439"/>
    <n v="68.922619047619051"/>
    <x v="4"/>
  </r>
  <r>
    <x v="1"/>
    <n v="137"/>
    <s v="CH"/>
    <s v="CHF"/>
    <n v="1495429200"/>
    <n v="1496293200"/>
    <b v="0"/>
    <b v="0"/>
    <s v="theater/plays"/>
    <n v="7.0705882352941174"/>
    <n v="87.737226277372258"/>
    <x v="3"/>
  </r>
  <r>
    <x v="1"/>
    <n v="186"/>
    <s v="IT"/>
    <s v="EUR"/>
    <n v="1334811600"/>
    <n v="1335416400"/>
    <b v="0"/>
    <b v="0"/>
    <s v="theater/plays"/>
    <n v="1.4238775510204082"/>
    <n v="75.021505376344081"/>
    <x v="3"/>
  </r>
  <r>
    <x v="1"/>
    <n v="125"/>
    <s v="US"/>
    <s v="USD"/>
    <n v="1531544400"/>
    <n v="1532149200"/>
    <b v="0"/>
    <b v="1"/>
    <s v="theater/plays"/>
    <n v="1.4786046511627906"/>
    <n v="50.863999999999997"/>
    <x v="3"/>
  </r>
  <r>
    <x v="0"/>
    <n v="14"/>
    <s v="IT"/>
    <s v="EUR"/>
    <n v="1453615200"/>
    <n v="1453788000"/>
    <b v="1"/>
    <b v="1"/>
    <s v="theater/plays"/>
    <n v="0.20322580645161289"/>
    <n v="90"/>
    <x v="3"/>
  </r>
  <r>
    <x v="1"/>
    <n v="202"/>
    <s v="US"/>
    <s v="USD"/>
    <n v="1467954000"/>
    <n v="1471496400"/>
    <b v="0"/>
    <b v="0"/>
    <s v="theater/plays"/>
    <n v="18.40625"/>
    <n v="72.896039603960389"/>
    <x v="3"/>
  </r>
  <r>
    <x v="1"/>
    <n v="103"/>
    <s v="US"/>
    <s v="USD"/>
    <n v="1471842000"/>
    <n v="1472878800"/>
    <b v="0"/>
    <b v="0"/>
    <s v="publishing/radio &amp; podcasts"/>
    <n v="1.6194202898550725"/>
    <n v="108.48543689320388"/>
    <x v="5"/>
  </r>
  <r>
    <x v="1"/>
    <n v="1785"/>
    <s v="US"/>
    <s v="USD"/>
    <n v="1408424400"/>
    <n v="1408510800"/>
    <b v="0"/>
    <b v="0"/>
    <s v="music/rock"/>
    <n v="4.7282077922077921"/>
    <n v="101.98095238095237"/>
    <x v="1"/>
  </r>
  <r>
    <x v="0"/>
    <n v="656"/>
    <s v="US"/>
    <s v="USD"/>
    <n v="1281157200"/>
    <n v="1281589200"/>
    <b v="0"/>
    <b v="0"/>
    <s v="games/mobile games"/>
    <n v="0.24466101694915254"/>
    <n v="44.009146341463413"/>
    <x v="6"/>
  </r>
  <r>
    <x v="1"/>
    <n v="157"/>
    <s v="US"/>
    <s v="USD"/>
    <n v="1373432400"/>
    <n v="1375851600"/>
    <b v="0"/>
    <b v="1"/>
    <s v="theater/plays"/>
    <n v="5.1764999999999999"/>
    <n v="65.942675159235662"/>
    <x v="3"/>
  </r>
  <r>
    <x v="1"/>
    <n v="555"/>
    <s v="US"/>
    <s v="USD"/>
    <n v="1313989200"/>
    <n v="1315803600"/>
    <b v="0"/>
    <b v="0"/>
    <s v="film &amp; video/documentary"/>
    <n v="2.4764285714285714"/>
    <n v="24.987387387387386"/>
    <x v="4"/>
  </r>
  <r>
    <x v="1"/>
    <n v="297"/>
    <s v="US"/>
    <s v="USD"/>
    <n v="1371445200"/>
    <n v="1373691600"/>
    <b v="0"/>
    <b v="0"/>
    <s v="technology/wearables"/>
    <n v="1.0020481927710843"/>
    <n v="28.003367003367003"/>
    <x v="2"/>
  </r>
  <r>
    <x v="1"/>
    <n v="123"/>
    <s v="US"/>
    <s v="USD"/>
    <n v="1338267600"/>
    <n v="1339218000"/>
    <b v="0"/>
    <b v="0"/>
    <s v="publishing/fiction"/>
    <n v="1.53"/>
    <n v="85.829268292682926"/>
    <x v="5"/>
  </r>
  <r>
    <x v="3"/>
    <n v="38"/>
    <s v="DK"/>
    <s v="DKK"/>
    <n v="1519192800"/>
    <n v="1520402400"/>
    <b v="0"/>
    <b v="1"/>
    <s v="theater/plays"/>
    <n v="0.37091954022988505"/>
    <n v="84.921052631578945"/>
    <x v="3"/>
  </r>
  <r>
    <x v="3"/>
    <n v="60"/>
    <s v="US"/>
    <s v="USD"/>
    <n v="1522818000"/>
    <n v="1523336400"/>
    <b v="0"/>
    <b v="0"/>
    <s v="music/rock"/>
    <n v="4.3923948220064728E-2"/>
    <n v="90.483333333333334"/>
    <x v="1"/>
  </r>
  <r>
    <x v="1"/>
    <n v="3036"/>
    <s v="US"/>
    <s v="USD"/>
    <n v="1509948000"/>
    <n v="1512280800"/>
    <b v="0"/>
    <b v="0"/>
    <s v="film &amp; video/documentary"/>
    <n v="1.5650721649484536"/>
    <n v="25.00197628458498"/>
    <x v="4"/>
  </r>
  <r>
    <x v="1"/>
    <n v="144"/>
    <s v="AU"/>
    <s v="AUD"/>
    <n v="1456898400"/>
    <n v="1458709200"/>
    <b v="0"/>
    <b v="0"/>
    <s v="theater/plays"/>
    <n v="2.704081632653061"/>
    <n v="92.013888888888886"/>
    <x v="3"/>
  </r>
  <r>
    <x v="1"/>
    <n v="121"/>
    <s v="GB"/>
    <s v="GBP"/>
    <n v="1413954000"/>
    <n v="1414126800"/>
    <b v="0"/>
    <b v="1"/>
    <s v="theater/plays"/>
    <n v="1.3405952380952382"/>
    <n v="93.066115702479337"/>
    <x v="3"/>
  </r>
  <r>
    <x v="0"/>
    <n v="1596"/>
    <s v="US"/>
    <s v="USD"/>
    <n v="1416031200"/>
    <n v="1416204000"/>
    <b v="0"/>
    <b v="0"/>
    <s v="games/mobile games"/>
    <n v="0.50398033126293995"/>
    <n v="61.008145363408524"/>
    <x v="6"/>
  </r>
  <r>
    <x v="3"/>
    <n v="524"/>
    <s v="US"/>
    <s v="USD"/>
    <n v="1287982800"/>
    <n v="1288501200"/>
    <b v="0"/>
    <b v="1"/>
    <s v="theater/plays"/>
    <n v="0.88815837937384901"/>
    <n v="92.036259541984734"/>
    <x v="3"/>
  </r>
  <r>
    <x v="1"/>
    <n v="181"/>
    <s v="US"/>
    <s v="USD"/>
    <n v="1547964000"/>
    <n v="1552971600"/>
    <b v="0"/>
    <b v="0"/>
    <s v="technology/web"/>
    <n v="1.65"/>
    <n v="81.132596685082873"/>
    <x v="2"/>
  </r>
  <r>
    <x v="0"/>
    <n v="10"/>
    <s v="US"/>
    <s v="USD"/>
    <n v="1464152400"/>
    <n v="1465102800"/>
    <b v="0"/>
    <b v="0"/>
    <s v="theater/plays"/>
    <n v="0.17499999999999999"/>
    <n v="73.5"/>
    <x v="3"/>
  </r>
  <r>
    <x v="1"/>
    <n v="122"/>
    <s v="US"/>
    <s v="USD"/>
    <n v="1359957600"/>
    <n v="1360130400"/>
    <b v="0"/>
    <b v="0"/>
    <s v="film &amp; video/drama"/>
    <n v="1.8566071428571429"/>
    <n v="85.221311475409834"/>
    <x v="4"/>
  </r>
  <r>
    <x v="1"/>
    <n v="1071"/>
    <s v="CA"/>
    <s v="CAD"/>
    <n v="1432357200"/>
    <n v="1432875600"/>
    <b v="0"/>
    <b v="0"/>
    <s v="technology/wearables"/>
    <n v="4.1266319444444441"/>
    <n v="110.96825396825396"/>
    <x v="2"/>
  </r>
  <r>
    <x v="3"/>
    <n v="219"/>
    <s v="US"/>
    <s v="USD"/>
    <n v="1500786000"/>
    <n v="1500872400"/>
    <b v="0"/>
    <b v="0"/>
    <s v="technology/web"/>
    <n v="0.90249999999999997"/>
    <n v="32.968036529680369"/>
    <x v="2"/>
  </r>
  <r>
    <x v="0"/>
    <n v="1121"/>
    <s v="US"/>
    <s v="USD"/>
    <n v="1490158800"/>
    <n v="1492146000"/>
    <b v="0"/>
    <b v="1"/>
    <s v="music/rock"/>
    <n v="0.91984615384615387"/>
    <n v="96.005352363960753"/>
    <x v="1"/>
  </r>
  <r>
    <x v="1"/>
    <n v="980"/>
    <s v="US"/>
    <s v="USD"/>
    <n v="1406178000"/>
    <n v="1407301200"/>
    <b v="0"/>
    <b v="0"/>
    <s v="music/metal"/>
    <n v="5.2700632911392402"/>
    <n v="84.96632653061225"/>
    <x v="1"/>
  </r>
  <r>
    <x v="1"/>
    <n v="536"/>
    <s v="US"/>
    <s v="USD"/>
    <n v="1485583200"/>
    <n v="1486620000"/>
    <b v="0"/>
    <b v="1"/>
    <s v="theater/plays"/>
    <n v="3.1914285714285713"/>
    <n v="25.007462686567163"/>
    <x v="3"/>
  </r>
  <r>
    <x v="1"/>
    <n v="1991"/>
    <s v="US"/>
    <s v="USD"/>
    <n v="1459314000"/>
    <n v="1459918800"/>
    <b v="0"/>
    <b v="0"/>
    <s v="photography/photography books"/>
    <n v="3.5418867924528303"/>
    <n v="65.998995479658461"/>
    <x v="7"/>
  </r>
  <r>
    <x v="3"/>
    <n v="29"/>
    <s v="US"/>
    <s v="USD"/>
    <n v="1424412000"/>
    <n v="1424757600"/>
    <b v="0"/>
    <b v="0"/>
    <s v="publishing/nonfiction"/>
    <n v="0.32896103896103895"/>
    <n v="87.34482758620689"/>
    <x v="5"/>
  </r>
  <r>
    <x v="1"/>
    <n v="180"/>
    <s v="US"/>
    <s v="USD"/>
    <n v="1478844000"/>
    <n v="1479880800"/>
    <b v="0"/>
    <b v="0"/>
    <s v="music/indie rock"/>
    <n v="1.358918918918919"/>
    <n v="27.933333333333334"/>
    <x v="1"/>
  </r>
  <r>
    <x v="0"/>
    <n v="15"/>
    <s v="US"/>
    <s v="USD"/>
    <n v="1416117600"/>
    <n v="1418018400"/>
    <b v="0"/>
    <b v="1"/>
    <s v="theater/plays"/>
    <n v="2.0843373493975904E-2"/>
    <n v="103.8"/>
    <x v="3"/>
  </r>
  <r>
    <x v="0"/>
    <n v="191"/>
    <s v="US"/>
    <s v="USD"/>
    <n v="1340946000"/>
    <n v="1341032400"/>
    <b v="0"/>
    <b v="0"/>
    <s v="music/indie rock"/>
    <n v="0.61"/>
    <n v="31.937172774869111"/>
    <x v="1"/>
  </r>
  <r>
    <x v="0"/>
    <n v="16"/>
    <s v="US"/>
    <s v="USD"/>
    <n v="1486101600"/>
    <n v="1486360800"/>
    <b v="0"/>
    <b v="0"/>
    <s v="theater/plays"/>
    <n v="0.30037735849056602"/>
    <n v="99.5"/>
    <x v="3"/>
  </r>
  <r>
    <x v="1"/>
    <n v="130"/>
    <s v="US"/>
    <s v="USD"/>
    <n v="1274590800"/>
    <n v="1274677200"/>
    <b v="0"/>
    <b v="0"/>
    <s v="theater/plays"/>
    <n v="11.791666666666666"/>
    <n v="108.84615384615384"/>
    <x v="3"/>
  </r>
  <r>
    <x v="1"/>
    <n v="122"/>
    <s v="US"/>
    <s v="USD"/>
    <n v="1263880800"/>
    <n v="1267509600"/>
    <b v="0"/>
    <b v="0"/>
    <s v="music/electric music"/>
    <n v="11.260833333333334"/>
    <n v="110.76229508196721"/>
    <x v="1"/>
  </r>
  <r>
    <x v="0"/>
    <n v="17"/>
    <s v="US"/>
    <s v="USD"/>
    <n v="1445403600"/>
    <n v="1445922000"/>
    <b v="0"/>
    <b v="1"/>
    <s v="theater/plays"/>
    <n v="0.12923076923076923"/>
    <n v="29.647058823529413"/>
    <x v="3"/>
  </r>
  <r>
    <x v="1"/>
    <n v="140"/>
    <s v="US"/>
    <s v="USD"/>
    <n v="1533877200"/>
    <n v="1534050000"/>
    <b v="0"/>
    <b v="1"/>
    <s v="theater/plays"/>
    <n v="7.12"/>
    <n v="101.71428571428571"/>
    <x v="3"/>
  </r>
  <r>
    <x v="0"/>
    <n v="34"/>
    <s v="US"/>
    <s v="USD"/>
    <n v="1275195600"/>
    <n v="1277528400"/>
    <b v="0"/>
    <b v="0"/>
    <s v="technology/wearables"/>
    <n v="0.30304347826086958"/>
    <n v="61.5"/>
    <x v="2"/>
  </r>
  <r>
    <x v="1"/>
    <n v="3388"/>
    <s v="US"/>
    <s v="USD"/>
    <n v="1318136400"/>
    <n v="1318568400"/>
    <b v="0"/>
    <b v="0"/>
    <s v="technology/web"/>
    <n v="2.1250896057347672"/>
    <n v="35"/>
    <x v="2"/>
  </r>
  <r>
    <x v="1"/>
    <n v="280"/>
    <s v="US"/>
    <s v="USD"/>
    <n v="1283403600"/>
    <n v="1284354000"/>
    <b v="0"/>
    <b v="0"/>
    <s v="theater/plays"/>
    <n v="2.2885714285714287"/>
    <n v="40.049999999999997"/>
    <x v="3"/>
  </r>
  <r>
    <x v="3"/>
    <n v="614"/>
    <s v="US"/>
    <s v="USD"/>
    <n v="1267423200"/>
    <n v="1269579600"/>
    <b v="0"/>
    <b v="1"/>
    <s v="film &amp; video/animation"/>
    <n v="0.34959979476654696"/>
    <n v="110.97231270358306"/>
    <x v="4"/>
  </r>
  <r>
    <x v="1"/>
    <n v="366"/>
    <s v="IT"/>
    <s v="EUR"/>
    <n v="1412744400"/>
    <n v="1413781200"/>
    <b v="0"/>
    <b v="1"/>
    <s v="technology/wearables"/>
    <n v="1.5729069767441861"/>
    <n v="36.959016393442624"/>
    <x v="2"/>
  </r>
  <r>
    <x v="0"/>
    <n v="1"/>
    <s v="GB"/>
    <s v="GBP"/>
    <n v="1277960400"/>
    <n v="1280120400"/>
    <b v="0"/>
    <b v="0"/>
    <s v="music/electric music"/>
    <n v="0.01"/>
    <n v="1"/>
    <x v="1"/>
  </r>
  <r>
    <x v="1"/>
    <n v="270"/>
    <s v="US"/>
    <s v="USD"/>
    <n v="1458190800"/>
    <n v="1459486800"/>
    <b v="1"/>
    <b v="1"/>
    <s v="publishing/nonfiction"/>
    <n v="2.3230555555555554"/>
    <n v="30.974074074074075"/>
    <x v="5"/>
  </r>
  <r>
    <x v="3"/>
    <n v="114"/>
    <s v="US"/>
    <s v="USD"/>
    <n v="1280984400"/>
    <n v="1282539600"/>
    <b v="0"/>
    <b v="1"/>
    <s v="theater/plays"/>
    <n v="0.92448275862068963"/>
    <n v="47.035087719298247"/>
    <x v="3"/>
  </r>
  <r>
    <x v="1"/>
    <n v="137"/>
    <s v="US"/>
    <s v="USD"/>
    <n v="1274590800"/>
    <n v="1275886800"/>
    <b v="0"/>
    <b v="0"/>
    <s v="photography/photography books"/>
    <n v="2.5670212765957445"/>
    <n v="88.065693430656935"/>
    <x v="7"/>
  </r>
  <r>
    <x v="1"/>
    <n v="3205"/>
    <s v="US"/>
    <s v="USD"/>
    <n v="1351400400"/>
    <n v="1355983200"/>
    <b v="0"/>
    <b v="0"/>
    <s v="theater/plays"/>
    <n v="1.6847017045454546"/>
    <n v="37.005616224648989"/>
    <x v="3"/>
  </r>
  <r>
    <x v="1"/>
    <n v="288"/>
    <s v="DK"/>
    <s v="DKK"/>
    <n v="1514354400"/>
    <n v="1515391200"/>
    <b v="0"/>
    <b v="1"/>
    <s v="theater/plays"/>
    <n v="1.6657777777777778"/>
    <n v="26.027777777777779"/>
    <x v="3"/>
  </r>
  <r>
    <x v="1"/>
    <n v="148"/>
    <s v="US"/>
    <s v="USD"/>
    <n v="1421733600"/>
    <n v="1422252000"/>
    <b v="0"/>
    <b v="0"/>
    <s v="theater/plays"/>
    <n v="7.7207692307692311"/>
    <n v="67.817567567567565"/>
    <x v="3"/>
  </r>
  <r>
    <x v="1"/>
    <n v="114"/>
    <s v="US"/>
    <s v="USD"/>
    <n v="1305176400"/>
    <n v="1305522000"/>
    <b v="0"/>
    <b v="0"/>
    <s v="film &amp; video/drama"/>
    <n v="4.0685714285714285"/>
    <n v="49.964912280701753"/>
    <x v="4"/>
  </r>
  <r>
    <x v="1"/>
    <n v="1518"/>
    <s v="CA"/>
    <s v="CAD"/>
    <n v="1414126800"/>
    <n v="1414904400"/>
    <b v="0"/>
    <b v="0"/>
    <s v="music/rock"/>
    <n v="5.6420608108108112"/>
    <n v="110.01646903820817"/>
    <x v="1"/>
  </r>
  <r>
    <x v="0"/>
    <n v="1274"/>
    <s v="US"/>
    <s v="USD"/>
    <n v="1517810400"/>
    <n v="1520402400"/>
    <b v="0"/>
    <b v="0"/>
    <s v="music/electric music"/>
    <n v="0.6842686567164179"/>
    <n v="89.964678178963894"/>
    <x v="1"/>
  </r>
  <r>
    <x v="0"/>
    <n v="210"/>
    <s v="IT"/>
    <s v="EUR"/>
    <n v="1564635600"/>
    <n v="1567141200"/>
    <b v="0"/>
    <b v="1"/>
    <s v="games/video games"/>
    <n v="0.34351966873706002"/>
    <n v="79.009523809523813"/>
    <x v="6"/>
  </r>
  <r>
    <x v="1"/>
    <n v="166"/>
    <s v="US"/>
    <s v="USD"/>
    <n v="1500699600"/>
    <n v="1501131600"/>
    <b v="0"/>
    <b v="0"/>
    <s v="music/rock"/>
    <n v="6.5545454545454547"/>
    <n v="86.867469879518069"/>
    <x v="1"/>
  </r>
  <r>
    <x v="1"/>
    <n v="100"/>
    <s v="AU"/>
    <s v="AUD"/>
    <n v="1354082400"/>
    <n v="1355032800"/>
    <b v="0"/>
    <b v="0"/>
    <s v="music/jazz"/>
    <n v="1.7725714285714285"/>
    <n v="62.04"/>
    <x v="1"/>
  </r>
  <r>
    <x v="1"/>
    <n v="235"/>
    <s v="US"/>
    <s v="USD"/>
    <n v="1336453200"/>
    <n v="1339477200"/>
    <b v="0"/>
    <b v="1"/>
    <s v="theater/plays"/>
    <n v="1.1317857142857144"/>
    <n v="26.970212765957445"/>
    <x v="3"/>
  </r>
  <r>
    <x v="1"/>
    <n v="148"/>
    <s v="US"/>
    <s v="USD"/>
    <n v="1305262800"/>
    <n v="1305954000"/>
    <b v="0"/>
    <b v="0"/>
    <s v="music/rock"/>
    <n v="7.2818181818181822"/>
    <n v="54.121621621621621"/>
    <x v="1"/>
  </r>
  <r>
    <x v="1"/>
    <n v="198"/>
    <s v="US"/>
    <s v="USD"/>
    <n v="1492232400"/>
    <n v="1494392400"/>
    <b v="1"/>
    <b v="1"/>
    <s v="music/indie rock"/>
    <n v="2.0833333333333335"/>
    <n v="41.035353535353536"/>
    <x v="1"/>
  </r>
  <r>
    <x v="0"/>
    <n v="248"/>
    <s v="AU"/>
    <s v="AUD"/>
    <n v="1537333200"/>
    <n v="1537419600"/>
    <b v="0"/>
    <b v="0"/>
    <s v="film &amp; video/science fiction"/>
    <n v="0.31171232876712329"/>
    <n v="55.052419354838712"/>
    <x v="4"/>
  </r>
  <r>
    <x v="0"/>
    <n v="513"/>
    <s v="US"/>
    <s v="USD"/>
    <n v="1444107600"/>
    <n v="1447999200"/>
    <b v="0"/>
    <b v="0"/>
    <s v="publishing/translations"/>
    <n v="0.56967078189300413"/>
    <n v="107.93762183235867"/>
    <x v="5"/>
  </r>
  <r>
    <x v="1"/>
    <n v="150"/>
    <s v="US"/>
    <s v="USD"/>
    <n v="1386741600"/>
    <n v="1388037600"/>
    <b v="0"/>
    <b v="0"/>
    <s v="theater/plays"/>
    <n v="2.31"/>
    <n v="73.92"/>
    <x v="3"/>
  </r>
  <r>
    <x v="0"/>
    <n v="3410"/>
    <s v="US"/>
    <s v="USD"/>
    <n v="1376542800"/>
    <n v="1378789200"/>
    <b v="0"/>
    <b v="0"/>
    <s v="games/video games"/>
    <n v="0.86867834394904464"/>
    <n v="31.995894428152493"/>
    <x v="6"/>
  </r>
  <r>
    <x v="1"/>
    <n v="216"/>
    <s v="IT"/>
    <s v="EUR"/>
    <n v="1397451600"/>
    <n v="1398056400"/>
    <b v="0"/>
    <b v="1"/>
    <s v="theater/plays"/>
    <n v="2.7074418604651163"/>
    <n v="53.898148148148145"/>
    <x v="3"/>
  </r>
  <r>
    <x v="3"/>
    <n v="26"/>
    <s v="US"/>
    <s v="USD"/>
    <n v="1548482400"/>
    <n v="1550815200"/>
    <b v="0"/>
    <b v="0"/>
    <s v="theater/plays"/>
    <n v="0.49446428571428569"/>
    <n v="106.5"/>
    <x v="3"/>
  </r>
  <r>
    <x v="1"/>
    <n v="5139"/>
    <s v="US"/>
    <s v="USD"/>
    <n v="1549692000"/>
    <n v="1550037600"/>
    <b v="0"/>
    <b v="0"/>
    <s v="music/indie rock"/>
    <n v="1.1335962566844919"/>
    <n v="32.999805409612762"/>
    <x v="1"/>
  </r>
  <r>
    <x v="1"/>
    <n v="2353"/>
    <s v="US"/>
    <s v="USD"/>
    <n v="1492059600"/>
    <n v="1492923600"/>
    <b v="0"/>
    <b v="0"/>
    <s v="theater/plays"/>
    <n v="1.9055555555555554"/>
    <n v="43.00254993625159"/>
    <x v="3"/>
  </r>
  <r>
    <x v="1"/>
    <n v="78"/>
    <s v="IT"/>
    <s v="EUR"/>
    <n v="1463979600"/>
    <n v="1467522000"/>
    <b v="0"/>
    <b v="0"/>
    <s v="technology/web"/>
    <n v="1.355"/>
    <n v="86.858974358974365"/>
    <x v="2"/>
  </r>
  <r>
    <x v="0"/>
    <n v="10"/>
    <s v="US"/>
    <s v="USD"/>
    <n v="1415253600"/>
    <n v="1416117600"/>
    <b v="0"/>
    <b v="0"/>
    <s v="music/rock"/>
    <n v="0.10297872340425532"/>
    <n v="96.8"/>
    <x v="1"/>
  </r>
  <r>
    <x v="0"/>
    <n v="2201"/>
    <s v="US"/>
    <s v="USD"/>
    <n v="1562216400"/>
    <n v="1563771600"/>
    <b v="0"/>
    <b v="0"/>
    <s v="theater/plays"/>
    <n v="0.65544223826714798"/>
    <n v="32.995456610631528"/>
    <x v="3"/>
  </r>
  <r>
    <x v="0"/>
    <n v="676"/>
    <s v="US"/>
    <s v="USD"/>
    <n v="1316754000"/>
    <n v="1319259600"/>
    <b v="0"/>
    <b v="0"/>
    <s v="theater/plays"/>
    <n v="0.49026652452025588"/>
    <n v="68.028106508875737"/>
    <x v="3"/>
  </r>
  <r>
    <x v="1"/>
    <n v="174"/>
    <s v="CH"/>
    <s v="CHF"/>
    <n v="1313211600"/>
    <n v="1313643600"/>
    <b v="0"/>
    <b v="0"/>
    <s v="film &amp; video/animation"/>
    <n v="7.8792307692307695"/>
    <n v="58.867816091954026"/>
    <x v="4"/>
  </r>
  <r>
    <x v="0"/>
    <n v="831"/>
    <s v="US"/>
    <s v="USD"/>
    <n v="1439528400"/>
    <n v="1440306000"/>
    <b v="0"/>
    <b v="1"/>
    <s v="theater/plays"/>
    <n v="0.80306347746090156"/>
    <n v="105.04572803850782"/>
    <x v="3"/>
  </r>
  <r>
    <x v="1"/>
    <n v="164"/>
    <s v="US"/>
    <s v="USD"/>
    <n v="1469163600"/>
    <n v="1470805200"/>
    <b v="0"/>
    <b v="1"/>
    <s v="film &amp; video/drama"/>
    <n v="1.0629411764705883"/>
    <n v="33.054878048780488"/>
    <x v="4"/>
  </r>
  <r>
    <x v="3"/>
    <n v="56"/>
    <s v="CH"/>
    <s v="CHF"/>
    <n v="1288501200"/>
    <n v="1292911200"/>
    <b v="0"/>
    <b v="0"/>
    <s v="theater/plays"/>
    <n v="0.50735632183908042"/>
    <n v="78.821428571428569"/>
    <x v="3"/>
  </r>
  <r>
    <x v="1"/>
    <n v="161"/>
    <s v="US"/>
    <s v="USD"/>
    <n v="1298959200"/>
    <n v="1301374800"/>
    <b v="0"/>
    <b v="1"/>
    <s v="film &amp; video/animation"/>
    <n v="2.153137254901961"/>
    <n v="68.204968944099377"/>
    <x v="4"/>
  </r>
  <r>
    <x v="1"/>
    <n v="138"/>
    <s v="US"/>
    <s v="USD"/>
    <n v="1387260000"/>
    <n v="1387864800"/>
    <b v="0"/>
    <b v="0"/>
    <s v="music/rock"/>
    <n v="1.4122972972972974"/>
    <n v="75.731884057971016"/>
    <x v="1"/>
  </r>
  <r>
    <x v="1"/>
    <n v="3308"/>
    <s v="US"/>
    <s v="USD"/>
    <n v="1457244000"/>
    <n v="1458190800"/>
    <b v="0"/>
    <b v="0"/>
    <s v="technology/web"/>
    <n v="1.1533745781777278"/>
    <n v="30.996070133010882"/>
    <x v="2"/>
  </r>
  <r>
    <x v="1"/>
    <n v="127"/>
    <s v="AU"/>
    <s v="AUD"/>
    <n v="1556341200"/>
    <n v="1559278800"/>
    <b v="0"/>
    <b v="1"/>
    <s v="film &amp; video/animation"/>
    <n v="1.9311940298507462"/>
    <n v="101.88188976377953"/>
    <x v="4"/>
  </r>
  <r>
    <x v="1"/>
    <n v="207"/>
    <s v="IT"/>
    <s v="EUR"/>
    <n v="1522126800"/>
    <n v="1522731600"/>
    <b v="0"/>
    <b v="1"/>
    <s v="music/jazz"/>
    <n v="7.2973333333333334"/>
    <n v="52.879227053140099"/>
    <x v="1"/>
  </r>
  <r>
    <x v="0"/>
    <n v="859"/>
    <s v="CA"/>
    <s v="CAD"/>
    <n v="1305954000"/>
    <n v="1306731600"/>
    <b v="0"/>
    <b v="0"/>
    <s v="music/rock"/>
    <n v="0.99663398692810456"/>
    <n v="71.005820721769496"/>
    <x v="1"/>
  </r>
  <r>
    <x v="2"/>
    <n v="31"/>
    <s v="US"/>
    <s v="USD"/>
    <n v="1350709200"/>
    <n v="1352527200"/>
    <b v="0"/>
    <b v="0"/>
    <s v="film &amp; video/animation"/>
    <n v="0.88166666666666671"/>
    <n v="102.38709677419355"/>
    <x v="4"/>
  </r>
  <r>
    <x v="0"/>
    <n v="45"/>
    <s v="US"/>
    <s v="USD"/>
    <n v="1401166800"/>
    <n v="1404363600"/>
    <b v="0"/>
    <b v="0"/>
    <s v="theater/plays"/>
    <n v="0.37233333333333335"/>
    <n v="74.466666666666669"/>
    <x v="3"/>
  </r>
  <r>
    <x v="3"/>
    <n v="1113"/>
    <s v="US"/>
    <s v="USD"/>
    <n v="1266127200"/>
    <n v="1266645600"/>
    <b v="0"/>
    <b v="0"/>
    <s v="theater/plays"/>
    <n v="0.30540075309306081"/>
    <n v="51.009883198562441"/>
    <x v="3"/>
  </r>
  <r>
    <x v="0"/>
    <n v="6"/>
    <s v="US"/>
    <s v="USD"/>
    <n v="1481436000"/>
    <n v="1482818400"/>
    <b v="0"/>
    <b v="0"/>
    <s v="food/food trucks"/>
    <n v="0.25714285714285712"/>
    <n v="90"/>
    <x v="0"/>
  </r>
  <r>
    <x v="0"/>
    <n v="7"/>
    <s v="US"/>
    <s v="USD"/>
    <n v="1372222800"/>
    <n v="1374642000"/>
    <b v="0"/>
    <b v="1"/>
    <s v="theater/plays"/>
    <n v="0.34"/>
    <n v="97.142857142857139"/>
    <x v="3"/>
  </r>
  <r>
    <x v="1"/>
    <n v="181"/>
    <s v="CH"/>
    <s v="CHF"/>
    <n v="1372136400"/>
    <n v="1372482000"/>
    <b v="0"/>
    <b v="0"/>
    <s v="publishing/nonfiction"/>
    <n v="11.859090909090909"/>
    <n v="72.071823204419886"/>
    <x v="5"/>
  </r>
  <r>
    <x v="1"/>
    <n v="110"/>
    <s v="US"/>
    <s v="USD"/>
    <n v="1513922400"/>
    <n v="1514959200"/>
    <b v="0"/>
    <b v="0"/>
    <s v="music/rock"/>
    <n v="1.2539393939393939"/>
    <n v="75.236363636363635"/>
    <x v="1"/>
  </r>
  <r>
    <x v="0"/>
    <n v="31"/>
    <s v="US"/>
    <s v="USD"/>
    <n v="1477976400"/>
    <n v="1478235600"/>
    <b v="0"/>
    <b v="0"/>
    <s v="film &amp; video/drama"/>
    <n v="0.14394366197183098"/>
    <n v="32.967741935483872"/>
    <x v="4"/>
  </r>
  <r>
    <x v="0"/>
    <n v="78"/>
    <s v="US"/>
    <s v="USD"/>
    <n v="1407474000"/>
    <n v="1408078800"/>
    <b v="0"/>
    <b v="1"/>
    <s v="games/mobile games"/>
    <n v="0.54807692307692313"/>
    <n v="54.807692307692307"/>
    <x v="6"/>
  </r>
  <r>
    <x v="1"/>
    <n v="185"/>
    <s v="US"/>
    <s v="USD"/>
    <n v="1546149600"/>
    <n v="1548136800"/>
    <b v="0"/>
    <b v="0"/>
    <s v="technology/web"/>
    <n v="1.0963157894736841"/>
    <n v="45.037837837837834"/>
    <x v="2"/>
  </r>
  <r>
    <x v="1"/>
    <n v="121"/>
    <s v="US"/>
    <s v="USD"/>
    <n v="1338440400"/>
    <n v="1340859600"/>
    <b v="0"/>
    <b v="1"/>
    <s v="theater/plays"/>
    <n v="1.8847058823529412"/>
    <n v="52.958677685950413"/>
    <x v="3"/>
  </r>
  <r>
    <x v="0"/>
    <n v="1225"/>
    <s v="GB"/>
    <s v="GBP"/>
    <n v="1454133600"/>
    <n v="1454479200"/>
    <b v="0"/>
    <b v="0"/>
    <s v="theater/plays"/>
    <n v="0.87008284023668636"/>
    <n v="60.017959183673469"/>
    <x v="3"/>
  </r>
  <r>
    <x v="0"/>
    <n v="1"/>
    <s v="CH"/>
    <s v="CHF"/>
    <n v="1434085200"/>
    <n v="1434430800"/>
    <b v="0"/>
    <b v="0"/>
    <s v="music/rock"/>
    <n v="0.01"/>
    <n v="1"/>
    <x v="1"/>
  </r>
  <r>
    <x v="1"/>
    <n v="106"/>
    <s v="US"/>
    <s v="USD"/>
    <n v="1577772000"/>
    <n v="1579672800"/>
    <b v="0"/>
    <b v="1"/>
    <s v="photography/photography books"/>
    <n v="2.0291304347826089"/>
    <n v="44.028301886792455"/>
    <x v="7"/>
  </r>
  <r>
    <x v="1"/>
    <n v="142"/>
    <s v="US"/>
    <s v="USD"/>
    <n v="1562216400"/>
    <n v="1562389200"/>
    <b v="0"/>
    <b v="0"/>
    <s v="photography/photography books"/>
    <n v="1.9703225806451612"/>
    <n v="86.028169014084511"/>
    <x v="7"/>
  </r>
  <r>
    <x v="1"/>
    <n v="233"/>
    <s v="US"/>
    <s v="USD"/>
    <n v="1548568800"/>
    <n v="1551506400"/>
    <b v="0"/>
    <b v="0"/>
    <s v="theater/plays"/>
    <n v="1.07"/>
    <n v="28.012875536480685"/>
    <x v="3"/>
  </r>
  <r>
    <x v="1"/>
    <n v="218"/>
    <s v="US"/>
    <s v="USD"/>
    <n v="1514872800"/>
    <n v="1516600800"/>
    <b v="0"/>
    <b v="0"/>
    <s v="music/rock"/>
    <n v="2.6873076923076922"/>
    <n v="32.050458715596328"/>
    <x v="1"/>
  </r>
  <r>
    <x v="0"/>
    <n v="67"/>
    <s v="AU"/>
    <s v="AUD"/>
    <n v="1416031200"/>
    <n v="1420437600"/>
    <b v="0"/>
    <b v="0"/>
    <s v="film &amp; video/documentary"/>
    <n v="0.50845360824742269"/>
    <n v="73.611940298507463"/>
    <x v="4"/>
  </r>
  <r>
    <x v="1"/>
    <n v="76"/>
    <s v="US"/>
    <s v="USD"/>
    <n v="1330927200"/>
    <n v="1332997200"/>
    <b v="0"/>
    <b v="1"/>
    <s v="film &amp; video/drama"/>
    <n v="11.802857142857142"/>
    <n v="108.71052631578948"/>
    <x v="4"/>
  </r>
  <r>
    <x v="1"/>
    <n v="43"/>
    <s v="US"/>
    <s v="USD"/>
    <n v="1571115600"/>
    <n v="1574920800"/>
    <b v="0"/>
    <b v="1"/>
    <s v="theater/plays"/>
    <n v="2.64"/>
    <n v="42.97674418604651"/>
    <x v="3"/>
  </r>
  <r>
    <x v="0"/>
    <n v="19"/>
    <s v="US"/>
    <s v="USD"/>
    <n v="1463461200"/>
    <n v="1464930000"/>
    <b v="0"/>
    <b v="0"/>
    <s v="food/food trucks"/>
    <n v="0.30442307692307691"/>
    <n v="83.315789473684205"/>
    <x v="0"/>
  </r>
  <r>
    <x v="0"/>
    <n v="2108"/>
    <s v="CH"/>
    <s v="CHF"/>
    <n v="1344920400"/>
    <n v="1345006800"/>
    <b v="0"/>
    <b v="0"/>
    <s v="film &amp; video/documentary"/>
    <n v="0.62880681818181816"/>
    <n v="42"/>
    <x v="4"/>
  </r>
  <r>
    <x v="1"/>
    <n v="221"/>
    <s v="US"/>
    <s v="USD"/>
    <n v="1511848800"/>
    <n v="1512712800"/>
    <b v="0"/>
    <b v="1"/>
    <s v="theater/plays"/>
    <n v="1.9312499999999999"/>
    <n v="55.927601809954751"/>
    <x v="3"/>
  </r>
  <r>
    <x v="0"/>
    <n v="679"/>
    <s v="US"/>
    <s v="USD"/>
    <n v="1452319200"/>
    <n v="1452492000"/>
    <b v="0"/>
    <b v="1"/>
    <s v="games/video games"/>
    <n v="0.77102702702702708"/>
    <n v="105.03681885125184"/>
    <x v="6"/>
  </r>
  <r>
    <x v="1"/>
    <n v="2805"/>
    <s v="CA"/>
    <s v="CAD"/>
    <n v="1523854800"/>
    <n v="1524286800"/>
    <b v="0"/>
    <b v="0"/>
    <s v="publishing/nonfiction"/>
    <n v="2.2552763819095478"/>
    <n v="48"/>
    <x v="5"/>
  </r>
  <r>
    <x v="1"/>
    <n v="68"/>
    <s v="US"/>
    <s v="USD"/>
    <n v="1346043600"/>
    <n v="1346907600"/>
    <b v="0"/>
    <b v="0"/>
    <s v="games/video games"/>
    <n v="2.3940625"/>
    <n v="112.66176470588235"/>
    <x v="6"/>
  </r>
  <r>
    <x v="0"/>
    <n v="36"/>
    <s v="DK"/>
    <s v="DKK"/>
    <n v="1464325200"/>
    <n v="1464498000"/>
    <b v="0"/>
    <b v="1"/>
    <s v="music/rock"/>
    <n v="0.921875"/>
    <n v="81.944444444444443"/>
    <x v="1"/>
  </r>
  <r>
    <x v="1"/>
    <n v="183"/>
    <s v="CA"/>
    <s v="CAD"/>
    <n v="1511935200"/>
    <n v="1514181600"/>
    <b v="0"/>
    <b v="0"/>
    <s v="music/rock"/>
    <n v="1.3023333333333333"/>
    <n v="64.049180327868854"/>
    <x v="1"/>
  </r>
  <r>
    <x v="1"/>
    <n v="133"/>
    <s v="US"/>
    <s v="USD"/>
    <n v="1392012000"/>
    <n v="1392184800"/>
    <b v="1"/>
    <b v="1"/>
    <s v="theater/plays"/>
    <n v="6.1521739130434785"/>
    <n v="106.39097744360902"/>
    <x v="3"/>
  </r>
  <r>
    <x v="1"/>
    <n v="2489"/>
    <s v="IT"/>
    <s v="EUR"/>
    <n v="1556946000"/>
    <n v="1559365200"/>
    <b v="0"/>
    <b v="1"/>
    <s v="publishing/nonfiction"/>
    <n v="3.687953216374269"/>
    <n v="76.011249497790274"/>
    <x v="5"/>
  </r>
  <r>
    <x v="1"/>
    <n v="69"/>
    <s v="US"/>
    <s v="USD"/>
    <n v="1548050400"/>
    <n v="1549173600"/>
    <b v="0"/>
    <b v="1"/>
    <s v="theater/plays"/>
    <n v="10.948571428571428"/>
    <n v="111.07246376811594"/>
    <x v="3"/>
  </r>
  <r>
    <x v="0"/>
    <n v="47"/>
    <s v="US"/>
    <s v="USD"/>
    <n v="1353736800"/>
    <n v="1355032800"/>
    <b v="1"/>
    <b v="0"/>
    <s v="games/video games"/>
    <n v="0.50662921348314605"/>
    <n v="95.936170212765958"/>
    <x v="6"/>
  </r>
  <r>
    <x v="1"/>
    <n v="279"/>
    <s v="GB"/>
    <s v="GBP"/>
    <n v="1532840400"/>
    <n v="1533963600"/>
    <b v="0"/>
    <b v="1"/>
    <s v="music/rock"/>
    <n v="8.0060000000000002"/>
    <n v="43.043010752688176"/>
    <x v="1"/>
  </r>
  <r>
    <x v="1"/>
    <n v="210"/>
    <s v="US"/>
    <s v="USD"/>
    <n v="1488261600"/>
    <n v="1489381200"/>
    <b v="0"/>
    <b v="0"/>
    <s v="film &amp; video/documentary"/>
    <n v="2.9128571428571428"/>
    <n v="67.966666666666669"/>
    <x v="4"/>
  </r>
  <r>
    <x v="1"/>
    <n v="2100"/>
    <s v="US"/>
    <s v="USD"/>
    <n v="1393567200"/>
    <n v="1395032400"/>
    <b v="0"/>
    <b v="0"/>
    <s v="music/rock"/>
    <n v="3.4996666666666667"/>
    <n v="89.991428571428571"/>
    <x v="1"/>
  </r>
  <r>
    <x v="1"/>
    <n v="252"/>
    <s v="US"/>
    <s v="USD"/>
    <n v="1410325200"/>
    <n v="1412485200"/>
    <b v="1"/>
    <b v="1"/>
    <s v="music/rock"/>
    <n v="3.5707317073170732"/>
    <n v="58.095238095238095"/>
    <x v="1"/>
  </r>
  <r>
    <x v="1"/>
    <n v="1280"/>
    <s v="US"/>
    <s v="USD"/>
    <n v="1276923600"/>
    <n v="1279688400"/>
    <b v="0"/>
    <b v="1"/>
    <s v="publishing/nonfiction"/>
    <n v="1.2648941176470587"/>
    <n v="83.996875000000003"/>
    <x v="5"/>
  </r>
  <r>
    <x v="1"/>
    <n v="157"/>
    <s v="GB"/>
    <s v="GBP"/>
    <n v="1500958800"/>
    <n v="1501995600"/>
    <b v="0"/>
    <b v="0"/>
    <s v="film &amp; video/shorts"/>
    <n v="3.875"/>
    <n v="88.853503184713375"/>
    <x v="4"/>
  </r>
  <r>
    <x v="1"/>
    <n v="194"/>
    <s v="US"/>
    <s v="USD"/>
    <n v="1292220000"/>
    <n v="1294639200"/>
    <b v="0"/>
    <b v="1"/>
    <s v="theater/plays"/>
    <n v="4.5703571428571426"/>
    <n v="65.963917525773198"/>
    <x v="3"/>
  </r>
  <r>
    <x v="1"/>
    <n v="82"/>
    <s v="AU"/>
    <s v="AUD"/>
    <n v="1304398800"/>
    <n v="1305435600"/>
    <b v="0"/>
    <b v="1"/>
    <s v="film &amp; video/drama"/>
    <n v="2.6669565217391304"/>
    <n v="74.804878048780495"/>
    <x v="4"/>
  </r>
  <r>
    <x v="0"/>
    <n v="70"/>
    <s v="US"/>
    <s v="USD"/>
    <n v="1535432400"/>
    <n v="1537592400"/>
    <b v="0"/>
    <b v="0"/>
    <s v="theater/plays"/>
    <n v="0.69"/>
    <n v="69.98571428571428"/>
    <x v="3"/>
  </r>
  <r>
    <x v="0"/>
    <n v="154"/>
    <s v="US"/>
    <s v="USD"/>
    <n v="1433826000"/>
    <n v="1435122000"/>
    <b v="0"/>
    <b v="0"/>
    <s v="theater/plays"/>
    <n v="0.51343749999999999"/>
    <n v="32.006493506493506"/>
    <x v="3"/>
  </r>
  <r>
    <x v="0"/>
    <n v="22"/>
    <s v="US"/>
    <s v="USD"/>
    <n v="1514959200"/>
    <n v="1520056800"/>
    <b v="0"/>
    <b v="0"/>
    <s v="theater/plays"/>
    <n v="1.1710526315789473E-2"/>
    <n v="64.727272727272734"/>
    <x v="3"/>
  </r>
  <r>
    <x v="1"/>
    <n v="4233"/>
    <s v="US"/>
    <s v="USD"/>
    <n v="1332738000"/>
    <n v="1335675600"/>
    <b v="0"/>
    <b v="0"/>
    <s v="photography/photography books"/>
    <n v="1.089773429454171"/>
    <n v="24.998110087408456"/>
    <x v="7"/>
  </r>
  <r>
    <x v="1"/>
    <n v="1297"/>
    <s v="DK"/>
    <s v="DKK"/>
    <n v="1445490000"/>
    <n v="1448431200"/>
    <b v="1"/>
    <b v="0"/>
    <s v="publishing/translations"/>
    <n v="3.1517592592592591"/>
    <n v="104.97764070932922"/>
    <x v="5"/>
  </r>
  <r>
    <x v="1"/>
    <n v="165"/>
    <s v="DK"/>
    <s v="DKK"/>
    <n v="1297663200"/>
    <n v="1298613600"/>
    <b v="0"/>
    <b v="0"/>
    <s v="publishing/translations"/>
    <n v="1.5769117647058823"/>
    <n v="64.987878787878785"/>
    <x v="5"/>
  </r>
  <r>
    <x v="1"/>
    <n v="119"/>
    <s v="US"/>
    <s v="USD"/>
    <n v="1371963600"/>
    <n v="1372482000"/>
    <b v="0"/>
    <b v="0"/>
    <s v="theater/plays"/>
    <n v="1.5380821917808218"/>
    <n v="94.352941176470594"/>
    <x v="3"/>
  </r>
  <r>
    <x v="0"/>
    <n v="1758"/>
    <s v="US"/>
    <s v="USD"/>
    <n v="1425103200"/>
    <n v="1425621600"/>
    <b v="0"/>
    <b v="0"/>
    <s v="technology/web"/>
    <n v="0.89738979118329465"/>
    <n v="44.001706484641637"/>
    <x v="2"/>
  </r>
  <r>
    <x v="0"/>
    <n v="94"/>
    <s v="US"/>
    <s v="USD"/>
    <n v="1265349600"/>
    <n v="1266300000"/>
    <b v="0"/>
    <b v="0"/>
    <s v="music/indie rock"/>
    <n v="0.75135802469135804"/>
    <n v="64.744680851063833"/>
    <x v="1"/>
  </r>
  <r>
    <x v="1"/>
    <n v="1797"/>
    <s v="US"/>
    <s v="USD"/>
    <n v="1301202000"/>
    <n v="1305867600"/>
    <b v="0"/>
    <b v="0"/>
    <s v="music/jazz"/>
    <n v="8.5288135593220336"/>
    <n v="84.00667779632721"/>
    <x v="1"/>
  </r>
  <r>
    <x v="1"/>
    <n v="261"/>
    <s v="US"/>
    <s v="USD"/>
    <n v="1538024400"/>
    <n v="1538802000"/>
    <b v="0"/>
    <b v="0"/>
    <s v="theater/plays"/>
    <n v="1.3890625000000001"/>
    <n v="34.061302681992338"/>
    <x v="3"/>
  </r>
  <r>
    <x v="1"/>
    <n v="157"/>
    <s v="US"/>
    <s v="USD"/>
    <n v="1395032400"/>
    <n v="1398920400"/>
    <b v="0"/>
    <b v="1"/>
    <s v="film &amp; video/documentary"/>
    <n v="1.9018181818181819"/>
    <n v="93.273885350318466"/>
    <x v="4"/>
  </r>
  <r>
    <x v="1"/>
    <n v="3533"/>
    <s v="US"/>
    <s v="USD"/>
    <n v="1405486800"/>
    <n v="1405659600"/>
    <b v="0"/>
    <b v="1"/>
    <s v="theater/plays"/>
    <n v="1.0024333619948409"/>
    <n v="32.998301726577978"/>
    <x v="3"/>
  </r>
  <r>
    <x v="1"/>
    <n v="155"/>
    <s v="US"/>
    <s v="USD"/>
    <n v="1455861600"/>
    <n v="1457244000"/>
    <b v="0"/>
    <b v="0"/>
    <s v="technology/web"/>
    <n v="1.4275824175824177"/>
    <n v="83.812903225806451"/>
    <x v="2"/>
  </r>
  <r>
    <x v="1"/>
    <n v="132"/>
    <s v="IT"/>
    <s v="EUR"/>
    <n v="1529038800"/>
    <n v="1529298000"/>
    <b v="0"/>
    <b v="0"/>
    <s v="technology/wearables"/>
    <n v="5.6313333333333331"/>
    <n v="63.992424242424242"/>
    <x v="2"/>
  </r>
  <r>
    <x v="0"/>
    <n v="33"/>
    <s v="US"/>
    <s v="USD"/>
    <n v="1535259600"/>
    <n v="1535778000"/>
    <b v="0"/>
    <b v="0"/>
    <s v="photography/photography books"/>
    <n v="0.30715909090909088"/>
    <n v="81.909090909090907"/>
    <x v="7"/>
  </r>
  <r>
    <x v="3"/>
    <n v="94"/>
    <s v="US"/>
    <s v="USD"/>
    <n v="1327212000"/>
    <n v="1327471200"/>
    <b v="0"/>
    <b v="0"/>
    <s v="film &amp; video/documentary"/>
    <n v="0.99397727272727276"/>
    <n v="93.053191489361708"/>
    <x v="4"/>
  </r>
  <r>
    <x v="1"/>
    <n v="1354"/>
    <s v="GB"/>
    <s v="GBP"/>
    <n v="1526360400"/>
    <n v="1529557200"/>
    <b v="0"/>
    <b v="0"/>
    <s v="technology/web"/>
    <n v="1.9754935622317598"/>
    <n v="101.98449039881831"/>
    <x v="2"/>
  </r>
  <r>
    <x v="1"/>
    <n v="48"/>
    <s v="US"/>
    <s v="USD"/>
    <n v="1532149200"/>
    <n v="1535259600"/>
    <b v="1"/>
    <b v="1"/>
    <s v="technology/web"/>
    <n v="5.085"/>
    <n v="105.9375"/>
    <x v="2"/>
  </r>
  <r>
    <x v="1"/>
    <n v="110"/>
    <s v="US"/>
    <s v="USD"/>
    <n v="1515304800"/>
    <n v="1515564000"/>
    <b v="0"/>
    <b v="0"/>
    <s v="food/food trucks"/>
    <n v="2.3774468085106384"/>
    <n v="101.58181818181818"/>
    <x v="0"/>
  </r>
  <r>
    <x v="1"/>
    <n v="172"/>
    <s v="US"/>
    <s v="USD"/>
    <n v="1276318800"/>
    <n v="1277096400"/>
    <b v="0"/>
    <b v="0"/>
    <s v="film &amp; video/drama"/>
    <n v="3.3846875000000001"/>
    <n v="62.970930232558139"/>
    <x v="4"/>
  </r>
  <r>
    <x v="1"/>
    <n v="307"/>
    <s v="US"/>
    <s v="USD"/>
    <n v="1328767200"/>
    <n v="1329026400"/>
    <b v="0"/>
    <b v="1"/>
    <s v="music/indie rock"/>
    <n v="1.3308955223880596"/>
    <n v="29.045602605863191"/>
    <x v="1"/>
  </r>
  <r>
    <x v="0"/>
    <n v="1"/>
    <s v="US"/>
    <s v="USD"/>
    <n v="1321682400"/>
    <n v="1322978400"/>
    <b v="1"/>
    <b v="0"/>
    <s v="music/rock"/>
    <n v="0.01"/>
    <n v="1"/>
    <x v="1"/>
  </r>
  <r>
    <x v="1"/>
    <n v="160"/>
    <s v="US"/>
    <s v="USD"/>
    <n v="1335934800"/>
    <n v="1338786000"/>
    <b v="0"/>
    <b v="0"/>
    <s v="music/electric music"/>
    <n v="2.0779999999999998"/>
    <n v="77.924999999999997"/>
    <x v="1"/>
  </r>
  <r>
    <x v="0"/>
    <n v="31"/>
    <s v="US"/>
    <s v="USD"/>
    <n v="1310792400"/>
    <n v="1311656400"/>
    <b v="0"/>
    <b v="1"/>
    <s v="games/video games"/>
    <n v="0.51122448979591839"/>
    <n v="80.806451612903231"/>
    <x v="6"/>
  </r>
  <r>
    <x v="1"/>
    <n v="1467"/>
    <s v="CA"/>
    <s v="CAD"/>
    <n v="1308546000"/>
    <n v="1308978000"/>
    <b v="0"/>
    <b v="1"/>
    <s v="music/indie rock"/>
    <n v="6.5205847953216374"/>
    <n v="76.006816632583508"/>
    <x v="1"/>
  </r>
  <r>
    <x v="1"/>
    <n v="2662"/>
    <s v="CA"/>
    <s v="CAD"/>
    <n v="1574056800"/>
    <n v="1576389600"/>
    <b v="0"/>
    <b v="0"/>
    <s v="publishing/fiction"/>
    <n v="1.1363099415204678"/>
    <n v="72.993613824192337"/>
    <x v="5"/>
  </r>
  <r>
    <x v="1"/>
    <n v="452"/>
    <s v="AU"/>
    <s v="AUD"/>
    <n v="1308373200"/>
    <n v="1311051600"/>
    <b v="0"/>
    <b v="0"/>
    <s v="theater/plays"/>
    <n v="1.0237606837606839"/>
    <n v="53"/>
    <x v="3"/>
  </r>
  <r>
    <x v="1"/>
    <n v="158"/>
    <s v="US"/>
    <s v="USD"/>
    <n v="1335243600"/>
    <n v="1336712400"/>
    <b v="0"/>
    <b v="0"/>
    <s v="food/food trucks"/>
    <n v="3.5658333333333334"/>
    <n v="54.164556962025316"/>
    <x v="0"/>
  </r>
  <r>
    <x v="1"/>
    <n v="225"/>
    <s v="CH"/>
    <s v="CHF"/>
    <n v="1328421600"/>
    <n v="1330408800"/>
    <b v="1"/>
    <b v="0"/>
    <s v="film &amp; video/shorts"/>
    <n v="1.3986792452830188"/>
    <n v="32.946666666666665"/>
    <x v="4"/>
  </r>
  <r>
    <x v="0"/>
    <n v="35"/>
    <s v="US"/>
    <s v="USD"/>
    <n v="1524286800"/>
    <n v="1524891600"/>
    <b v="1"/>
    <b v="0"/>
    <s v="food/food trucks"/>
    <n v="0.69450000000000001"/>
    <n v="79.371428571428567"/>
    <x v="0"/>
  </r>
  <r>
    <x v="0"/>
    <n v="63"/>
    <s v="US"/>
    <s v="USD"/>
    <n v="1362117600"/>
    <n v="1363669200"/>
    <b v="0"/>
    <b v="1"/>
    <s v="theater/plays"/>
    <n v="0.35534246575342465"/>
    <n v="41.174603174603178"/>
    <x v="3"/>
  </r>
  <r>
    <x v="1"/>
    <n v="65"/>
    <s v="US"/>
    <s v="USD"/>
    <n v="1550556000"/>
    <n v="1551420000"/>
    <b v="0"/>
    <b v="1"/>
    <s v="technology/wearables"/>
    <n v="2.5165000000000002"/>
    <n v="77.430769230769229"/>
    <x v="2"/>
  </r>
  <r>
    <x v="1"/>
    <n v="163"/>
    <s v="US"/>
    <s v="USD"/>
    <n v="1269147600"/>
    <n v="1269838800"/>
    <b v="0"/>
    <b v="0"/>
    <s v="theater/plays"/>
    <n v="1.0587500000000001"/>
    <n v="57.159509202453989"/>
    <x v="3"/>
  </r>
  <r>
    <x v="1"/>
    <n v="85"/>
    <s v="US"/>
    <s v="USD"/>
    <n v="1312174800"/>
    <n v="1312520400"/>
    <b v="0"/>
    <b v="0"/>
    <s v="theater/plays"/>
    <n v="1.8742857142857143"/>
    <n v="77.17647058823529"/>
    <x v="3"/>
  </r>
  <r>
    <x v="1"/>
    <n v="217"/>
    <s v="US"/>
    <s v="USD"/>
    <n v="1434517200"/>
    <n v="1436504400"/>
    <b v="0"/>
    <b v="1"/>
    <s v="film &amp; video/television"/>
    <n v="3.8678571428571429"/>
    <n v="24.953917050691246"/>
    <x v="4"/>
  </r>
  <r>
    <x v="1"/>
    <n v="150"/>
    <s v="US"/>
    <s v="USD"/>
    <n v="1471582800"/>
    <n v="1472014800"/>
    <b v="0"/>
    <b v="0"/>
    <s v="film &amp; video/shorts"/>
    <n v="3.4707142857142856"/>
    <n v="97.18"/>
    <x v="4"/>
  </r>
  <r>
    <x v="1"/>
    <n v="3272"/>
    <s v="US"/>
    <s v="USD"/>
    <n v="1410757200"/>
    <n v="1411534800"/>
    <b v="0"/>
    <b v="0"/>
    <s v="theater/plays"/>
    <n v="1.8582098765432098"/>
    <n v="46.000916870415651"/>
    <x v="3"/>
  </r>
  <r>
    <x v="3"/>
    <n v="898"/>
    <s v="US"/>
    <s v="USD"/>
    <n v="1304830800"/>
    <n v="1304917200"/>
    <b v="0"/>
    <b v="0"/>
    <s v="photography/photography books"/>
    <n v="0.43241247264770238"/>
    <n v="88.023385300668153"/>
    <x v="7"/>
  </r>
  <r>
    <x v="1"/>
    <n v="300"/>
    <s v="US"/>
    <s v="USD"/>
    <n v="1539061200"/>
    <n v="1539579600"/>
    <b v="0"/>
    <b v="0"/>
    <s v="food/food trucks"/>
    <n v="1.6243749999999999"/>
    <n v="25.99"/>
    <x v="0"/>
  </r>
  <r>
    <x v="1"/>
    <n v="126"/>
    <s v="US"/>
    <s v="USD"/>
    <n v="1381554000"/>
    <n v="1382504400"/>
    <b v="0"/>
    <b v="0"/>
    <s v="theater/plays"/>
    <n v="1.8484285714285715"/>
    <n v="102.69047619047619"/>
    <x v="3"/>
  </r>
  <r>
    <x v="0"/>
    <n v="526"/>
    <s v="US"/>
    <s v="USD"/>
    <n v="1277096400"/>
    <n v="1278306000"/>
    <b v="0"/>
    <b v="0"/>
    <s v="film &amp; video/drama"/>
    <n v="0.23703520691785052"/>
    <n v="72.958174904942965"/>
    <x v="4"/>
  </r>
  <r>
    <x v="0"/>
    <n v="121"/>
    <s v="US"/>
    <s v="USD"/>
    <n v="1440392400"/>
    <n v="1442552400"/>
    <b v="0"/>
    <b v="0"/>
    <s v="theater/plays"/>
    <n v="0.89870129870129867"/>
    <n v="57.190082644628099"/>
    <x v="3"/>
  </r>
  <r>
    <x v="1"/>
    <n v="2320"/>
    <s v="US"/>
    <s v="USD"/>
    <n v="1509512400"/>
    <n v="1511071200"/>
    <b v="0"/>
    <b v="1"/>
    <s v="theater/plays"/>
    <n v="2.7260419580419581"/>
    <n v="84.013793103448279"/>
    <x v="3"/>
  </r>
  <r>
    <x v="1"/>
    <n v="81"/>
    <s v="AU"/>
    <s v="AUD"/>
    <n v="1535950800"/>
    <n v="1536382800"/>
    <b v="0"/>
    <b v="0"/>
    <s v="film &amp; video/science fiction"/>
    <n v="1.7004255319148935"/>
    <n v="98.666666666666671"/>
    <x v="4"/>
  </r>
  <r>
    <x v="1"/>
    <n v="1887"/>
    <s v="US"/>
    <s v="USD"/>
    <n v="1389160800"/>
    <n v="1389592800"/>
    <b v="0"/>
    <b v="0"/>
    <s v="photography/photography books"/>
    <n v="1.8828503562945369"/>
    <n v="42.007419183889773"/>
    <x v="7"/>
  </r>
  <r>
    <x v="1"/>
    <n v="4358"/>
    <s v="US"/>
    <s v="USD"/>
    <n v="1271998800"/>
    <n v="1275282000"/>
    <b v="0"/>
    <b v="1"/>
    <s v="photography/photography books"/>
    <n v="3.4693532338308457"/>
    <n v="32.002753556677376"/>
    <x v="7"/>
  </r>
  <r>
    <x v="0"/>
    <n v="67"/>
    <s v="US"/>
    <s v="USD"/>
    <n v="1294898400"/>
    <n v="1294984800"/>
    <b v="0"/>
    <b v="0"/>
    <s v="music/rock"/>
    <n v="0.6917721518987342"/>
    <n v="81.567164179104481"/>
    <x v="1"/>
  </r>
  <r>
    <x v="0"/>
    <n v="57"/>
    <s v="CA"/>
    <s v="CAD"/>
    <n v="1559970000"/>
    <n v="1562043600"/>
    <b v="0"/>
    <b v="0"/>
    <s v="photography/photography books"/>
    <n v="0.25433734939759034"/>
    <n v="37.035087719298247"/>
    <x v="7"/>
  </r>
  <r>
    <x v="0"/>
    <n v="1229"/>
    <s v="US"/>
    <s v="USD"/>
    <n v="1469509200"/>
    <n v="1469595600"/>
    <b v="0"/>
    <b v="0"/>
    <s v="food/food trucks"/>
    <n v="0.77400977995110021"/>
    <n v="103.033360455655"/>
    <x v="0"/>
  </r>
  <r>
    <x v="0"/>
    <n v="12"/>
    <s v="IT"/>
    <s v="EUR"/>
    <n v="1579068000"/>
    <n v="1581141600"/>
    <b v="0"/>
    <b v="0"/>
    <s v="music/metal"/>
    <n v="0.37481481481481482"/>
    <n v="84.333333333333329"/>
    <x v="1"/>
  </r>
  <r>
    <x v="1"/>
    <n v="53"/>
    <s v="US"/>
    <s v="USD"/>
    <n v="1487743200"/>
    <n v="1488520800"/>
    <b v="0"/>
    <b v="0"/>
    <s v="publishing/nonfiction"/>
    <n v="5.4379999999999997"/>
    <n v="102.60377358490567"/>
    <x v="5"/>
  </r>
  <r>
    <x v="1"/>
    <n v="2414"/>
    <s v="US"/>
    <s v="USD"/>
    <n v="1563685200"/>
    <n v="1563858000"/>
    <b v="0"/>
    <b v="0"/>
    <s v="music/electric music"/>
    <n v="2.2852189349112426"/>
    <n v="79.992129246064621"/>
    <x v="1"/>
  </r>
  <r>
    <x v="0"/>
    <n v="452"/>
    <s v="US"/>
    <s v="USD"/>
    <n v="1436418000"/>
    <n v="1438923600"/>
    <b v="0"/>
    <b v="1"/>
    <s v="theater/plays"/>
    <n v="0.38948339483394834"/>
    <n v="70.055309734513273"/>
    <x v="3"/>
  </r>
  <r>
    <x v="1"/>
    <n v="80"/>
    <s v="US"/>
    <s v="USD"/>
    <n v="1421820000"/>
    <n v="1422165600"/>
    <b v="0"/>
    <b v="0"/>
    <s v="theater/plays"/>
    <n v="3.7"/>
    <n v="37"/>
    <x v="3"/>
  </r>
  <r>
    <x v="1"/>
    <n v="193"/>
    <s v="US"/>
    <s v="USD"/>
    <n v="1274763600"/>
    <n v="1277874000"/>
    <b v="0"/>
    <b v="0"/>
    <s v="film &amp; video/shorts"/>
    <n v="2.3791176470588233"/>
    <n v="41.911917098445599"/>
    <x v="4"/>
  </r>
  <r>
    <x v="0"/>
    <n v="1886"/>
    <s v="US"/>
    <s v="USD"/>
    <n v="1399179600"/>
    <n v="1399352400"/>
    <b v="0"/>
    <b v="1"/>
    <s v="theater/plays"/>
    <n v="0.64036299765807958"/>
    <n v="57.992576882290564"/>
    <x v="3"/>
  </r>
  <r>
    <x v="1"/>
    <n v="52"/>
    <s v="US"/>
    <s v="USD"/>
    <n v="1275800400"/>
    <n v="1279083600"/>
    <b v="0"/>
    <b v="0"/>
    <s v="theater/plays"/>
    <n v="1.1827777777777777"/>
    <n v="40.942307692307693"/>
    <x v="3"/>
  </r>
  <r>
    <x v="0"/>
    <n v="1825"/>
    <s v="US"/>
    <s v="USD"/>
    <n v="1282798800"/>
    <n v="1284354000"/>
    <b v="0"/>
    <b v="0"/>
    <s v="music/indie rock"/>
    <n v="0.84824037184594958"/>
    <n v="69.9972602739726"/>
    <x v="1"/>
  </r>
  <r>
    <x v="0"/>
    <n v="31"/>
    <s v="US"/>
    <s v="USD"/>
    <n v="1437109200"/>
    <n v="1441170000"/>
    <b v="0"/>
    <b v="1"/>
    <s v="theater/plays"/>
    <n v="0.29346153846153844"/>
    <n v="73.838709677419359"/>
    <x v="3"/>
  </r>
  <r>
    <x v="1"/>
    <n v="290"/>
    <s v="US"/>
    <s v="USD"/>
    <n v="1491886800"/>
    <n v="1493528400"/>
    <b v="0"/>
    <b v="0"/>
    <s v="theater/plays"/>
    <n v="2.0989655172413793"/>
    <n v="41.979310344827589"/>
    <x v="3"/>
  </r>
  <r>
    <x v="1"/>
    <n v="122"/>
    <s v="US"/>
    <s v="USD"/>
    <n v="1394600400"/>
    <n v="1395205200"/>
    <b v="0"/>
    <b v="1"/>
    <s v="music/electric music"/>
    <n v="1.697857142857143"/>
    <n v="77.93442622950819"/>
    <x v="1"/>
  </r>
  <r>
    <x v="1"/>
    <n v="1470"/>
    <s v="US"/>
    <s v="USD"/>
    <n v="1561352400"/>
    <n v="1561438800"/>
    <b v="0"/>
    <b v="0"/>
    <s v="music/indie rock"/>
    <n v="1.1595907738095239"/>
    <n v="106.01972789115646"/>
    <x v="1"/>
  </r>
  <r>
    <x v="1"/>
    <n v="165"/>
    <s v="CA"/>
    <s v="CAD"/>
    <n v="1322892000"/>
    <n v="1326693600"/>
    <b v="0"/>
    <b v="0"/>
    <s v="film &amp; video/documentary"/>
    <n v="2.5859999999999999"/>
    <n v="47.018181818181816"/>
    <x v="4"/>
  </r>
  <r>
    <x v="1"/>
    <n v="182"/>
    <s v="US"/>
    <s v="USD"/>
    <n v="1274418000"/>
    <n v="1277960400"/>
    <b v="0"/>
    <b v="0"/>
    <s v="publishing/translations"/>
    <n v="2.3058333333333332"/>
    <n v="76.016483516483518"/>
    <x v="5"/>
  </r>
  <r>
    <x v="1"/>
    <n v="199"/>
    <s v="IT"/>
    <s v="EUR"/>
    <n v="1434344400"/>
    <n v="1434690000"/>
    <b v="0"/>
    <b v="1"/>
    <s v="film &amp; video/documentary"/>
    <n v="1.2821428571428573"/>
    <n v="54.120603015075375"/>
    <x v="4"/>
  </r>
  <r>
    <x v="1"/>
    <n v="56"/>
    <s v="GB"/>
    <s v="GBP"/>
    <n v="1373518800"/>
    <n v="1376110800"/>
    <b v="0"/>
    <b v="1"/>
    <s v="film &amp; video/television"/>
    <n v="1.8870588235294117"/>
    <n v="57.285714285714285"/>
    <x v="4"/>
  </r>
  <r>
    <x v="0"/>
    <n v="107"/>
    <s v="US"/>
    <s v="USD"/>
    <n v="1517637600"/>
    <n v="1518415200"/>
    <b v="0"/>
    <b v="0"/>
    <s v="theater/plays"/>
    <n v="6.9511889862327911E-2"/>
    <n v="103.81308411214954"/>
    <x v="3"/>
  </r>
  <r>
    <x v="1"/>
    <n v="1460"/>
    <s v="AU"/>
    <s v="AUD"/>
    <n v="1310619600"/>
    <n v="1310878800"/>
    <b v="0"/>
    <b v="1"/>
    <s v="food/food trucks"/>
    <n v="7.7443434343434348"/>
    <n v="105.02602739726028"/>
    <x v="0"/>
  </r>
  <r>
    <x v="0"/>
    <n v="27"/>
    <s v="US"/>
    <s v="USD"/>
    <n v="1556427600"/>
    <n v="1556600400"/>
    <b v="0"/>
    <b v="0"/>
    <s v="theater/plays"/>
    <n v="0.27693181818181817"/>
    <n v="90.259259259259252"/>
    <x v="3"/>
  </r>
  <r>
    <x v="0"/>
    <n v="1221"/>
    <s v="US"/>
    <s v="USD"/>
    <n v="1576476000"/>
    <n v="1576994400"/>
    <b v="0"/>
    <b v="0"/>
    <s v="film &amp; video/documentary"/>
    <n v="0.52479620323841425"/>
    <n v="76.978705978705975"/>
    <x v="4"/>
  </r>
  <r>
    <x v="1"/>
    <n v="123"/>
    <s v="CH"/>
    <s v="CHF"/>
    <n v="1381122000"/>
    <n v="1382677200"/>
    <b v="0"/>
    <b v="0"/>
    <s v="music/jazz"/>
    <n v="4.0709677419354842"/>
    <n v="102.60162601626017"/>
    <x v="1"/>
  </r>
  <r>
    <x v="0"/>
    <n v="1"/>
    <s v="US"/>
    <s v="USD"/>
    <n v="1411102800"/>
    <n v="1411189200"/>
    <b v="0"/>
    <b v="1"/>
    <s v="technology/web"/>
    <n v="0.02"/>
    <n v="2"/>
    <x v="2"/>
  </r>
  <r>
    <x v="1"/>
    <n v="159"/>
    <s v="US"/>
    <s v="USD"/>
    <n v="1531803600"/>
    <n v="1534654800"/>
    <b v="0"/>
    <b v="1"/>
    <s v="music/rock"/>
    <n v="1.5617857142857143"/>
    <n v="55.0062893081761"/>
    <x v="1"/>
  </r>
  <r>
    <x v="1"/>
    <n v="110"/>
    <s v="US"/>
    <s v="USD"/>
    <n v="1454133600"/>
    <n v="1457762400"/>
    <b v="0"/>
    <b v="0"/>
    <s v="technology/web"/>
    <n v="2.5242857142857145"/>
    <n v="32.127272727272725"/>
    <x v="2"/>
  </r>
  <r>
    <x v="2"/>
    <n v="14"/>
    <s v="US"/>
    <s v="USD"/>
    <n v="1336194000"/>
    <n v="1337490000"/>
    <b v="0"/>
    <b v="1"/>
    <s v="publishing/nonfiction"/>
    <n v="1.729268292682927E-2"/>
    <n v="50.642857142857146"/>
    <x v="5"/>
  </r>
  <r>
    <x v="0"/>
    <n v="16"/>
    <s v="US"/>
    <s v="USD"/>
    <n v="1349326800"/>
    <n v="1349672400"/>
    <b v="0"/>
    <b v="0"/>
    <s v="publishing/radio &amp; podcasts"/>
    <n v="0.12230769230769231"/>
    <n v="49.6875"/>
    <x v="5"/>
  </r>
  <r>
    <x v="1"/>
    <n v="236"/>
    <s v="US"/>
    <s v="USD"/>
    <n v="1379566800"/>
    <n v="1379826000"/>
    <b v="0"/>
    <b v="0"/>
    <s v="theater/plays"/>
    <n v="1.6398734177215191"/>
    <n v="54.894067796610166"/>
    <x v="3"/>
  </r>
  <r>
    <x v="1"/>
    <n v="191"/>
    <s v="US"/>
    <s v="USD"/>
    <n v="1494651600"/>
    <n v="1497762000"/>
    <b v="1"/>
    <b v="1"/>
    <s v="film &amp; video/documentary"/>
    <n v="1.6298181818181818"/>
    <n v="46.931937172774866"/>
    <x v="4"/>
  </r>
  <r>
    <x v="0"/>
    <n v="41"/>
    <s v="US"/>
    <s v="USD"/>
    <n v="1303880400"/>
    <n v="1304485200"/>
    <b v="0"/>
    <b v="0"/>
    <s v="theater/plays"/>
    <n v="0.20252747252747252"/>
    <n v="44.951219512195124"/>
    <x v="3"/>
  </r>
  <r>
    <x v="1"/>
    <n v="3934"/>
    <s v="US"/>
    <s v="USD"/>
    <n v="1335934800"/>
    <n v="1336885200"/>
    <b v="0"/>
    <b v="0"/>
    <s v="games/video games"/>
    <n v="3.1924083769633507"/>
    <n v="30.99898322318251"/>
    <x v="6"/>
  </r>
  <r>
    <x v="1"/>
    <n v="80"/>
    <s v="CA"/>
    <s v="CAD"/>
    <n v="1528088400"/>
    <n v="1530421200"/>
    <b v="0"/>
    <b v="1"/>
    <s v="theater/plays"/>
    <n v="4.7894444444444444"/>
    <n v="107.7625"/>
    <x v="3"/>
  </r>
  <r>
    <x v="3"/>
    <n v="296"/>
    <s v="US"/>
    <s v="USD"/>
    <n v="1421906400"/>
    <n v="1421992800"/>
    <b v="0"/>
    <b v="0"/>
    <s v="theater/plays"/>
    <n v="0.19556634304207121"/>
    <n v="102.07770270270271"/>
    <x v="3"/>
  </r>
  <r>
    <x v="1"/>
    <n v="462"/>
    <s v="US"/>
    <s v="USD"/>
    <n v="1568005200"/>
    <n v="1568178000"/>
    <b v="1"/>
    <b v="0"/>
    <s v="technology/web"/>
    <n v="1.9894827586206896"/>
    <n v="24.976190476190474"/>
    <x v="2"/>
  </r>
  <r>
    <x v="1"/>
    <n v="179"/>
    <s v="US"/>
    <s v="USD"/>
    <n v="1346821200"/>
    <n v="1347944400"/>
    <b v="1"/>
    <b v="0"/>
    <s v="film &amp; video/drama"/>
    <n v="7.95"/>
    <n v="79.944134078212286"/>
    <x v="4"/>
  </r>
  <r>
    <x v="0"/>
    <n v="523"/>
    <s v="AU"/>
    <s v="AUD"/>
    <n v="1557637200"/>
    <n v="1558760400"/>
    <b v="0"/>
    <b v="0"/>
    <s v="film &amp; video/drama"/>
    <n v="0.50621082621082625"/>
    <n v="67.946462715105156"/>
    <x v="4"/>
  </r>
  <r>
    <x v="0"/>
    <n v="141"/>
    <s v="GB"/>
    <s v="GBP"/>
    <n v="1375592400"/>
    <n v="1376629200"/>
    <b v="0"/>
    <b v="0"/>
    <s v="theater/plays"/>
    <n v="0.57437499999999997"/>
    <n v="26.070921985815602"/>
    <x v="3"/>
  </r>
  <r>
    <x v="1"/>
    <n v="1866"/>
    <s v="GB"/>
    <s v="GBP"/>
    <n v="1503982800"/>
    <n v="1504760400"/>
    <b v="0"/>
    <b v="0"/>
    <s v="film &amp; video/television"/>
    <n v="1.5562827640984909"/>
    <n v="105.0032154340836"/>
    <x v="4"/>
  </r>
  <r>
    <x v="0"/>
    <n v="52"/>
    <s v="US"/>
    <s v="USD"/>
    <n v="1418882400"/>
    <n v="1419660000"/>
    <b v="0"/>
    <b v="0"/>
    <s v="photography/photography books"/>
    <n v="0.36297297297297298"/>
    <n v="25.826923076923077"/>
    <x v="7"/>
  </r>
  <r>
    <x v="2"/>
    <n v="27"/>
    <s v="GB"/>
    <s v="GBP"/>
    <n v="1309237200"/>
    <n v="1311310800"/>
    <b v="0"/>
    <b v="1"/>
    <s v="film &amp; video/shorts"/>
    <n v="0.58250000000000002"/>
    <n v="77.666666666666671"/>
    <x v="4"/>
  </r>
  <r>
    <x v="1"/>
    <n v="156"/>
    <s v="CH"/>
    <s v="CHF"/>
    <n v="1343365200"/>
    <n v="1344315600"/>
    <b v="0"/>
    <b v="0"/>
    <s v="publishing/radio &amp; podcasts"/>
    <n v="2.3739473684210526"/>
    <n v="57.82692307692308"/>
    <x v="5"/>
  </r>
  <r>
    <x v="0"/>
    <n v="225"/>
    <s v="AU"/>
    <s v="AUD"/>
    <n v="1507957200"/>
    <n v="1510725600"/>
    <b v="0"/>
    <b v="1"/>
    <s v="theater/plays"/>
    <n v="0.58750000000000002"/>
    <n v="92.955555555555549"/>
    <x v="3"/>
  </r>
  <r>
    <x v="1"/>
    <n v="255"/>
    <s v="US"/>
    <s v="USD"/>
    <n v="1549519200"/>
    <n v="1551247200"/>
    <b v="1"/>
    <b v="0"/>
    <s v="film &amp; video/animation"/>
    <n v="1.8256603773584905"/>
    <n v="37.945098039215686"/>
    <x v="4"/>
  </r>
  <r>
    <x v="0"/>
    <n v="38"/>
    <s v="US"/>
    <s v="USD"/>
    <n v="1329026400"/>
    <n v="1330236000"/>
    <b v="0"/>
    <b v="0"/>
    <s v="technology/web"/>
    <n v="7.5436408977556111E-3"/>
    <n v="31.842105263157894"/>
    <x v="2"/>
  </r>
  <r>
    <x v="1"/>
    <n v="2261"/>
    <s v="US"/>
    <s v="USD"/>
    <n v="1544335200"/>
    <n v="1545112800"/>
    <b v="0"/>
    <b v="1"/>
    <s v="music/world music"/>
    <n v="1.7595330739299611"/>
    <n v="40"/>
    <x v="1"/>
  </r>
  <r>
    <x v="1"/>
    <n v="40"/>
    <s v="US"/>
    <s v="USD"/>
    <n v="1279083600"/>
    <n v="1279170000"/>
    <b v="0"/>
    <b v="0"/>
    <s v="theater/plays"/>
    <n v="2.3788235294117648"/>
    <n v="101.1"/>
    <x v="3"/>
  </r>
  <r>
    <x v="1"/>
    <n v="2289"/>
    <s v="IT"/>
    <s v="EUR"/>
    <n v="1572498000"/>
    <n v="1573452000"/>
    <b v="0"/>
    <b v="0"/>
    <s v="theater/plays"/>
    <n v="4.8805076142131982"/>
    <n v="84.006989951944078"/>
    <x v="3"/>
  </r>
  <r>
    <x v="1"/>
    <n v="65"/>
    <s v="US"/>
    <s v="USD"/>
    <n v="1506056400"/>
    <n v="1507093200"/>
    <b v="0"/>
    <b v="0"/>
    <s v="theater/plays"/>
    <n v="2.2406666666666668"/>
    <n v="103.41538461538461"/>
    <x v="3"/>
  </r>
  <r>
    <x v="0"/>
    <n v="15"/>
    <s v="US"/>
    <s v="USD"/>
    <n v="1463029200"/>
    <n v="1463374800"/>
    <b v="0"/>
    <b v="0"/>
    <s v="food/food trucks"/>
    <n v="0.18126436781609195"/>
    <n v="105.13333333333334"/>
    <x v="0"/>
  </r>
  <r>
    <x v="0"/>
    <n v="37"/>
    <s v="US"/>
    <s v="USD"/>
    <n v="1342069200"/>
    <n v="1344574800"/>
    <b v="0"/>
    <b v="0"/>
    <s v="theater/plays"/>
    <n v="0.45847222222222223"/>
    <n v="89.21621621621621"/>
    <x v="3"/>
  </r>
  <r>
    <x v="1"/>
    <n v="3777"/>
    <s v="IT"/>
    <s v="EUR"/>
    <n v="1388296800"/>
    <n v="1389074400"/>
    <b v="0"/>
    <b v="0"/>
    <s v="technology/web"/>
    <n v="1.1731541218637993"/>
    <n v="51.995234312946785"/>
    <x v="2"/>
  </r>
  <r>
    <x v="1"/>
    <n v="184"/>
    <s v="GB"/>
    <s v="GBP"/>
    <n v="1493787600"/>
    <n v="1494997200"/>
    <b v="0"/>
    <b v="0"/>
    <s v="theater/plays"/>
    <n v="2.173090909090909"/>
    <n v="64.956521739130437"/>
    <x v="3"/>
  </r>
  <r>
    <x v="1"/>
    <n v="85"/>
    <s v="US"/>
    <s v="USD"/>
    <n v="1424844000"/>
    <n v="1425448800"/>
    <b v="0"/>
    <b v="1"/>
    <s v="theater/plays"/>
    <n v="1.1228571428571428"/>
    <n v="46.235294117647058"/>
    <x v="3"/>
  </r>
  <r>
    <x v="0"/>
    <n v="112"/>
    <s v="US"/>
    <s v="USD"/>
    <n v="1403931600"/>
    <n v="1404104400"/>
    <b v="0"/>
    <b v="1"/>
    <s v="theater/plays"/>
    <n v="0.72518987341772156"/>
    <n v="51.151785714285715"/>
    <x v="3"/>
  </r>
  <r>
    <x v="1"/>
    <n v="144"/>
    <s v="US"/>
    <s v="USD"/>
    <n v="1394514000"/>
    <n v="1394773200"/>
    <b v="0"/>
    <b v="0"/>
    <s v="music/rock"/>
    <n v="2.1230434782608696"/>
    <n v="33.909722222222221"/>
    <x v="1"/>
  </r>
  <r>
    <x v="1"/>
    <n v="1902"/>
    <s v="US"/>
    <s v="USD"/>
    <n v="1365397200"/>
    <n v="1366520400"/>
    <b v="0"/>
    <b v="0"/>
    <s v="theater/plays"/>
    <n v="2.3974657534246577"/>
    <n v="92.016298633017882"/>
    <x v="3"/>
  </r>
  <r>
    <x v="1"/>
    <n v="105"/>
    <s v="US"/>
    <s v="USD"/>
    <n v="1456120800"/>
    <n v="1456639200"/>
    <b v="0"/>
    <b v="0"/>
    <s v="theater/plays"/>
    <n v="1.8193548387096774"/>
    <n v="107.42857142857143"/>
    <x v="3"/>
  </r>
  <r>
    <x v="1"/>
    <n v="132"/>
    <s v="US"/>
    <s v="USD"/>
    <n v="1437714000"/>
    <n v="1438318800"/>
    <b v="0"/>
    <b v="0"/>
    <s v="theater/plays"/>
    <n v="1.6413114754098361"/>
    <n v="75.848484848484844"/>
    <x v="3"/>
  </r>
  <r>
    <x v="0"/>
    <n v="21"/>
    <s v="US"/>
    <s v="USD"/>
    <n v="1563771600"/>
    <n v="1564030800"/>
    <b v="1"/>
    <b v="0"/>
    <s v="theater/plays"/>
    <n v="1.6375968992248063E-2"/>
    <n v="80.476190476190482"/>
    <x v="3"/>
  </r>
  <r>
    <x v="3"/>
    <n v="976"/>
    <s v="US"/>
    <s v="USD"/>
    <n v="1448517600"/>
    <n v="1449295200"/>
    <b v="0"/>
    <b v="0"/>
    <s v="film &amp; video/documentary"/>
    <n v="0.49643859649122807"/>
    <n v="86.978483606557376"/>
    <x v="4"/>
  </r>
  <r>
    <x v="1"/>
    <n v="96"/>
    <s v="US"/>
    <s v="USD"/>
    <n v="1528779600"/>
    <n v="1531890000"/>
    <b v="0"/>
    <b v="1"/>
    <s v="publishing/fiction"/>
    <n v="1.0970652173913042"/>
    <n v="105.13541666666667"/>
    <x v="5"/>
  </r>
  <r>
    <x v="0"/>
    <n v="67"/>
    <s v="US"/>
    <s v="USD"/>
    <n v="1304744400"/>
    <n v="1306213200"/>
    <b v="0"/>
    <b v="1"/>
    <s v="games/video games"/>
    <n v="0.49217948717948717"/>
    <n v="57.298507462686565"/>
    <x v="6"/>
  </r>
  <r>
    <x v="2"/>
    <n v="66"/>
    <s v="CA"/>
    <s v="CAD"/>
    <n v="1354341600"/>
    <n v="1356242400"/>
    <b v="0"/>
    <b v="0"/>
    <s v="technology/web"/>
    <n v="0.62232323232323228"/>
    <n v="93.348484848484844"/>
    <x v="2"/>
  </r>
  <r>
    <x v="0"/>
    <n v="78"/>
    <s v="US"/>
    <s v="USD"/>
    <n v="1294552800"/>
    <n v="1297576800"/>
    <b v="1"/>
    <b v="0"/>
    <s v="theater/plays"/>
    <n v="0.1305813953488372"/>
    <n v="71.987179487179489"/>
    <x v="3"/>
  </r>
  <r>
    <x v="0"/>
    <n v="67"/>
    <s v="AU"/>
    <s v="AUD"/>
    <n v="1295935200"/>
    <n v="1296194400"/>
    <b v="0"/>
    <b v="0"/>
    <s v="theater/plays"/>
    <n v="0.64635416666666667"/>
    <n v="92.611940298507463"/>
    <x v="3"/>
  </r>
  <r>
    <x v="1"/>
    <n v="114"/>
    <s v="US"/>
    <s v="USD"/>
    <n v="1411534800"/>
    <n v="1414558800"/>
    <b v="0"/>
    <b v="0"/>
    <s v="food/food trucks"/>
    <n v="1.5958666666666668"/>
    <n v="104.99122807017544"/>
    <x v="0"/>
  </r>
  <r>
    <x v="0"/>
    <n v="263"/>
    <s v="AU"/>
    <s v="AUD"/>
    <n v="1486706400"/>
    <n v="1488348000"/>
    <b v="0"/>
    <b v="0"/>
    <s v="photography/photography books"/>
    <n v="0.81420000000000003"/>
    <n v="30.958174904942965"/>
    <x v="7"/>
  </r>
  <r>
    <x v="0"/>
    <n v="1691"/>
    <s v="US"/>
    <s v="USD"/>
    <n v="1333602000"/>
    <n v="1334898000"/>
    <b v="1"/>
    <b v="0"/>
    <s v="photography/photography books"/>
    <n v="0.32444767441860467"/>
    <n v="33.001182732111175"/>
    <x v="7"/>
  </r>
  <r>
    <x v="0"/>
    <n v="181"/>
    <s v="US"/>
    <s v="USD"/>
    <n v="1308200400"/>
    <n v="1308373200"/>
    <b v="0"/>
    <b v="0"/>
    <s v="theater/plays"/>
    <n v="9.9141184124918666E-2"/>
    <n v="84.187845303867405"/>
    <x v="3"/>
  </r>
  <r>
    <x v="0"/>
    <n v="13"/>
    <s v="US"/>
    <s v="USD"/>
    <n v="1411707600"/>
    <n v="1412312400"/>
    <b v="0"/>
    <b v="0"/>
    <s v="theater/plays"/>
    <n v="0.26694444444444443"/>
    <n v="73.92307692307692"/>
    <x v="3"/>
  </r>
  <r>
    <x v="3"/>
    <n v="160"/>
    <s v="US"/>
    <s v="USD"/>
    <n v="1418364000"/>
    <n v="1419228000"/>
    <b v="1"/>
    <b v="1"/>
    <s v="film &amp; video/documentary"/>
    <n v="0.62957446808510642"/>
    <n v="36.987499999999997"/>
    <x v="4"/>
  </r>
  <r>
    <x v="1"/>
    <n v="203"/>
    <s v="US"/>
    <s v="USD"/>
    <n v="1429333200"/>
    <n v="1430974800"/>
    <b v="0"/>
    <b v="0"/>
    <s v="technology/web"/>
    <n v="1.6135593220338984"/>
    <n v="46.896551724137929"/>
    <x v="2"/>
  </r>
  <r>
    <x v="0"/>
    <n v="1"/>
    <s v="US"/>
    <s v="USD"/>
    <n v="1555390800"/>
    <n v="1555822800"/>
    <b v="0"/>
    <b v="1"/>
    <s v="theater/plays"/>
    <n v="0.05"/>
    <n v="5"/>
    <x v="3"/>
  </r>
  <r>
    <x v="1"/>
    <n v="1559"/>
    <s v="US"/>
    <s v="USD"/>
    <n v="1482732000"/>
    <n v="1482818400"/>
    <b v="0"/>
    <b v="1"/>
    <s v="music/rock"/>
    <n v="10.969379310344827"/>
    <n v="102.02437459910199"/>
    <x v="1"/>
  </r>
  <r>
    <x v="3"/>
    <n v="2266"/>
    <s v="US"/>
    <s v="USD"/>
    <n v="1470718800"/>
    <n v="1471928400"/>
    <b v="0"/>
    <b v="0"/>
    <s v="film &amp; video/documentary"/>
    <n v="0.70094158075601376"/>
    <n v="45.007502206531335"/>
    <x v="4"/>
  </r>
  <r>
    <x v="0"/>
    <n v="21"/>
    <s v="US"/>
    <s v="USD"/>
    <n v="1450591200"/>
    <n v="1453701600"/>
    <b v="0"/>
    <b v="1"/>
    <s v="film &amp; video/science fiction"/>
    <n v="0.6"/>
    <n v="94.285714285714292"/>
    <x v="4"/>
  </r>
  <r>
    <x v="1"/>
    <n v="1548"/>
    <s v="AU"/>
    <s v="AUD"/>
    <n v="1348290000"/>
    <n v="1350363600"/>
    <b v="0"/>
    <b v="0"/>
    <s v="technology/web"/>
    <n v="3.6709859154929578"/>
    <n v="101.02325581395348"/>
    <x v="2"/>
  </r>
  <r>
    <x v="1"/>
    <n v="80"/>
    <s v="US"/>
    <s v="USD"/>
    <n v="1353823200"/>
    <n v="1353996000"/>
    <b v="0"/>
    <b v="0"/>
    <s v="theater/plays"/>
    <n v="11.09"/>
    <n v="97.037499999999994"/>
    <x v="3"/>
  </r>
  <r>
    <x v="0"/>
    <n v="830"/>
    <s v="US"/>
    <s v="USD"/>
    <n v="1450764000"/>
    <n v="1451109600"/>
    <b v="0"/>
    <b v="0"/>
    <s v="film &amp; video/science fiction"/>
    <n v="0.19028784648187633"/>
    <n v="43.00963855421687"/>
    <x v="4"/>
  </r>
  <r>
    <x v="1"/>
    <n v="131"/>
    <s v="US"/>
    <s v="USD"/>
    <n v="1329372000"/>
    <n v="1329631200"/>
    <b v="0"/>
    <b v="0"/>
    <s v="theater/plays"/>
    <n v="1.2687755102040816"/>
    <n v="94.916030534351151"/>
    <x v="3"/>
  </r>
  <r>
    <x v="1"/>
    <n v="112"/>
    <s v="US"/>
    <s v="USD"/>
    <n v="1277096400"/>
    <n v="1278997200"/>
    <b v="0"/>
    <b v="0"/>
    <s v="film &amp; video/animation"/>
    <n v="7.3463636363636367"/>
    <n v="72.151785714285708"/>
    <x v="4"/>
  </r>
  <r>
    <x v="0"/>
    <n v="130"/>
    <s v="US"/>
    <s v="USD"/>
    <n v="1277701200"/>
    <n v="1280120400"/>
    <b v="0"/>
    <b v="0"/>
    <s v="publishing/translations"/>
    <n v="4.5731034482758622E-2"/>
    <n v="51.007692307692309"/>
    <x v="5"/>
  </r>
  <r>
    <x v="0"/>
    <n v="55"/>
    <s v="US"/>
    <s v="USD"/>
    <n v="1454911200"/>
    <n v="1458104400"/>
    <b v="0"/>
    <b v="0"/>
    <s v="technology/web"/>
    <n v="0.85054545454545449"/>
    <n v="85.054545454545448"/>
    <x v="2"/>
  </r>
  <r>
    <x v="1"/>
    <n v="155"/>
    <s v="US"/>
    <s v="USD"/>
    <n v="1297922400"/>
    <n v="1298268000"/>
    <b v="0"/>
    <b v="0"/>
    <s v="publishing/translations"/>
    <n v="1.1929824561403508"/>
    <n v="43.87096774193548"/>
    <x v="5"/>
  </r>
  <r>
    <x v="1"/>
    <n v="266"/>
    <s v="US"/>
    <s v="USD"/>
    <n v="1384408800"/>
    <n v="1386223200"/>
    <b v="0"/>
    <b v="0"/>
    <s v="food/food trucks"/>
    <n v="2.9602777777777778"/>
    <n v="40.063909774436091"/>
    <x v="0"/>
  </r>
  <r>
    <x v="0"/>
    <n v="114"/>
    <s v="IT"/>
    <s v="EUR"/>
    <n v="1299304800"/>
    <n v="1299823200"/>
    <b v="0"/>
    <b v="1"/>
    <s v="photography/photography books"/>
    <n v="0.84694915254237291"/>
    <n v="43.833333333333336"/>
    <x v="7"/>
  </r>
  <r>
    <x v="1"/>
    <n v="155"/>
    <s v="US"/>
    <s v="USD"/>
    <n v="1431320400"/>
    <n v="1431752400"/>
    <b v="0"/>
    <b v="0"/>
    <s v="theater/plays"/>
    <n v="3.5578378378378379"/>
    <n v="84.92903225806451"/>
    <x v="3"/>
  </r>
  <r>
    <x v="1"/>
    <n v="207"/>
    <s v="GB"/>
    <s v="GBP"/>
    <n v="1264399200"/>
    <n v="1267855200"/>
    <b v="0"/>
    <b v="0"/>
    <s v="music/rock"/>
    <n v="3.8640909090909092"/>
    <n v="41.067632850241544"/>
    <x v="1"/>
  </r>
  <r>
    <x v="1"/>
    <n v="245"/>
    <s v="US"/>
    <s v="USD"/>
    <n v="1497502800"/>
    <n v="1497675600"/>
    <b v="0"/>
    <b v="0"/>
    <s v="theater/plays"/>
    <n v="7.9223529411764702"/>
    <n v="54.971428571428568"/>
    <x v="3"/>
  </r>
  <r>
    <x v="1"/>
    <n v="1573"/>
    <s v="US"/>
    <s v="USD"/>
    <n v="1333688400"/>
    <n v="1336885200"/>
    <b v="0"/>
    <b v="0"/>
    <s v="music/world music"/>
    <n v="1.3703393665158372"/>
    <n v="77.010807374443743"/>
    <x v="1"/>
  </r>
  <r>
    <x v="1"/>
    <n v="114"/>
    <s v="US"/>
    <s v="USD"/>
    <n v="1293861600"/>
    <n v="1295157600"/>
    <b v="0"/>
    <b v="0"/>
    <s v="food/food trucks"/>
    <n v="3.3820833333333336"/>
    <n v="71.201754385964918"/>
    <x v="0"/>
  </r>
  <r>
    <x v="1"/>
    <n v="93"/>
    <s v="US"/>
    <s v="USD"/>
    <n v="1576994400"/>
    <n v="1577599200"/>
    <b v="0"/>
    <b v="0"/>
    <s v="theater/plays"/>
    <n v="1.0822784810126582"/>
    <n v="91.935483870967744"/>
    <x v="3"/>
  </r>
  <r>
    <x v="0"/>
    <n v="594"/>
    <s v="US"/>
    <s v="USD"/>
    <n v="1304917200"/>
    <n v="1305003600"/>
    <b v="0"/>
    <b v="0"/>
    <s v="theater/plays"/>
    <n v="0.60757639620653314"/>
    <n v="97.069023569023571"/>
    <x v="3"/>
  </r>
  <r>
    <x v="0"/>
    <n v="24"/>
    <s v="US"/>
    <s v="USD"/>
    <n v="1381208400"/>
    <n v="1381726800"/>
    <b v="0"/>
    <b v="0"/>
    <s v="film &amp; video/television"/>
    <n v="0.27725490196078434"/>
    <n v="58.916666666666664"/>
    <x v="4"/>
  </r>
  <r>
    <x v="1"/>
    <n v="1681"/>
    <s v="US"/>
    <s v="USD"/>
    <n v="1401685200"/>
    <n v="1402462800"/>
    <b v="0"/>
    <b v="1"/>
    <s v="technology/web"/>
    <n v="2.283934426229508"/>
    <n v="58.015466983938133"/>
    <x v="2"/>
  </r>
  <r>
    <x v="0"/>
    <n v="252"/>
    <s v="US"/>
    <s v="USD"/>
    <n v="1291960800"/>
    <n v="1292133600"/>
    <b v="0"/>
    <b v="1"/>
    <s v="theater/plays"/>
    <n v="0.21615194054500414"/>
    <n v="103.87301587301587"/>
    <x v="3"/>
  </r>
  <r>
    <x v="1"/>
    <n v="32"/>
    <s v="US"/>
    <s v="USD"/>
    <n v="1368853200"/>
    <n v="1368939600"/>
    <b v="0"/>
    <b v="0"/>
    <s v="music/indie rock"/>
    <n v="3.73875"/>
    <n v="93.46875"/>
    <x v="1"/>
  </r>
  <r>
    <x v="1"/>
    <n v="135"/>
    <s v="US"/>
    <s v="USD"/>
    <n v="1448776800"/>
    <n v="1452146400"/>
    <b v="0"/>
    <b v="1"/>
    <s v="theater/plays"/>
    <n v="1.5492592592592593"/>
    <n v="61.970370370370368"/>
    <x v="3"/>
  </r>
  <r>
    <x v="1"/>
    <n v="140"/>
    <s v="US"/>
    <s v="USD"/>
    <n v="1296194400"/>
    <n v="1296712800"/>
    <b v="0"/>
    <b v="1"/>
    <s v="theater/plays"/>
    <n v="3.2214999999999998"/>
    <n v="92.042857142857144"/>
    <x v="3"/>
  </r>
  <r>
    <x v="0"/>
    <n v="67"/>
    <s v="US"/>
    <s v="USD"/>
    <n v="1517983200"/>
    <n v="1520748000"/>
    <b v="0"/>
    <b v="0"/>
    <s v="food/food trucks"/>
    <n v="0.73957142857142855"/>
    <n v="77.268656716417908"/>
    <x v="0"/>
  </r>
  <r>
    <x v="1"/>
    <n v="92"/>
    <s v="US"/>
    <s v="USD"/>
    <n v="1478930400"/>
    <n v="1480831200"/>
    <b v="0"/>
    <b v="0"/>
    <s v="games/video games"/>
    <n v="8.641"/>
    <n v="93.923913043478265"/>
    <x v="6"/>
  </r>
  <r>
    <x v="1"/>
    <n v="1015"/>
    <s v="GB"/>
    <s v="GBP"/>
    <n v="1426395600"/>
    <n v="1426914000"/>
    <b v="0"/>
    <b v="0"/>
    <s v="theater/plays"/>
    <n v="1.432624584717608"/>
    <n v="84.969458128078813"/>
    <x v="3"/>
  </r>
  <r>
    <x v="0"/>
    <n v="742"/>
    <s v="US"/>
    <s v="USD"/>
    <n v="1446181200"/>
    <n v="1446616800"/>
    <b v="1"/>
    <b v="0"/>
    <s v="publishing/nonfiction"/>
    <n v="0.40281762295081969"/>
    <n v="105.97035040431267"/>
    <x v="5"/>
  </r>
  <r>
    <x v="1"/>
    <n v="323"/>
    <s v="US"/>
    <s v="USD"/>
    <n v="1514181600"/>
    <n v="1517032800"/>
    <b v="0"/>
    <b v="0"/>
    <s v="technology/web"/>
    <n v="1.7822388059701493"/>
    <n v="36.969040247678016"/>
    <x v="2"/>
  </r>
  <r>
    <x v="0"/>
    <n v="75"/>
    <s v="US"/>
    <s v="USD"/>
    <n v="1311051600"/>
    <n v="1311224400"/>
    <b v="0"/>
    <b v="1"/>
    <s v="film &amp; video/documentary"/>
    <n v="0.84930555555555554"/>
    <n v="81.533333333333331"/>
    <x v="4"/>
  </r>
  <r>
    <x v="1"/>
    <n v="2326"/>
    <s v="US"/>
    <s v="USD"/>
    <n v="1564894800"/>
    <n v="1566190800"/>
    <b v="0"/>
    <b v="0"/>
    <s v="film &amp; video/documentary"/>
    <n v="1.4593648334624323"/>
    <n v="80.999140154772135"/>
    <x v="4"/>
  </r>
  <r>
    <x v="1"/>
    <n v="381"/>
    <s v="US"/>
    <s v="USD"/>
    <n v="1567918800"/>
    <n v="1570165200"/>
    <b v="0"/>
    <b v="0"/>
    <s v="theater/plays"/>
    <n v="1.5246153846153847"/>
    <n v="26.010498687664043"/>
    <x v="3"/>
  </r>
  <r>
    <x v="0"/>
    <n v="4405"/>
    <s v="US"/>
    <s v="USD"/>
    <n v="1386309600"/>
    <n v="1388556000"/>
    <b v="0"/>
    <b v="1"/>
    <s v="music/rock"/>
    <n v="0.67129542790152408"/>
    <n v="25.998410896708286"/>
    <x v="1"/>
  </r>
  <r>
    <x v="0"/>
    <n v="92"/>
    <s v="US"/>
    <s v="USD"/>
    <n v="1301979600"/>
    <n v="1303189200"/>
    <b v="0"/>
    <b v="0"/>
    <s v="music/rock"/>
    <n v="0.40307692307692305"/>
    <n v="34.173913043478258"/>
    <x v="1"/>
  </r>
  <r>
    <x v="1"/>
    <n v="480"/>
    <s v="US"/>
    <s v="USD"/>
    <n v="1493269200"/>
    <n v="1494478800"/>
    <b v="0"/>
    <b v="0"/>
    <s v="film &amp; video/documentary"/>
    <n v="2.1679032258064517"/>
    <n v="28.002083333333335"/>
    <x v="4"/>
  </r>
  <r>
    <x v="0"/>
    <n v="64"/>
    <s v="US"/>
    <s v="USD"/>
    <n v="1478930400"/>
    <n v="1480744800"/>
    <b v="0"/>
    <b v="0"/>
    <s v="publishing/radio &amp; podcasts"/>
    <n v="0.52117021276595743"/>
    <n v="76.546875"/>
    <x v="5"/>
  </r>
  <r>
    <x v="1"/>
    <n v="226"/>
    <s v="US"/>
    <s v="USD"/>
    <n v="1555390800"/>
    <n v="1555822800"/>
    <b v="0"/>
    <b v="0"/>
    <s v="publishing/translations"/>
    <n v="4.9958333333333336"/>
    <n v="53.053097345132741"/>
    <x v="5"/>
  </r>
  <r>
    <x v="0"/>
    <n v="64"/>
    <s v="US"/>
    <s v="USD"/>
    <n v="1456984800"/>
    <n v="1458882000"/>
    <b v="0"/>
    <b v="1"/>
    <s v="film &amp; video/drama"/>
    <n v="0.87679487179487181"/>
    <n v="106.859375"/>
    <x v="4"/>
  </r>
  <r>
    <x v="1"/>
    <n v="241"/>
    <s v="US"/>
    <s v="USD"/>
    <n v="1411621200"/>
    <n v="1411966800"/>
    <b v="0"/>
    <b v="1"/>
    <s v="music/rock"/>
    <n v="1.131734693877551"/>
    <n v="46.020746887966808"/>
    <x v="1"/>
  </r>
  <r>
    <x v="1"/>
    <n v="132"/>
    <s v="US"/>
    <s v="USD"/>
    <n v="1525669200"/>
    <n v="1526878800"/>
    <b v="0"/>
    <b v="1"/>
    <s v="film &amp; video/drama"/>
    <n v="4.2654838709677421"/>
    <n v="100.17424242424242"/>
    <x v="4"/>
  </r>
  <r>
    <x v="3"/>
    <n v="75"/>
    <s v="IT"/>
    <s v="EUR"/>
    <n v="1450936800"/>
    <n v="1452405600"/>
    <b v="0"/>
    <b v="1"/>
    <s v="photography/photography books"/>
    <n v="0.77632653061224488"/>
    <n v="101.44"/>
    <x v="7"/>
  </r>
  <r>
    <x v="0"/>
    <n v="842"/>
    <s v="US"/>
    <s v="USD"/>
    <n v="1413522000"/>
    <n v="1414040400"/>
    <b v="0"/>
    <b v="1"/>
    <s v="publishing/translations"/>
    <n v="0.52496810772501767"/>
    <n v="87.972684085510693"/>
    <x v="5"/>
  </r>
  <r>
    <x v="1"/>
    <n v="2043"/>
    <s v="US"/>
    <s v="USD"/>
    <n v="1541307600"/>
    <n v="1543816800"/>
    <b v="0"/>
    <b v="1"/>
    <s v="food/food trucks"/>
    <n v="1.5746762589928058"/>
    <n v="74.995594713656388"/>
    <x v="0"/>
  </r>
  <r>
    <x v="0"/>
    <n v="112"/>
    <s v="US"/>
    <s v="USD"/>
    <n v="1357106400"/>
    <n v="1359698400"/>
    <b v="0"/>
    <b v="0"/>
    <s v="theater/plays"/>
    <n v="0.72939393939393937"/>
    <n v="42.982142857142854"/>
    <x v="3"/>
  </r>
  <r>
    <x v="3"/>
    <n v="139"/>
    <s v="IT"/>
    <s v="EUR"/>
    <n v="1390197600"/>
    <n v="1390629600"/>
    <b v="0"/>
    <b v="0"/>
    <s v="theater/plays"/>
    <n v="0.60565789473684206"/>
    <n v="33.115107913669064"/>
    <x v="3"/>
  </r>
  <r>
    <x v="0"/>
    <n v="374"/>
    <s v="US"/>
    <s v="USD"/>
    <n v="1265868000"/>
    <n v="1267077600"/>
    <b v="0"/>
    <b v="1"/>
    <s v="music/indie rock"/>
    <n v="0.5679129129129129"/>
    <n v="101.13101604278074"/>
    <x v="1"/>
  </r>
  <r>
    <x v="3"/>
    <n v="1122"/>
    <s v="US"/>
    <s v="USD"/>
    <n v="1467176400"/>
    <n v="1467781200"/>
    <b v="0"/>
    <b v="0"/>
    <s v="food/food trucks"/>
    <n v="0.56542754275427543"/>
    <n v="55.98841354723708"/>
    <x v="0"/>
  </r>
  <r>
    <x v="4"/>
    <m/>
    <m/>
    <m/>
    <m/>
    <m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x v="0"/>
    <x v="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x v="1"/>
    <x v="1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x v="2"/>
    <x v="2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x v="3"/>
    <x v="3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x v="4"/>
    <x v="4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x v="5"/>
    <x v="5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x v="6"/>
    <x v="6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x v="7"/>
    <x v="7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x v="8"/>
    <x v="8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x v="9"/>
    <x v="9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x v="10"/>
    <x v="1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x v="11"/>
    <x v="11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x v="12"/>
    <x v="12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x v="13"/>
    <x v="13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x v="14"/>
    <x v="14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x v="15"/>
    <x v="15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x v="16"/>
    <x v="16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x v="17"/>
    <x v="17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x v="18"/>
    <x v="18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x v="19"/>
    <x v="19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x v="20"/>
    <x v="2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x v="21"/>
    <x v="21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x v="22"/>
    <x v="22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x v="23"/>
    <x v="23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x v="24"/>
    <x v="24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x v="25"/>
    <x v="25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x v="26"/>
    <x v="26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x v="27"/>
    <x v="27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x v="28"/>
    <x v="28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x v="29"/>
    <x v="29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x v="30"/>
    <x v="3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x v="31"/>
    <x v="31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x v="32"/>
    <x v="32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x v="33"/>
    <x v="33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x v="34"/>
    <x v="34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x v="35"/>
    <x v="35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x v="36"/>
    <x v="36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x v="37"/>
    <x v="37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x v="38"/>
    <x v="38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x v="39"/>
    <x v="39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x v="40"/>
    <x v="4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x v="41"/>
    <x v="41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x v="42"/>
    <x v="42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x v="43"/>
    <x v="43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x v="44"/>
    <x v="44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x v="45"/>
    <x v="45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x v="46"/>
    <x v="46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x v="47"/>
    <x v="47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x v="48"/>
    <x v="48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x v="49"/>
    <x v="49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x v="50"/>
    <x v="5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x v="51"/>
    <x v="51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x v="52"/>
    <x v="52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x v="53"/>
    <x v="53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x v="54"/>
    <x v="54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x v="55"/>
    <x v="55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x v="56"/>
    <x v="56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x v="57"/>
    <x v="57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x v="58"/>
    <x v="58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x v="59"/>
    <x v="59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x v="60"/>
    <x v="6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x v="61"/>
    <x v="61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x v="62"/>
    <x v="62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x v="63"/>
    <x v="63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x v="64"/>
    <x v="64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x v="65"/>
    <x v="65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x v="66"/>
    <x v="66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x v="67"/>
    <x v="67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x v="68"/>
    <x v="68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x v="69"/>
    <x v="69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x v="70"/>
    <x v="7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x v="71"/>
    <x v="49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x v="72"/>
    <x v="71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x v="73"/>
    <x v="72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x v="74"/>
    <x v="73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x v="75"/>
    <x v="74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x v="76"/>
    <x v="75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x v="77"/>
    <x v="76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x v="78"/>
    <x v="77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x v="79"/>
    <x v="78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x v="80"/>
    <x v="79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x v="81"/>
    <x v="8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x v="82"/>
    <x v="4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x v="83"/>
    <x v="81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x v="84"/>
    <x v="82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x v="85"/>
    <x v="83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x v="86"/>
    <x v="84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x v="87"/>
    <x v="85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x v="88"/>
    <x v="86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x v="89"/>
    <x v="87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x v="90"/>
    <x v="88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x v="91"/>
    <x v="89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x v="92"/>
    <x v="4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x v="93"/>
    <x v="9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x v="94"/>
    <x v="91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x v="95"/>
    <x v="92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x v="96"/>
    <x v="36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x v="48"/>
    <x v="93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x v="97"/>
    <x v="94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x v="98"/>
    <x v="95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x v="99"/>
    <x v="96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x v="100"/>
    <x v="97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x v="101"/>
    <x v="98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x v="102"/>
    <x v="99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x v="103"/>
    <x v="1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x v="104"/>
    <x v="101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x v="105"/>
    <x v="102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x v="106"/>
    <x v="103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x v="107"/>
    <x v="104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x v="108"/>
    <x v="105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x v="109"/>
    <x v="106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x v="110"/>
    <x v="107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x v="111"/>
    <x v="108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x v="112"/>
    <x v="109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x v="113"/>
    <x v="11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x v="114"/>
    <x v="111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x v="115"/>
    <x v="112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x v="116"/>
    <x v="113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x v="117"/>
    <x v="114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x v="118"/>
    <x v="115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x v="119"/>
    <x v="116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x v="33"/>
    <x v="117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x v="120"/>
    <x v="95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x v="121"/>
    <x v="118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x v="122"/>
    <x v="119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x v="123"/>
    <x v="12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x v="124"/>
    <x v="121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x v="125"/>
    <x v="122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x v="126"/>
    <x v="123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x v="127"/>
    <x v="97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x v="128"/>
    <x v="124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x v="129"/>
    <x v="125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x v="130"/>
    <x v="126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x v="131"/>
    <x v="127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x v="132"/>
    <x v="128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x v="133"/>
    <x v="129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x v="134"/>
    <x v="13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x v="135"/>
    <x v="131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x v="136"/>
    <x v="132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x v="137"/>
    <x v="133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x v="138"/>
    <x v="134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x v="139"/>
    <x v="135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x v="107"/>
    <x v="136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x v="140"/>
    <x v="137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x v="141"/>
    <x v="138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x v="142"/>
    <x v="139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x v="143"/>
    <x v="14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x v="144"/>
    <x v="141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x v="145"/>
    <x v="142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x v="146"/>
    <x v="143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x v="147"/>
    <x v="144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x v="148"/>
    <x v="145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x v="149"/>
    <x v="146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x v="150"/>
    <x v="147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x v="151"/>
    <x v="148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x v="152"/>
    <x v="149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x v="153"/>
    <x v="15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x v="154"/>
    <x v="151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x v="155"/>
    <x v="152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x v="156"/>
    <x v="153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x v="157"/>
    <x v="154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x v="158"/>
    <x v="155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x v="159"/>
    <x v="156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x v="160"/>
    <x v="157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x v="161"/>
    <x v="158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x v="162"/>
    <x v="159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x v="163"/>
    <x v="16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x v="164"/>
    <x v="161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x v="165"/>
    <x v="162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x v="166"/>
    <x v="163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x v="167"/>
    <x v="164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x v="168"/>
    <x v="165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x v="169"/>
    <x v="166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x v="170"/>
    <x v="167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x v="171"/>
    <x v="168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x v="172"/>
    <x v="169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x v="173"/>
    <x v="17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x v="174"/>
    <x v="171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x v="175"/>
    <x v="172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x v="176"/>
    <x v="173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x v="177"/>
    <x v="174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x v="178"/>
    <x v="175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x v="179"/>
    <x v="176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x v="180"/>
    <x v="177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x v="181"/>
    <x v="178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x v="182"/>
    <x v="179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x v="183"/>
    <x v="18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x v="184"/>
    <x v="181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x v="185"/>
    <x v="182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x v="186"/>
    <x v="183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x v="187"/>
    <x v="184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x v="188"/>
    <x v="185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x v="189"/>
    <x v="186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x v="190"/>
    <x v="187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x v="191"/>
    <x v="188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x v="192"/>
    <x v="189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x v="173"/>
    <x v="19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x v="193"/>
    <x v="191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x v="194"/>
    <x v="192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x v="195"/>
    <x v="193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x v="152"/>
    <x v="194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x v="196"/>
    <x v="195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x v="197"/>
    <x v="196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x v="198"/>
    <x v="197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x v="199"/>
    <x v="198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x v="200"/>
    <x v="199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x v="201"/>
    <x v="2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x v="202"/>
    <x v="201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x v="203"/>
    <x v="202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x v="204"/>
    <x v="203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x v="205"/>
    <x v="204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x v="206"/>
    <x v="205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x v="207"/>
    <x v="206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x v="208"/>
    <x v="207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x v="209"/>
    <x v="208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x v="210"/>
    <x v="209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x v="211"/>
    <x v="21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x v="212"/>
    <x v="211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x v="213"/>
    <x v="212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x v="214"/>
    <x v="213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x v="215"/>
    <x v="214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x v="216"/>
    <x v="215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x v="217"/>
    <x v="216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x v="218"/>
    <x v="217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x v="219"/>
    <x v="218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x v="220"/>
    <x v="219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x v="221"/>
    <x v="122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x v="222"/>
    <x v="22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x v="172"/>
    <x v="221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x v="223"/>
    <x v="222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x v="224"/>
    <x v="223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x v="225"/>
    <x v="224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x v="226"/>
    <x v="225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x v="227"/>
    <x v="226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x v="228"/>
    <x v="227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x v="229"/>
    <x v="228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x v="230"/>
    <x v="229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x v="231"/>
    <x v="23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x v="232"/>
    <x v="231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x v="233"/>
    <x v="232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x v="194"/>
    <x v="233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x v="234"/>
    <x v="234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x v="235"/>
    <x v="235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x v="236"/>
    <x v="236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x v="237"/>
    <x v="237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x v="238"/>
    <x v="238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x v="239"/>
    <x v="239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x v="240"/>
    <x v="24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x v="241"/>
    <x v="241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x v="242"/>
    <x v="242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x v="67"/>
    <x v="243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x v="243"/>
    <x v="244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x v="244"/>
    <x v="245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x v="245"/>
    <x v="246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x v="246"/>
    <x v="247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x v="247"/>
    <x v="248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x v="248"/>
    <x v="249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x v="249"/>
    <x v="25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x v="250"/>
    <x v="251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x v="251"/>
    <x v="252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x v="136"/>
    <x v="253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x v="252"/>
    <x v="254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x v="253"/>
    <x v="255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x v="254"/>
    <x v="256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x v="255"/>
    <x v="257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x v="256"/>
    <x v="258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x v="257"/>
    <x v="259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x v="258"/>
    <x v="26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x v="259"/>
    <x v="261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x v="260"/>
    <x v="262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x v="261"/>
    <x v="263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x v="262"/>
    <x v="264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x v="263"/>
    <x v="265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x v="264"/>
    <x v="266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x v="265"/>
    <x v="267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x v="266"/>
    <x v="153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x v="267"/>
    <x v="268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x v="268"/>
    <x v="269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x v="269"/>
    <x v="27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x v="270"/>
    <x v="271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x v="271"/>
    <x v="272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x v="272"/>
    <x v="273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x v="73"/>
    <x v="274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x v="273"/>
    <x v="148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x v="274"/>
    <x v="275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x v="275"/>
    <x v="276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x v="276"/>
    <x v="72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x v="277"/>
    <x v="277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x v="278"/>
    <x v="278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x v="279"/>
    <x v="71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x v="280"/>
    <x v="279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x v="281"/>
    <x v="28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x v="282"/>
    <x v="281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x v="283"/>
    <x v="282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x v="284"/>
    <x v="283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x v="285"/>
    <x v="284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x v="286"/>
    <x v="285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x v="287"/>
    <x v="286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x v="288"/>
    <x v="287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x v="289"/>
    <x v="288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x v="290"/>
    <x v="289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x v="291"/>
    <x v="29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x v="292"/>
    <x v="18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x v="293"/>
    <x v="291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x v="294"/>
    <x v="292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x v="295"/>
    <x v="293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x v="296"/>
    <x v="294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x v="297"/>
    <x v="295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x v="298"/>
    <x v="296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x v="299"/>
    <x v="297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x v="300"/>
    <x v="298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x v="247"/>
    <x v="299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x v="244"/>
    <x v="3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x v="301"/>
    <x v="301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x v="188"/>
    <x v="162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x v="302"/>
    <x v="302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x v="303"/>
    <x v="303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x v="304"/>
    <x v="304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x v="305"/>
    <x v="305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x v="306"/>
    <x v="306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x v="307"/>
    <x v="307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x v="308"/>
    <x v="308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x v="309"/>
    <x v="309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x v="310"/>
    <x v="31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x v="311"/>
    <x v="311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x v="79"/>
    <x v="312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x v="312"/>
    <x v="313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x v="313"/>
    <x v="314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x v="314"/>
    <x v="315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x v="315"/>
    <x v="316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x v="316"/>
    <x v="317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x v="317"/>
    <x v="318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x v="318"/>
    <x v="319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x v="319"/>
    <x v="32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x v="32"/>
    <x v="321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x v="320"/>
    <x v="322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x v="321"/>
    <x v="323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x v="322"/>
    <x v="324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x v="323"/>
    <x v="325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x v="324"/>
    <x v="326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x v="325"/>
    <x v="327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x v="326"/>
    <x v="328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x v="327"/>
    <x v="329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x v="328"/>
    <x v="151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x v="329"/>
    <x v="33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x v="330"/>
    <x v="331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x v="331"/>
    <x v="332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x v="332"/>
    <x v="333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x v="333"/>
    <x v="334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x v="296"/>
    <x v="335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x v="334"/>
    <x v="336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x v="335"/>
    <x v="337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x v="336"/>
    <x v="338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x v="337"/>
    <x v="339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x v="338"/>
    <x v="34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x v="339"/>
    <x v="341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x v="340"/>
    <x v="342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x v="341"/>
    <x v="343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x v="342"/>
    <x v="344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x v="343"/>
    <x v="127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x v="344"/>
    <x v="345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x v="345"/>
    <x v="346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x v="65"/>
    <x v="347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x v="346"/>
    <x v="348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x v="347"/>
    <x v="349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x v="348"/>
    <x v="35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x v="349"/>
    <x v="351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x v="350"/>
    <x v="33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x v="351"/>
    <x v="352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x v="352"/>
    <x v="353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x v="353"/>
    <x v="354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x v="354"/>
    <x v="355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x v="355"/>
    <x v="356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x v="356"/>
    <x v="357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x v="357"/>
    <x v="358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x v="358"/>
    <x v="359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x v="359"/>
    <x v="36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x v="12"/>
    <x v="361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x v="360"/>
    <x v="362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x v="361"/>
    <x v="363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x v="362"/>
    <x v="364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x v="363"/>
    <x v="365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x v="364"/>
    <x v="366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x v="210"/>
    <x v="285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x v="365"/>
    <x v="367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x v="366"/>
    <x v="368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x v="367"/>
    <x v="369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x v="368"/>
    <x v="37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x v="369"/>
    <x v="371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x v="370"/>
    <x v="372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x v="371"/>
    <x v="373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x v="287"/>
    <x v="374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x v="372"/>
    <x v="375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x v="373"/>
    <x v="376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x v="374"/>
    <x v="377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x v="375"/>
    <x v="378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x v="376"/>
    <x v="379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x v="377"/>
    <x v="38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x v="378"/>
    <x v="103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x v="379"/>
    <x v="381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x v="380"/>
    <x v="382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x v="381"/>
    <x v="383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x v="382"/>
    <x v="384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x v="125"/>
    <x v="385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x v="383"/>
    <x v="386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x v="384"/>
    <x v="387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x v="385"/>
    <x v="388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x v="386"/>
    <x v="389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x v="387"/>
    <x v="39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x v="388"/>
    <x v="391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x v="277"/>
    <x v="277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x v="389"/>
    <x v="392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x v="390"/>
    <x v="393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x v="391"/>
    <x v="394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x v="392"/>
    <x v="395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x v="393"/>
    <x v="396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x v="394"/>
    <x v="397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x v="395"/>
    <x v="398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x v="396"/>
    <x v="399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x v="397"/>
    <x v="348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x v="398"/>
    <x v="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x v="399"/>
    <x v="401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x v="400"/>
    <x v="402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x v="116"/>
    <x v="403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x v="401"/>
    <x v="404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x v="402"/>
    <x v="405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x v="403"/>
    <x v="406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x v="404"/>
    <x v="407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x v="405"/>
    <x v="408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x v="406"/>
    <x v="409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x v="407"/>
    <x v="41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x v="408"/>
    <x v="312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x v="409"/>
    <x v="411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x v="410"/>
    <x v="412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x v="411"/>
    <x v="413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x v="412"/>
    <x v="414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x v="413"/>
    <x v="354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x v="414"/>
    <x v="415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x v="415"/>
    <x v="416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x v="416"/>
    <x v="417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x v="417"/>
    <x v="418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x v="418"/>
    <x v="419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x v="419"/>
    <x v="42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x v="420"/>
    <x v="421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x v="421"/>
    <x v="422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x v="422"/>
    <x v="423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x v="423"/>
    <x v="424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x v="424"/>
    <x v="425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x v="425"/>
    <x v="426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x v="426"/>
    <x v="427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x v="427"/>
    <x v="428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x v="428"/>
    <x v="429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x v="429"/>
    <x v="43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x v="411"/>
    <x v="431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x v="430"/>
    <x v="432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x v="431"/>
    <x v="433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x v="432"/>
    <x v="434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x v="433"/>
    <x v="435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x v="434"/>
    <x v="436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x v="435"/>
    <x v="437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x v="8"/>
    <x v="438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x v="436"/>
    <x v="439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x v="385"/>
    <x v="44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x v="437"/>
    <x v="441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x v="438"/>
    <x v="442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x v="439"/>
    <x v="443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x v="440"/>
    <x v="444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x v="441"/>
    <x v="445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x v="442"/>
    <x v="368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x v="443"/>
    <x v="446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x v="315"/>
    <x v="447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x v="444"/>
    <x v="448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x v="445"/>
    <x v="178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x v="446"/>
    <x v="449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x v="447"/>
    <x v="45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x v="448"/>
    <x v="451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x v="342"/>
    <x v="452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x v="449"/>
    <x v="453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x v="450"/>
    <x v="454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x v="451"/>
    <x v="455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x v="452"/>
    <x v="456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x v="453"/>
    <x v="457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x v="454"/>
    <x v="458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x v="455"/>
    <x v="459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x v="456"/>
    <x v="46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x v="457"/>
    <x v="461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x v="458"/>
    <x v="462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x v="459"/>
    <x v="463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x v="460"/>
    <x v="464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x v="461"/>
    <x v="465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x v="462"/>
    <x v="466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x v="463"/>
    <x v="467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x v="464"/>
    <x v="468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x v="465"/>
    <x v="469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x v="466"/>
    <x v="47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x v="467"/>
    <x v="471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x v="468"/>
    <x v="472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x v="469"/>
    <x v="473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x v="470"/>
    <x v="474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x v="471"/>
    <x v="475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x v="472"/>
    <x v="38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x v="473"/>
    <x v="353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x v="474"/>
    <x v="476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x v="72"/>
    <x v="477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x v="443"/>
    <x v="478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x v="475"/>
    <x v="479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x v="81"/>
    <x v="48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x v="476"/>
    <x v="481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x v="192"/>
    <x v="482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x v="477"/>
    <x v="483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x v="478"/>
    <x v="484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x v="479"/>
    <x v="265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x v="480"/>
    <x v="485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x v="180"/>
    <x v="486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x v="481"/>
    <x v="412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x v="482"/>
    <x v="487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x v="194"/>
    <x v="488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x v="483"/>
    <x v="489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x v="484"/>
    <x v="442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x v="355"/>
    <x v="437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x v="485"/>
    <x v="49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x v="486"/>
    <x v="491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x v="487"/>
    <x v="163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x v="488"/>
    <x v="492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x v="489"/>
    <x v="493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x v="490"/>
    <x v="494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x v="312"/>
    <x v="495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x v="491"/>
    <x v="496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x v="492"/>
    <x v="497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x v="493"/>
    <x v="18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x v="494"/>
    <x v="498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x v="495"/>
    <x v="499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x v="496"/>
    <x v="5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x v="497"/>
    <x v="5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x v="498"/>
    <x v="501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x v="499"/>
    <x v="502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x v="500"/>
    <x v="52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x v="501"/>
    <x v="503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x v="502"/>
    <x v="504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x v="503"/>
    <x v="505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x v="504"/>
    <x v="506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x v="505"/>
    <x v="507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x v="506"/>
    <x v="508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x v="507"/>
    <x v="509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x v="508"/>
    <x v="51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x v="509"/>
    <x v="511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x v="510"/>
    <x v="512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x v="511"/>
    <x v="513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x v="512"/>
    <x v="514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x v="513"/>
    <x v="515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x v="514"/>
    <x v="516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x v="515"/>
    <x v="517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x v="516"/>
    <x v="518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x v="517"/>
    <x v="519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x v="518"/>
    <x v="52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x v="519"/>
    <x v="219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x v="520"/>
    <x v="521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x v="521"/>
    <x v="522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x v="522"/>
    <x v="523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x v="523"/>
    <x v="524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x v="524"/>
    <x v="348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x v="525"/>
    <x v="28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x v="188"/>
    <x v="525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x v="526"/>
    <x v="526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x v="527"/>
    <x v="527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x v="528"/>
    <x v="528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x v="522"/>
    <x v="529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x v="529"/>
    <x v="36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x v="530"/>
    <x v="254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x v="531"/>
    <x v="53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x v="515"/>
    <x v="531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x v="532"/>
    <x v="532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x v="533"/>
    <x v="533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x v="409"/>
    <x v="534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x v="534"/>
    <x v="535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x v="53"/>
    <x v="536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x v="535"/>
    <x v="537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x v="536"/>
    <x v="538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x v="537"/>
    <x v="539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x v="538"/>
    <x v="54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x v="539"/>
    <x v="541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x v="540"/>
    <x v="542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x v="505"/>
    <x v="543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x v="541"/>
    <x v="544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x v="542"/>
    <x v="545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x v="543"/>
    <x v="546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x v="544"/>
    <x v="547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x v="35"/>
    <x v="548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x v="152"/>
    <x v="298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x v="545"/>
    <x v="549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x v="546"/>
    <x v="55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x v="547"/>
    <x v="551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x v="548"/>
    <x v="552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x v="549"/>
    <x v="238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x v="550"/>
    <x v="553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x v="551"/>
    <x v="554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x v="552"/>
    <x v="496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x v="462"/>
    <x v="555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x v="553"/>
    <x v="556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x v="554"/>
    <x v="557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x v="555"/>
    <x v="558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x v="548"/>
    <x v="559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x v="62"/>
    <x v="56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x v="556"/>
    <x v="561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x v="557"/>
    <x v="562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x v="27"/>
    <x v="563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x v="558"/>
    <x v="529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x v="559"/>
    <x v="564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x v="426"/>
    <x v="565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x v="560"/>
    <x v="566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x v="561"/>
    <x v="567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x v="562"/>
    <x v="568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x v="563"/>
    <x v="569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x v="564"/>
    <x v="57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x v="565"/>
    <x v="571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x v="566"/>
    <x v="572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x v="567"/>
    <x v="573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x v="568"/>
    <x v="471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x v="569"/>
    <x v="574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x v="570"/>
    <x v="575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x v="571"/>
    <x v="576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x v="572"/>
    <x v="577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x v="573"/>
    <x v="578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x v="574"/>
    <x v="477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x v="511"/>
    <x v="579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x v="575"/>
    <x v="58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x v="576"/>
    <x v="581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x v="577"/>
    <x v="582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x v="578"/>
    <x v="581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x v="579"/>
    <x v="583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x v="580"/>
    <x v="584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x v="581"/>
    <x v="585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x v="582"/>
    <x v="586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x v="336"/>
    <x v="587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x v="583"/>
    <x v="588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x v="584"/>
    <x v="589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x v="585"/>
    <x v="59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x v="586"/>
    <x v="591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x v="587"/>
    <x v="592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x v="588"/>
    <x v="593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x v="589"/>
    <x v="51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x v="590"/>
    <x v="594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x v="591"/>
    <x v="595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x v="592"/>
    <x v="596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x v="593"/>
    <x v="597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x v="594"/>
    <x v="598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x v="595"/>
    <x v="599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x v="596"/>
    <x v="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x v="597"/>
    <x v="601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x v="598"/>
    <x v="602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x v="599"/>
    <x v="603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x v="600"/>
    <x v="604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x v="601"/>
    <x v="292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x v="602"/>
    <x v="605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x v="335"/>
    <x v="606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x v="603"/>
    <x v="607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x v="604"/>
    <x v="608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x v="605"/>
    <x v="609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x v="606"/>
    <x v="61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x v="65"/>
    <x v="611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x v="607"/>
    <x v="612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x v="608"/>
    <x v="613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x v="609"/>
    <x v="614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x v="610"/>
    <x v="615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x v="541"/>
    <x v="616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x v="611"/>
    <x v="453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x v="612"/>
    <x v="617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x v="613"/>
    <x v="618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x v="614"/>
    <x v="619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x v="615"/>
    <x v="62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x v="90"/>
    <x v="621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x v="616"/>
    <x v="622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x v="617"/>
    <x v="623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x v="618"/>
    <x v="624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x v="619"/>
    <x v="625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x v="620"/>
    <x v="626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x v="621"/>
    <x v="627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x v="622"/>
    <x v="491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x v="35"/>
    <x v="628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x v="623"/>
    <x v="629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x v="624"/>
    <x v="63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x v="625"/>
    <x v="631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x v="626"/>
    <x v="632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x v="627"/>
    <x v="633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x v="628"/>
    <x v="634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x v="629"/>
    <x v="415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x v="630"/>
    <x v="635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x v="631"/>
    <x v="607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x v="632"/>
    <x v="636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x v="633"/>
    <x v="637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x v="634"/>
    <x v="638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x v="635"/>
    <x v="639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x v="636"/>
    <x v="64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x v="637"/>
    <x v="641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x v="638"/>
    <x v="642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x v="639"/>
    <x v="445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x v="640"/>
    <x v="116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x v="641"/>
    <x v="643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x v="642"/>
    <x v="644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x v="230"/>
    <x v="645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x v="67"/>
    <x v="646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x v="643"/>
    <x v="647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x v="644"/>
    <x v="467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x v="645"/>
    <x v="648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x v="646"/>
    <x v="649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x v="626"/>
    <x v="65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x v="647"/>
    <x v="651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x v="159"/>
    <x v="652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x v="648"/>
    <x v="653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x v="267"/>
    <x v="654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x v="649"/>
    <x v="655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x v="248"/>
    <x v="656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x v="571"/>
    <x v="657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x v="650"/>
    <x v="89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x v="1"/>
    <x v="658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x v="651"/>
    <x v="438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x v="652"/>
    <x v="659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x v="653"/>
    <x v="66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x v="654"/>
    <x v="661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x v="655"/>
    <x v="662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x v="656"/>
    <x v="236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x v="657"/>
    <x v="663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x v="265"/>
    <x v="202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x v="658"/>
    <x v="664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x v="659"/>
    <x v="665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x v="660"/>
    <x v="666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x v="661"/>
    <x v="602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x v="4"/>
    <x v="667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x v="662"/>
    <x v="668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x v="663"/>
    <x v="669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x v="664"/>
    <x v="67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x v="665"/>
    <x v="601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x v="666"/>
    <x v="671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x v="43"/>
    <x v="672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x v="667"/>
    <x v="673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x v="668"/>
    <x v="674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x v="669"/>
    <x v="675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x v="670"/>
    <x v="676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x v="671"/>
    <x v="677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x v="672"/>
    <x v="678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x v="673"/>
    <x v="679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x v="674"/>
    <x v="68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x v="675"/>
    <x v="681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x v="676"/>
    <x v="682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x v="342"/>
    <x v="683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x v="677"/>
    <x v="684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x v="678"/>
    <x v="685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x v="679"/>
    <x v="488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x v="680"/>
    <x v="686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x v="681"/>
    <x v="687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x v="682"/>
    <x v="688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x v="683"/>
    <x v="689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x v="684"/>
    <x v="69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x v="674"/>
    <x v="691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x v="685"/>
    <x v="424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x v="605"/>
    <x v="231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x v="686"/>
    <x v="692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x v="687"/>
    <x v="693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x v="688"/>
    <x v="694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x v="689"/>
    <x v="236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x v="690"/>
    <x v="695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x v="691"/>
    <x v="696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x v="692"/>
    <x v="697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x v="693"/>
    <x v="698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x v="694"/>
    <x v="699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x v="695"/>
    <x v="489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x v="123"/>
    <x v="512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x v="696"/>
    <x v="7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x v="626"/>
    <x v="701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x v="697"/>
    <x v="34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x v="698"/>
    <x v="702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x v="699"/>
    <x v="703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x v="700"/>
    <x v="704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x v="701"/>
    <x v="705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x v="702"/>
    <x v="706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x v="703"/>
    <x v="707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x v="704"/>
    <x v="708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x v="431"/>
    <x v="709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x v="705"/>
    <x v="71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x v="706"/>
    <x v="711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x v="707"/>
    <x v="712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x v="708"/>
    <x v="7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x v="709"/>
    <x v="713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x v="710"/>
    <x v="714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x v="711"/>
    <x v="715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x v="157"/>
    <x v="716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x v="630"/>
    <x v="717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x v="712"/>
    <x v="718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x v="93"/>
    <x v="719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x v="713"/>
    <x v="115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x v="714"/>
    <x v="72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x v="715"/>
    <x v="721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x v="716"/>
    <x v="722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x v="448"/>
    <x v="451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x v="717"/>
    <x v="642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x v="718"/>
    <x v="723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x v="719"/>
    <x v="724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x v="720"/>
    <x v="725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x v="721"/>
    <x v="726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x v="722"/>
    <x v="727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x v="139"/>
    <x v="56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x v="723"/>
    <x v="728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x v="704"/>
    <x v="339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x v="724"/>
    <x v="35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x v="725"/>
    <x v="729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x v="660"/>
    <x v="241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x v="726"/>
    <x v="73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x v="727"/>
    <x v="322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x v="728"/>
    <x v="731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x v="729"/>
    <x v="732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x v="730"/>
    <x v="157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x v="731"/>
    <x v="733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x v="78"/>
    <x v="734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x v="732"/>
    <x v="735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x v="733"/>
    <x v="736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x v="734"/>
    <x v="737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x v="406"/>
    <x v="738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x v="735"/>
    <x v="739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x v="736"/>
    <x v="74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x v="737"/>
    <x v="697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x v="192"/>
    <x v="741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x v="738"/>
    <x v="742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x v="739"/>
    <x v="743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x v="613"/>
    <x v="744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x v="740"/>
    <x v="269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x v="145"/>
    <x v="745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x v="741"/>
    <x v="746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x v="742"/>
    <x v="747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x v="202"/>
    <x v="503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x v="743"/>
    <x v="748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x v="744"/>
    <x v="33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x v="745"/>
    <x v="749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x v="746"/>
    <x v="75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x v="747"/>
    <x v="751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x v="362"/>
    <x v="451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x v="748"/>
    <x v="752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x v="749"/>
    <x v="753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x v="643"/>
    <x v="754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x v="750"/>
    <x v="755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x v="751"/>
    <x v="756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x v="752"/>
    <x v="757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x v="753"/>
    <x v="758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x v="754"/>
    <x v="759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x v="755"/>
    <x v="76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x v="756"/>
    <x v="761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x v="757"/>
    <x v="78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x v="758"/>
    <x v="762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x v="759"/>
    <x v="763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x v="760"/>
    <x v="764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x v="761"/>
    <x v="765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x v="762"/>
    <x v="539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x v="444"/>
    <x v="766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x v="763"/>
    <x v="422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x v="764"/>
    <x v="767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x v="765"/>
    <x v="768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x v="766"/>
    <x v="214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x v="767"/>
    <x v="769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x v="768"/>
    <x v="77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x v="769"/>
    <x v="771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x v="770"/>
    <x v="25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x v="771"/>
    <x v="772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x v="772"/>
    <x v="773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x v="773"/>
    <x v="774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x v="774"/>
    <x v="331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x v="775"/>
    <x v="775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x v="776"/>
    <x v="776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x v="777"/>
    <x v="777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x v="778"/>
    <x v="778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x v="779"/>
    <x v="779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x v="780"/>
    <x v="78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x v="335"/>
    <x v="781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x v="535"/>
    <x v="782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x v="270"/>
    <x v="783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x v="781"/>
    <x v="393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x v="782"/>
    <x v="784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x v="783"/>
    <x v="785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x v="784"/>
    <x v="229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x v="785"/>
    <x v="786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x v="786"/>
    <x v="787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x v="787"/>
    <x v="341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x v="788"/>
    <x v="788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x v="330"/>
    <x v="789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x v="789"/>
    <x v="79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x v="790"/>
    <x v="791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x v="791"/>
    <x v="792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x v="792"/>
    <x v="556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x v="793"/>
    <x v="488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x v="794"/>
    <x v="232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x v="795"/>
    <x v="793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x v="796"/>
    <x v="794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x v="797"/>
    <x v="138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x v="798"/>
    <x v="795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x v="799"/>
    <x v="796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x v="800"/>
    <x v="797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x v="801"/>
    <x v="798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x v="802"/>
    <x v="799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x v="803"/>
    <x v="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x v="212"/>
    <x v="368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x v="804"/>
    <x v="801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x v="805"/>
    <x v="802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x v="806"/>
    <x v="803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x v="807"/>
    <x v="482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x v="722"/>
    <x v="496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x v="477"/>
    <x v="804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x v="259"/>
    <x v="805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x v="9"/>
    <x v="806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x v="808"/>
    <x v="807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x v="809"/>
    <x v="808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x v="444"/>
    <x v="104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x v="384"/>
    <x v="809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x v="810"/>
    <x v="81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x v="811"/>
    <x v="811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x v="812"/>
    <x v="812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x v="813"/>
    <x v="813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x v="814"/>
    <x v="814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x v="80"/>
    <x v="815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x v="815"/>
    <x v="414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x v="816"/>
    <x v="816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x v="474"/>
    <x v="82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x v="817"/>
    <x v="817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x v="818"/>
    <x v="818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x v="819"/>
    <x v="819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x v="609"/>
    <x v="32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x v="547"/>
    <x v="82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x v="820"/>
    <x v="821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x v="821"/>
    <x v="822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x v="151"/>
    <x v="823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x v="822"/>
    <x v="824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x v="823"/>
    <x v="497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x v="824"/>
    <x v="825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x v="825"/>
    <x v="826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x v="826"/>
    <x v="827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x v="827"/>
    <x v="828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x v="828"/>
    <x v="829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x v="829"/>
    <x v="83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x v="830"/>
    <x v="94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x v="831"/>
    <x v="831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x v="832"/>
    <x v="832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x v="833"/>
    <x v="833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x v="834"/>
    <x v="834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x v="835"/>
    <x v="835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x v="836"/>
    <x v="836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x v="837"/>
    <x v="611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x v="219"/>
    <x v="837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x v="365"/>
    <x v="334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x v="838"/>
    <x v="838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x v="839"/>
    <x v="839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x v="840"/>
    <x v="216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x v="841"/>
    <x v="84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x v="842"/>
    <x v="133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x v="843"/>
    <x v="354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x v="844"/>
    <x v="721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x v="845"/>
    <x v="841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x v="846"/>
    <x v="842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x v="110"/>
    <x v="843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x v="847"/>
    <x v="844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x v="848"/>
    <x v="845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x v="849"/>
    <x v="846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x v="780"/>
    <x v="847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x v="140"/>
    <x v="688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x v="850"/>
    <x v="848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x v="851"/>
    <x v="248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x v="852"/>
    <x v="849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x v="853"/>
    <x v="85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x v="854"/>
    <x v="851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x v="67"/>
    <x v="852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x v="855"/>
    <x v="853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x v="107"/>
    <x v="104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x v="344"/>
    <x v="854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x v="856"/>
    <x v="855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x v="857"/>
    <x v="856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x v="858"/>
    <x v="857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x v="859"/>
    <x v="858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x v="860"/>
    <x v="859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x v="170"/>
    <x v="86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x v="861"/>
    <x v="264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x v="862"/>
    <x v="65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x v="863"/>
    <x v="861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x v="864"/>
    <x v="862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x v="527"/>
    <x v="454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x v="865"/>
    <x v="863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x v="866"/>
    <x v="864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x v="867"/>
    <x v="865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x v="868"/>
    <x v="866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x v="105"/>
    <x v="867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x v="481"/>
    <x v="868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x v="253"/>
    <x v="296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x v="869"/>
    <x v="869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x v="864"/>
    <x v="274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x v="843"/>
    <x v="354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x v="289"/>
    <x v="87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x v="870"/>
    <x v="871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x v="871"/>
    <x v="98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x v="872"/>
    <x v="872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x v="873"/>
    <x v="873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x v="874"/>
    <x v="526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x v="875"/>
    <x v="874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x v="876"/>
    <x v="875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x v="877"/>
    <x v="876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x v="878"/>
    <x v="877"/>
    <b v="0"/>
    <b v="0"/>
    <s v="food/food trucks"/>
    <n v="0.56542754275427543"/>
    <n v="55.98841354723708"/>
    <x v="0"/>
    <x v="0"/>
  </r>
  <r>
    <m/>
    <m/>
    <m/>
    <m/>
    <m/>
    <x v="4"/>
    <m/>
    <x v="7"/>
    <m/>
    <x v="879"/>
    <x v="878"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x v="0"/>
    <n v="1448690400"/>
    <d v="2015-12-15T06:00: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s v="US"/>
    <s v="USD"/>
    <x v="1"/>
    <n v="1408424400"/>
    <d v="2014-08-21T05:00: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s v="AU"/>
    <s v="AUD"/>
    <x v="2"/>
    <n v="1384668000"/>
    <d v="2013-11-19T06:00: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s v="US"/>
    <s v="USD"/>
    <x v="3"/>
    <n v="1565499600"/>
    <d v="2019-09-20T05:00: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s v="US"/>
    <s v="USD"/>
    <x v="4"/>
    <n v="1547964000"/>
    <d v="2019-01-24T06:00: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s v="DK"/>
    <s v="DKK"/>
    <x v="5"/>
    <n v="1346130000"/>
    <d v="2012-09-08T05:00: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s v="GB"/>
    <s v="GBP"/>
    <x v="6"/>
    <n v="1505278800"/>
    <d v="2017-09-14T05:00: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s v="DK"/>
    <s v="DKK"/>
    <x v="7"/>
    <n v="1439442000"/>
    <d v="2015-08-15T05:00: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s v="DK"/>
    <s v="DKK"/>
    <x v="8"/>
    <n v="1281330000"/>
    <d v="2010-08-11T05:00: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s v="US"/>
    <s v="USD"/>
    <x v="9"/>
    <n v="1379566800"/>
    <d v="2013-11-07T06:00: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s v="US"/>
    <s v="USD"/>
    <x v="10"/>
    <n v="1281762000"/>
    <d v="2010-10-01T05:00: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s v="US"/>
    <s v="USD"/>
    <x v="11"/>
    <n v="1285045200"/>
    <d v="2010-09-27T05:00: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s v="US"/>
    <s v="USD"/>
    <x v="12"/>
    <n v="1571720400"/>
    <d v="2019-10-30T05:00: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s v="US"/>
    <s v="USD"/>
    <x v="13"/>
    <n v="1465621200"/>
    <d v="2016-06-23T05:00: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s v="US"/>
    <s v="USD"/>
    <x v="14"/>
    <n v="1331013600"/>
    <d v="2012-04-02T05:00: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s v="US"/>
    <s v="USD"/>
    <x v="15"/>
    <n v="1575957600"/>
    <d v="2019-12-14T06:00: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s v="US"/>
    <s v="USD"/>
    <x v="16"/>
    <n v="1390370400"/>
    <d v="2014-02-13T06:00: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s v="US"/>
    <s v="USD"/>
    <x v="17"/>
    <n v="1294812000"/>
    <d v="2011-01-13T06:00: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s v="US"/>
    <s v="USD"/>
    <x v="18"/>
    <n v="1536382800"/>
    <d v="2018-09-16T05:00: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s v="US"/>
    <s v="USD"/>
    <x v="19"/>
    <n v="1551679200"/>
    <d v="2019-03-25T05:00: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s v="US"/>
    <s v="USD"/>
    <x v="20"/>
    <n v="1406523600"/>
    <d v="2014-07-28T05:00: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s v="US"/>
    <s v="USD"/>
    <x v="21"/>
    <n v="1313384400"/>
    <d v="2011-09-18T05:00: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s v="US"/>
    <s v="USD"/>
    <x v="22"/>
    <n v="1522731600"/>
    <d v="2018-04-18T05:00: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s v="GB"/>
    <s v="GBP"/>
    <x v="23"/>
    <n v="1550124000"/>
    <d v="2019-04-08T05:00: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s v="US"/>
    <s v="USD"/>
    <x v="24"/>
    <n v="1403326800"/>
    <d v="2014-06-23T05:00: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s v="US"/>
    <s v="USD"/>
    <x v="25"/>
    <n v="1305694800"/>
    <d v="2011-06-07T05:00: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s v="US"/>
    <s v="USD"/>
    <x v="26"/>
    <n v="1533013200"/>
    <d v="2018-08-27T05:00: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s v="US"/>
    <s v="USD"/>
    <x v="27"/>
    <n v="1443848400"/>
    <d v="2015-10-11T05:00: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s v="US"/>
    <s v="USD"/>
    <x v="28"/>
    <n v="1265695200"/>
    <d v="2010-03-04T06:00: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s v="CH"/>
    <s v="CHF"/>
    <x v="29"/>
    <n v="1532062800"/>
    <d v="2018-08-29T05:00: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s v="US"/>
    <s v="USD"/>
    <x v="30"/>
    <n v="1558674000"/>
    <d v="2019-05-29T05:00: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s v="GB"/>
    <s v="GBP"/>
    <x v="31"/>
    <n v="1451973600"/>
    <d v="2016-02-02T06:00: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s v="IT"/>
    <s v="EUR"/>
    <x v="32"/>
    <n v="1515564000"/>
    <d v="2018-02-06T06:00: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s v="US"/>
    <s v="USD"/>
    <x v="33"/>
    <n v="1412485200"/>
    <d v="2014-11-11T06:00: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s v="US"/>
    <s v="USD"/>
    <x v="34"/>
    <n v="1490245200"/>
    <d v="2017-03-28T05:00: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s v="DK"/>
    <s v="DKK"/>
    <x v="35"/>
    <n v="1547877600"/>
    <d v="2019-03-02T06:00: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s v="US"/>
    <s v="USD"/>
    <x v="36"/>
    <n v="1298700000"/>
    <d v="2011-03-23T05:00: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s v="US"/>
    <s v="USD"/>
    <x v="37"/>
    <n v="1570338000"/>
    <d v="2019-11-08T06:00: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s v="US"/>
    <s v="USD"/>
    <x v="38"/>
    <n v="1287378000"/>
    <d v="2010-10-23T05:00: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s v="DK"/>
    <s v="DKK"/>
    <x v="39"/>
    <n v="1361772000"/>
    <d v="2013-03-11T05:00: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s v="US"/>
    <s v="USD"/>
    <x v="40"/>
    <n v="1275714000"/>
    <d v="2010-06-24T05:00: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s v="IT"/>
    <s v="EUR"/>
    <x v="41"/>
    <n v="1346734800"/>
    <d v="2012-09-30T05:00: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s v="US"/>
    <s v="USD"/>
    <x v="42"/>
    <n v="1309755600"/>
    <d v="2011-07-13T05:00: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s v="US"/>
    <s v="USD"/>
    <x v="43"/>
    <n v="1406178000"/>
    <d v="2014-08-09T05:00: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s v="DK"/>
    <s v="DKK"/>
    <x v="44"/>
    <n v="1552798800"/>
    <d v="2019-03-18T05:00: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s v="US"/>
    <s v="USD"/>
    <x v="45"/>
    <n v="1478062800"/>
    <d v="2016-11-17T06:00: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s v="US"/>
    <s v="USD"/>
    <x v="46"/>
    <n v="1278565200"/>
    <d v="2010-07-31T05:00: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s v="US"/>
    <s v="USD"/>
    <x v="47"/>
    <n v="1396069200"/>
    <d v="2014-04-28T05:00: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s v="US"/>
    <s v="USD"/>
    <x v="48"/>
    <n v="1435208400"/>
    <d v="2015-07-07T05:00: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s v="US"/>
    <s v="USD"/>
    <x v="49"/>
    <n v="1571547600"/>
    <d v="2019-12-04T06:00: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s v="IT"/>
    <s v="EUR"/>
    <x v="50"/>
    <n v="1375333200"/>
    <d v="2013-08-29T05:00: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s v="GB"/>
    <s v="GBP"/>
    <x v="51"/>
    <n v="1332824400"/>
    <d v="2012-04-12T05:00: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s v="US"/>
    <s v="USD"/>
    <x v="52"/>
    <n v="1284526800"/>
    <d v="2010-09-19T05:00: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s v="US"/>
    <s v="USD"/>
    <x v="53"/>
    <n v="1400562000"/>
    <d v="2014-06-28T05:00: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s v="US"/>
    <s v="USD"/>
    <x v="54"/>
    <n v="1520748000"/>
    <d v="2018-03-17T05:00: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s v="US"/>
    <s v="USD"/>
    <x v="55"/>
    <n v="1532926800"/>
    <d v="2018-08-04T05:00: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s v="US"/>
    <s v="USD"/>
    <x v="56"/>
    <n v="1420869600"/>
    <d v="2015-01-17T06:00: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s v="US"/>
    <s v="USD"/>
    <x v="57"/>
    <n v="1504242000"/>
    <d v="2017-09-13T05:00: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s v="US"/>
    <s v="USD"/>
    <x v="58"/>
    <n v="1442811600"/>
    <d v="2015-10-04T05:00: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s v="US"/>
    <s v="USD"/>
    <x v="59"/>
    <n v="1497243600"/>
    <d v="2017-06-27T05:00: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s v="CA"/>
    <s v="CAD"/>
    <x v="60"/>
    <n v="1342501200"/>
    <d v="2012-07-20T05:00: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s v="CA"/>
    <s v="CAD"/>
    <x v="61"/>
    <n v="1298268000"/>
    <d v="2011-04-02T05:00: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s v="US"/>
    <s v="USD"/>
    <x v="62"/>
    <n v="1433480400"/>
    <d v="2015-06-06T05:00: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s v="US"/>
    <s v="USD"/>
    <x v="63"/>
    <n v="1493355600"/>
    <d v="2017-05-04T05:00: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s v="US"/>
    <s v="USD"/>
    <x v="64"/>
    <n v="1530507600"/>
    <d v="2018-07-17T05:00: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s v="US"/>
    <s v="USD"/>
    <x v="65"/>
    <n v="1296108000"/>
    <d v="2011-02-03T06:00: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s v="US"/>
    <s v="USD"/>
    <x v="66"/>
    <n v="1428469200"/>
    <d v="2015-04-13T05:00: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s v="GB"/>
    <s v="GBP"/>
    <x v="67"/>
    <n v="1264399200"/>
    <d v="2010-01-30T06:00: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s v="IT"/>
    <s v="EUR"/>
    <x v="68"/>
    <n v="1501131600"/>
    <d v="2017-09-12T05:00: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s v="US"/>
    <s v="USD"/>
    <x v="69"/>
    <n v="1292738400"/>
    <d v="2011-01-22T06:00: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s v="IT"/>
    <s v="EUR"/>
    <x v="70"/>
    <n v="1288674000"/>
    <d v="2010-12-21T06:00: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s v="US"/>
    <s v="USD"/>
    <x v="71"/>
    <n v="1575093600"/>
    <d v="2019-12-04T06:00: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s v="US"/>
    <s v="USD"/>
    <x v="72"/>
    <n v="1435726800"/>
    <d v="2015-08-06T05:00: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s v="US"/>
    <s v="USD"/>
    <x v="73"/>
    <n v="1480226400"/>
    <d v="2016-11-30T06:00: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s v="GB"/>
    <s v="GBP"/>
    <x v="74"/>
    <n v="1459054800"/>
    <d v="2016-03-28T05:00: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s v="US"/>
    <s v="USD"/>
    <x v="75"/>
    <n v="1531630800"/>
    <d v="2018-07-23T05:00: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s v="US"/>
    <s v="USD"/>
    <x v="76"/>
    <n v="1421992800"/>
    <d v="2015-03-13T05:00: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s v="US"/>
    <s v="USD"/>
    <x v="77"/>
    <n v="1285563600"/>
    <d v="2010-10-11T05:00: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s v="US"/>
    <s v="USD"/>
    <x v="78"/>
    <n v="1523854800"/>
    <d v="2018-04-17T05:00: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s v="US"/>
    <s v="USD"/>
    <x v="79"/>
    <n v="1529125200"/>
    <d v="2018-06-21T05:00: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s v="US"/>
    <s v="USD"/>
    <x v="80"/>
    <n v="1503982800"/>
    <d v="2017-09-28T05:00: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s v="US"/>
    <s v="USD"/>
    <x v="81"/>
    <n v="1511416800"/>
    <d v="2017-12-18T06:00: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s v="GB"/>
    <s v="GBP"/>
    <x v="82"/>
    <n v="1547704800"/>
    <d v="2019-01-24T06:00: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s v="US"/>
    <s v="USD"/>
    <x v="83"/>
    <n v="1469682000"/>
    <d v="2016-08-19T05:00: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s v="US"/>
    <s v="USD"/>
    <x v="84"/>
    <n v="1343451600"/>
    <d v="2012-08-07T05:00: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s v="AU"/>
    <s v="AUD"/>
    <x v="85"/>
    <n v="1315717200"/>
    <d v="2011-09-19T05:00: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s v="US"/>
    <s v="USD"/>
    <x v="86"/>
    <n v="1430715600"/>
    <d v="2015-05-17T05:00: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s v="AU"/>
    <s v="AUD"/>
    <x v="87"/>
    <n v="1299564000"/>
    <d v="2011-03-19T05:00: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s v="US"/>
    <s v="USD"/>
    <x v="88"/>
    <n v="1429160400"/>
    <d v="2015-05-08T05:00: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s v="US"/>
    <s v="USD"/>
    <x v="89"/>
    <n v="1271307600"/>
    <d v="2010-04-17T05:00: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s v="US"/>
    <s v="USD"/>
    <x v="90"/>
    <n v="1456380000"/>
    <d v="2016-02-25T06:00: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s v="IT"/>
    <s v="EUR"/>
    <x v="91"/>
    <n v="1470459600"/>
    <d v="2016-09-03T05:00: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s v="CH"/>
    <s v="CHF"/>
    <x v="92"/>
    <n v="1277269200"/>
    <d v="2010-06-24T05:00: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s v="US"/>
    <s v="USD"/>
    <x v="93"/>
    <n v="1350709200"/>
    <d v="2012-10-24T05:00: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s v="GB"/>
    <s v="GBP"/>
    <x v="94"/>
    <n v="1554613200"/>
    <d v="2019-04-18T05:00: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s v="US"/>
    <s v="USD"/>
    <x v="95"/>
    <n v="1571029200"/>
    <d v="2019-10-21T05:00: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s v="US"/>
    <s v="USD"/>
    <x v="96"/>
    <n v="1299736800"/>
    <d v="2011-03-23T05:00: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s v="US"/>
    <s v="USD"/>
    <x v="48"/>
    <n v="1435208400"/>
    <d v="2015-08-18T05:00: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s v="AU"/>
    <s v="AUD"/>
    <x v="97"/>
    <n v="1437973200"/>
    <d v="2015-07-31T05:00: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s v="US"/>
    <s v="USD"/>
    <x v="98"/>
    <n v="1416895200"/>
    <d v="2014-12-24T06:00: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s v="US"/>
    <s v="USD"/>
    <x v="99"/>
    <n v="1319000400"/>
    <d v="2011-11-06T05:00: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s v="US"/>
    <s v="USD"/>
    <x v="100"/>
    <n v="1424498400"/>
    <d v="2015-02-28T06:00: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s v="US"/>
    <s v="USD"/>
    <x v="101"/>
    <n v="1526274000"/>
    <d v="2018-05-21T05:00: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s v="IT"/>
    <s v="EUR"/>
    <x v="102"/>
    <n v="1287896400"/>
    <d v="2010-11-02T05:00: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s v="US"/>
    <s v="USD"/>
    <x v="103"/>
    <n v="1495515600"/>
    <d v="2017-05-24T05:00: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s v="US"/>
    <s v="USD"/>
    <x v="104"/>
    <n v="1364878800"/>
    <d v="2013-04-20T05:00: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s v="US"/>
    <s v="USD"/>
    <x v="105"/>
    <n v="1567918800"/>
    <d v="2019-09-13T05:00: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s v="US"/>
    <s v="USD"/>
    <x v="106"/>
    <n v="1524459600"/>
    <d v="2018-05-10T05:00: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s v="US"/>
    <s v="USD"/>
    <x v="107"/>
    <n v="1333688400"/>
    <d v="2012-05-13T05:00: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s v="US"/>
    <s v="USD"/>
    <x v="108"/>
    <n v="1389506400"/>
    <d v="2014-01-14T06:00: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s v="US"/>
    <s v="USD"/>
    <x v="109"/>
    <n v="1536642000"/>
    <d v="2018-09-30T05:00: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s v="US"/>
    <s v="USD"/>
    <x v="110"/>
    <n v="1348290000"/>
    <d v="2012-09-28T05:00: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s v="AU"/>
    <s v="AUD"/>
    <x v="111"/>
    <n v="1408856400"/>
    <d v="2014-09-08T05:00: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s v="US"/>
    <s v="USD"/>
    <x v="112"/>
    <n v="1505192400"/>
    <d v="2017-09-19T05:00: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s v="US"/>
    <s v="USD"/>
    <x v="113"/>
    <n v="1554786000"/>
    <d v="2019-04-10T05:00: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s v="IT"/>
    <s v="EUR"/>
    <x v="114"/>
    <n v="1510898400"/>
    <d v="2017-12-22T06:00: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s v="US"/>
    <s v="USD"/>
    <x v="115"/>
    <n v="1442552400"/>
    <d v="2015-09-19T05:00: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s v="US"/>
    <s v="USD"/>
    <x v="116"/>
    <n v="1316667600"/>
    <d v="2011-09-28T05:00: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s v="US"/>
    <s v="USD"/>
    <x v="117"/>
    <n v="1390716000"/>
    <d v="2014-02-01T06:00: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s v="US"/>
    <s v="USD"/>
    <x v="118"/>
    <n v="1402894800"/>
    <d v="2014-07-03T05:00: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s v="US"/>
    <s v="USD"/>
    <x v="119"/>
    <n v="1429246800"/>
    <d v="2015-04-21T05:00: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s v="US"/>
    <s v="USD"/>
    <x v="33"/>
    <n v="1412485200"/>
    <d v="2014-10-18T05:00: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s v="US"/>
    <s v="USD"/>
    <x v="120"/>
    <n v="1417068000"/>
    <d v="2014-12-24T06:00: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s v="CA"/>
    <s v="CAD"/>
    <x v="121"/>
    <n v="1448344800"/>
    <d v="2015-11-27T06:00: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s v="IT"/>
    <s v="EUR"/>
    <x v="122"/>
    <n v="1557723600"/>
    <d v="2019-07-05T05:00: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s v="US"/>
    <s v="USD"/>
    <x v="123"/>
    <n v="1537333200"/>
    <d v="2018-09-23T05:00: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s v="US"/>
    <s v="USD"/>
    <x v="124"/>
    <n v="1471150800"/>
    <d v="2016-09-11T05:00: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s v="CA"/>
    <s v="CAD"/>
    <x v="125"/>
    <n v="1273640400"/>
    <d v="2010-05-15T05:00: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s v="US"/>
    <s v="USD"/>
    <x v="126"/>
    <n v="1282885200"/>
    <d v="2010-09-09T05:00: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s v="AU"/>
    <s v="AUD"/>
    <x v="127"/>
    <n v="1422943200"/>
    <d v="2015-02-28T06:00: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s v="DK"/>
    <s v="DKK"/>
    <x v="128"/>
    <n v="1319605200"/>
    <d v="2011-11-11T06:00: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s v="GB"/>
    <s v="GBP"/>
    <x v="129"/>
    <n v="1385704800"/>
    <d v="2013-12-12T06:00: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s v="US"/>
    <s v="USD"/>
    <x v="130"/>
    <n v="1515736800"/>
    <d v="2018-01-28T06:00: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s v="US"/>
    <s v="USD"/>
    <x v="131"/>
    <n v="1313125200"/>
    <d v="2011-09-03T05:00: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s v="CH"/>
    <s v="CHF"/>
    <x v="132"/>
    <n v="1308459600"/>
    <d v="2011-08-07T05:00: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s v="US"/>
    <s v="USD"/>
    <x v="133"/>
    <n v="1362636000"/>
    <d v="2013-03-12T05:00: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s v="US"/>
    <s v="USD"/>
    <x v="134"/>
    <n v="1402117200"/>
    <d v="2014-06-19T05:00: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s v="US"/>
    <s v="USD"/>
    <x v="135"/>
    <n v="1286341200"/>
    <d v="2010-10-12T05:00: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s v="US"/>
    <s v="USD"/>
    <x v="136"/>
    <n v="1348808400"/>
    <d v="2012-10-04T05:00: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s v="US"/>
    <s v="USD"/>
    <x v="137"/>
    <n v="1429592400"/>
    <d v="2015-05-07T05:00: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s v="US"/>
    <s v="USD"/>
    <x v="138"/>
    <n v="1519538400"/>
    <d v="2018-03-02T06:00: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s v="US"/>
    <s v="USD"/>
    <x v="139"/>
    <n v="1434085200"/>
    <d v="2015-06-18T05:00: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s v="US"/>
    <s v="USD"/>
    <x v="107"/>
    <n v="1333688400"/>
    <d v="2012-05-17T05:00: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s v="US"/>
    <s v="USD"/>
    <x v="140"/>
    <n v="1277701200"/>
    <d v="2010-07-18T05:00: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s v="US"/>
    <s v="USD"/>
    <x v="141"/>
    <n v="1560747600"/>
    <d v="2019-06-25T05:00: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s v="CH"/>
    <s v="CHF"/>
    <x v="142"/>
    <n v="1410066000"/>
    <d v="2014-09-12T05:00: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s v="US"/>
    <s v="USD"/>
    <x v="143"/>
    <n v="1320732000"/>
    <d v="2011-11-28T06:00: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s v="US"/>
    <s v="USD"/>
    <x v="144"/>
    <n v="1465794000"/>
    <d v="2016-06-19T05:00: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s v="US"/>
    <s v="USD"/>
    <x v="145"/>
    <n v="1500958800"/>
    <d v="2017-08-03T05:00: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s v="US"/>
    <s v="USD"/>
    <x v="146"/>
    <n v="1357020000"/>
    <d v="2013-02-22T06:00: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s v="US"/>
    <s v="USD"/>
    <x v="147"/>
    <n v="1544940000"/>
    <d v="2018-12-17T06:00: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s v="US"/>
    <s v="USD"/>
    <x v="148"/>
    <n v="1402290000"/>
    <d v="2014-07-30T05:00: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s v="US"/>
    <s v="USD"/>
    <x v="149"/>
    <n v="1487311200"/>
    <d v="2017-02-24T06:00: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s v="US"/>
    <s v="USD"/>
    <x v="150"/>
    <n v="1350622800"/>
    <d v="2012-10-25T05:00: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s v="US"/>
    <s v="USD"/>
    <x v="151"/>
    <n v="1463029200"/>
    <d v="2016-06-04T05:00: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s v="US"/>
    <s v="USD"/>
    <x v="152"/>
    <n v="1269493200"/>
    <d v="2010-04-09T05:00: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s v="AU"/>
    <s v="AUD"/>
    <x v="153"/>
    <n v="1570251600"/>
    <d v="2019-10-29T05:00: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s v="AU"/>
    <s v="AUD"/>
    <x v="154"/>
    <n v="1388383200"/>
    <d v="2014-01-11T06:00: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s v="US"/>
    <s v="USD"/>
    <x v="155"/>
    <n v="1449554400"/>
    <d v="2015-12-09T06:00: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s v="US"/>
    <s v="USD"/>
    <x v="156"/>
    <n v="1553662800"/>
    <d v="2019-04-14T05:00: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s v="US"/>
    <s v="USD"/>
    <x v="157"/>
    <n v="1556341200"/>
    <d v="2019-05-13T05:00: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s v="US"/>
    <s v="USD"/>
    <x v="158"/>
    <n v="1442984400"/>
    <d v="2015-09-29T05:00: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s v="CH"/>
    <s v="CHF"/>
    <x v="159"/>
    <n v="1544248800"/>
    <d v="2019-01-07T06:00: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s v="US"/>
    <s v="USD"/>
    <x v="160"/>
    <n v="1508475600"/>
    <d v="2017-12-08T06:00: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s v="US"/>
    <s v="USD"/>
    <x v="161"/>
    <n v="1507438800"/>
    <d v="2017-10-09T05:00: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s v="US"/>
    <s v="USD"/>
    <x v="162"/>
    <n v="1501563600"/>
    <d v="2017-09-02T05:00: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s v="US"/>
    <s v="USD"/>
    <x v="163"/>
    <n v="1292997600"/>
    <d v="2010-12-26T06:00: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s v="AU"/>
    <s v="AUD"/>
    <x v="164"/>
    <n v="1370840400"/>
    <d v="2013-06-20T05:00: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s v="DK"/>
    <s v="DKK"/>
    <x v="165"/>
    <n v="1550815200"/>
    <d v="2019-03-17T05:00: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s v="US"/>
    <s v="USD"/>
    <x v="166"/>
    <n v="1339909200"/>
    <d v="2012-07-15T05:00: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s v="US"/>
    <s v="USD"/>
    <x v="167"/>
    <n v="1501736400"/>
    <d v="2017-08-10T05:00: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s v="US"/>
    <s v="USD"/>
    <x v="168"/>
    <n v="1395291600"/>
    <d v="2014-04-11T05:00: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s v="US"/>
    <s v="USD"/>
    <x v="169"/>
    <n v="1405746000"/>
    <d v="2014-08-03T05:00: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s v="US"/>
    <s v="USD"/>
    <x v="170"/>
    <n v="1368853200"/>
    <d v="2013-05-24T05:00: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s v="US"/>
    <s v="USD"/>
    <x v="171"/>
    <n v="1444021200"/>
    <d v="2015-10-06T05:00: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s v="US"/>
    <s v="USD"/>
    <x v="172"/>
    <n v="1472619600"/>
    <d v="2016-09-19T05:00: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s v="US"/>
    <s v="USD"/>
    <x v="173"/>
    <n v="1472878800"/>
    <d v="2016-09-12T05:00: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s v="US"/>
    <s v="USD"/>
    <x v="174"/>
    <n v="1289800800"/>
    <d v="2010-12-10T06:00: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s v="US"/>
    <s v="USD"/>
    <x v="175"/>
    <n v="1505970000"/>
    <d v="2017-09-30T05:00: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s v="CA"/>
    <s v="CAD"/>
    <x v="176"/>
    <n v="1363496400"/>
    <d v="2013-03-18T05:00: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s v="AU"/>
    <s v="AUD"/>
    <x v="177"/>
    <n v="1269234000"/>
    <d v="2010-03-27T05:00: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s v="US"/>
    <s v="USD"/>
    <x v="178"/>
    <n v="1507093200"/>
    <d v="2017-10-22T05:00: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s v="DK"/>
    <s v="DKK"/>
    <x v="179"/>
    <n v="1560574800"/>
    <d v="2019-07-01T05:00: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s v="CA"/>
    <s v="CAD"/>
    <x v="180"/>
    <n v="1284008400"/>
    <d v="2010-09-22T05:00: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s v="US"/>
    <s v="USD"/>
    <x v="181"/>
    <n v="1556859600"/>
    <d v="2019-05-04T05:00: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s v="US"/>
    <s v="USD"/>
    <x v="182"/>
    <n v="1526187600"/>
    <d v="2018-05-24T05:00: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s v="US"/>
    <s v="USD"/>
    <x v="183"/>
    <n v="1400821200"/>
    <d v="2014-06-07T05:00: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s v="CA"/>
    <s v="CAD"/>
    <x v="184"/>
    <n v="1361599200"/>
    <d v="2013-03-23T05:00: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s v="IT"/>
    <s v="EUR"/>
    <x v="185"/>
    <n v="1417500000"/>
    <d v="2014-12-03T06:00: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s v="US"/>
    <s v="USD"/>
    <x v="186"/>
    <n v="1457071200"/>
    <d v="2016-03-04T06:00: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s v="US"/>
    <s v="USD"/>
    <x v="187"/>
    <n v="1370322000"/>
    <d v="2013-06-05T05:00: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s v="IT"/>
    <s v="EUR"/>
    <x v="188"/>
    <n v="1552366800"/>
    <d v="2019-03-15T05:00: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s v="US"/>
    <s v="USD"/>
    <x v="189"/>
    <n v="1403845200"/>
    <d v="2014-07-01T05:00: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s v="US"/>
    <s v="USD"/>
    <x v="190"/>
    <n v="1523163600"/>
    <d v="2018-04-12T05:00: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s v="US"/>
    <s v="USD"/>
    <x v="191"/>
    <n v="1442206800"/>
    <d v="2015-09-30T05:00: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s v="US"/>
    <s v="USD"/>
    <x v="192"/>
    <n v="1532840400"/>
    <d v="2018-08-05T05:00: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s v="DK"/>
    <s v="DKK"/>
    <x v="173"/>
    <n v="1472878800"/>
    <d v="2016-09-22T05:00: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s v="US"/>
    <s v="USD"/>
    <x v="193"/>
    <n v="1498194000"/>
    <d v="2017-07-07T05:00: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s v="US"/>
    <s v="USD"/>
    <x v="194"/>
    <n v="1281070800"/>
    <d v="2010-09-04T05:00: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s v="US"/>
    <s v="USD"/>
    <x v="195"/>
    <n v="1436245200"/>
    <d v="2015-07-11T05:00: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s v="CA"/>
    <s v="CAD"/>
    <x v="152"/>
    <n v="1269493200"/>
    <d v="2010-04-05T05:00: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s v="US"/>
    <s v="USD"/>
    <x v="196"/>
    <n v="1406264400"/>
    <d v="2014-08-12T05:00: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s v="US"/>
    <s v="USD"/>
    <x v="197"/>
    <n v="1317531600"/>
    <d v="2011-10-06T05:00: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s v="AU"/>
    <s v="AUD"/>
    <x v="198"/>
    <n v="1484632800"/>
    <d v="2017-01-19T06:00: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s v="US"/>
    <s v="USD"/>
    <x v="199"/>
    <n v="1301806800"/>
    <d v="2011-04-13T05:00: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s v="US"/>
    <s v="USD"/>
    <x v="200"/>
    <n v="1539752400"/>
    <d v="2018-10-29T05:00: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s v="US"/>
    <s v="USD"/>
    <x v="201"/>
    <n v="1267250400"/>
    <d v="2010-03-08T06:00: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s v="US"/>
    <s v="USD"/>
    <x v="202"/>
    <n v="1535432400"/>
    <d v="2018-09-17T05:00: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s v="US"/>
    <s v="USD"/>
    <x v="203"/>
    <n v="1510207200"/>
    <d v="2017-12-03T06:00: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s v="AU"/>
    <s v="AUD"/>
    <x v="204"/>
    <n v="1462510800"/>
    <d v="2016-05-13T05:00: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s v="DK"/>
    <s v="DKK"/>
    <x v="205"/>
    <n v="1488520800"/>
    <d v="2017-03-30T05:00: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s v="US"/>
    <s v="USD"/>
    <x v="206"/>
    <n v="1377579600"/>
    <d v="2013-09-20T05:00: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s v="US"/>
    <s v="USD"/>
    <x v="207"/>
    <n v="1576389600"/>
    <d v="2020-01-30T06:00: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s v="US"/>
    <s v="USD"/>
    <x v="208"/>
    <n v="1289019600"/>
    <d v="2010-11-14T06:00: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s v="US"/>
    <s v="USD"/>
    <x v="209"/>
    <n v="1282194000"/>
    <d v="2010-08-25T05:00: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s v="US"/>
    <s v="USD"/>
    <x v="210"/>
    <n v="1550037600"/>
    <d v="2019-02-15T06:00: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s v="US"/>
    <s v="USD"/>
    <x v="211"/>
    <n v="1321941600"/>
    <d v="2011-11-24T06:00: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s v="US"/>
    <s v="USD"/>
    <x v="212"/>
    <n v="1556427600"/>
    <d v="2019-05-07T05:00: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s v="GB"/>
    <s v="GBP"/>
    <x v="213"/>
    <n v="1320991200"/>
    <d v="2011-12-15T06:00: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s v="US"/>
    <s v="USD"/>
    <x v="214"/>
    <n v="1345093200"/>
    <d v="2012-08-28T05:00: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s v="US"/>
    <s v="USD"/>
    <x v="215"/>
    <n v="1309496400"/>
    <d v="2011-07-19T05:00: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s v="US"/>
    <s v="USD"/>
    <x v="216"/>
    <n v="1340254800"/>
    <d v="2012-06-23T05:00: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s v="US"/>
    <s v="USD"/>
    <x v="217"/>
    <n v="1412226000"/>
    <d v="2014-10-03T05:00: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s v="US"/>
    <s v="USD"/>
    <x v="218"/>
    <n v="1458104400"/>
    <d v="2016-03-30T05:00: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s v="US"/>
    <s v="USD"/>
    <x v="219"/>
    <n v="1411534800"/>
    <d v="2014-11-08T06:00: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s v="US"/>
    <s v="USD"/>
    <x v="220"/>
    <n v="1399093200"/>
    <d v="2014-05-03T05:00: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s v="US"/>
    <s v="USD"/>
    <x v="221"/>
    <n v="1270702800"/>
    <d v="2010-05-15T05:00: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s v="US"/>
    <s v="USD"/>
    <x v="222"/>
    <n v="1431666000"/>
    <d v="2015-05-21T05:00: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s v="US"/>
    <s v="USD"/>
    <x v="172"/>
    <n v="1472619600"/>
    <d v="2016-09-25T05:00: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s v="US"/>
    <s v="USD"/>
    <x v="223"/>
    <n v="1496293200"/>
    <d v="2017-07-19T05:00: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s v="US"/>
    <s v="USD"/>
    <x v="224"/>
    <n v="1575612000"/>
    <d v="2019-12-06T06:00: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s v="US"/>
    <s v="USD"/>
    <x v="225"/>
    <n v="1369112400"/>
    <d v="2013-07-18T05:00: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s v="US"/>
    <s v="USD"/>
    <x v="226"/>
    <n v="1469422800"/>
    <d v="2016-07-26T05:00: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s v="US"/>
    <s v="USD"/>
    <x v="227"/>
    <n v="1307854800"/>
    <d v="2011-06-28T05:00: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s v="IT"/>
    <s v="EUR"/>
    <x v="228"/>
    <n v="1503378000"/>
    <d v="2017-08-29T05:00: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s v="US"/>
    <s v="USD"/>
    <x v="229"/>
    <n v="1486965600"/>
    <d v="2017-02-18T06:00: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s v="AU"/>
    <s v="AUD"/>
    <x v="230"/>
    <n v="1561438800"/>
    <d v="2019-07-02T05:00: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s v="US"/>
    <s v="USD"/>
    <x v="231"/>
    <n v="1398402000"/>
    <d v="2014-04-27T05:00: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s v="DK"/>
    <s v="DKK"/>
    <x v="232"/>
    <n v="1513231200"/>
    <d v="2018-01-08T06:00: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s v="US"/>
    <s v="USD"/>
    <x v="233"/>
    <n v="1440824400"/>
    <d v="2015-09-02T05:00: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s v="US"/>
    <s v="USD"/>
    <x v="194"/>
    <n v="1281070800"/>
    <d v="2010-08-07T05:00: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s v="AU"/>
    <s v="AUD"/>
    <x v="234"/>
    <n v="1397365200"/>
    <d v="2014-04-23T05:00: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s v="US"/>
    <s v="USD"/>
    <x v="235"/>
    <n v="1494392400"/>
    <d v="2017-05-20T05:00: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s v="US"/>
    <s v="USD"/>
    <x v="236"/>
    <n v="1520143200"/>
    <d v="2018-03-07T06:00: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s v="US"/>
    <s v="USD"/>
    <x v="237"/>
    <n v="1405314000"/>
    <d v="2014-09-04T05:00: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s v="US"/>
    <s v="USD"/>
    <x v="238"/>
    <n v="1396846800"/>
    <d v="2014-04-08T05:00: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s v="US"/>
    <s v="USD"/>
    <x v="239"/>
    <n v="1375678800"/>
    <d v="2013-08-09T05:00: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s v="US"/>
    <s v="USD"/>
    <x v="240"/>
    <n v="1482386400"/>
    <d v="2017-01-06T06:00: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s v="AU"/>
    <s v="AUD"/>
    <x v="241"/>
    <n v="1420005600"/>
    <d v="2015-01-05T06:00: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s v="US"/>
    <s v="USD"/>
    <x v="242"/>
    <n v="1420178400"/>
    <d v="2015-01-09T06:00: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s v="US"/>
    <s v="USD"/>
    <x v="67"/>
    <n v="1264399200"/>
    <d v="2010-03-01T06:00: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s v="US"/>
    <s v="USD"/>
    <x v="243"/>
    <n v="1355032800"/>
    <d v="2012-12-11T06:00: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s v="US"/>
    <s v="USD"/>
    <x v="244"/>
    <n v="1382677200"/>
    <d v="2013-10-30T05:00: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s v="CA"/>
    <s v="CAD"/>
    <x v="245"/>
    <n v="1302238800"/>
    <d v="2011-04-20T05:00: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s v="US"/>
    <s v="USD"/>
    <x v="246"/>
    <n v="1487656800"/>
    <d v="2017-02-23T06:00: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s v="US"/>
    <s v="USD"/>
    <x v="247"/>
    <n v="1297836000"/>
    <d v="2011-02-21T06:00: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s v="GB"/>
    <s v="GBP"/>
    <x v="248"/>
    <n v="1453615200"/>
    <d v="2016-03-01T06:00: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s v="US"/>
    <s v="USD"/>
    <x v="249"/>
    <n v="1362463200"/>
    <d v="2013-03-19T05:00: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s v="US"/>
    <s v="USD"/>
    <x v="250"/>
    <n v="1481176800"/>
    <d v="2016-12-28T06:00: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s v="US"/>
    <s v="USD"/>
    <x v="251"/>
    <n v="1354946400"/>
    <d v="2012-12-27T06:00: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s v="US"/>
    <s v="USD"/>
    <x v="136"/>
    <n v="1348808400"/>
    <d v="2012-10-10T05:00: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s v="US"/>
    <s v="USD"/>
    <x v="252"/>
    <n v="1282712400"/>
    <d v="2010-08-29T05:00: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s v="US"/>
    <s v="USD"/>
    <x v="253"/>
    <n v="1301979600"/>
    <d v="2011-05-01T05:00: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s v="US"/>
    <s v="USD"/>
    <x v="254"/>
    <n v="1263016800"/>
    <d v="2010-01-09T06:00: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s v="US"/>
    <s v="USD"/>
    <x v="255"/>
    <n v="1360648800"/>
    <d v="2013-02-28T06:00: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s v="US"/>
    <s v="USD"/>
    <x v="256"/>
    <n v="1451800800"/>
    <d v="2016-02-16T06:00: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s v="IT"/>
    <s v="EUR"/>
    <x v="257"/>
    <n v="1415340000"/>
    <d v="2014-12-10T06:00: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s v="AU"/>
    <s v="AUD"/>
    <x v="258"/>
    <n v="1351054800"/>
    <d v="2012-11-09T06:00: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s v="US"/>
    <s v="USD"/>
    <x v="259"/>
    <n v="1349326800"/>
    <d v="2012-11-19T06:00: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s v="US"/>
    <s v="USD"/>
    <x v="260"/>
    <n v="1548914400"/>
    <d v="2019-02-21T06:00: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s v="US"/>
    <s v="USD"/>
    <x v="261"/>
    <n v="1291269600"/>
    <d v="2010-12-04T06:00: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s v="US"/>
    <s v="USD"/>
    <x v="262"/>
    <n v="1449468000"/>
    <d v="2016-01-07T06:00: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s v="US"/>
    <s v="USD"/>
    <x v="263"/>
    <n v="1562734800"/>
    <d v="2019-08-04T05:00: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s v="CA"/>
    <s v="CAD"/>
    <x v="264"/>
    <n v="1505624400"/>
    <d v="2017-09-20T05:00: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s v="US"/>
    <s v="USD"/>
    <x v="265"/>
    <n v="1509948000"/>
    <d v="2017-11-11T06:00: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s v="US"/>
    <s v="USD"/>
    <x v="266"/>
    <n v="1554526800"/>
    <d v="2019-04-14T05:00: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s v="US"/>
    <s v="USD"/>
    <x v="267"/>
    <n v="1334811600"/>
    <d v="2012-04-24T05:00: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s v="US"/>
    <s v="USD"/>
    <x v="268"/>
    <n v="1279515600"/>
    <d v="2010-07-21T05:00: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s v="US"/>
    <s v="USD"/>
    <x v="269"/>
    <n v="1353909600"/>
    <d v="2012-12-21T06:00: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s v="US"/>
    <s v="USD"/>
    <x v="270"/>
    <n v="1535950800"/>
    <d v="2018-09-06T05:00: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s v="US"/>
    <s v="USD"/>
    <x v="271"/>
    <n v="1511244000"/>
    <d v="2017-11-27T06:00: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s v="US"/>
    <s v="USD"/>
    <x v="272"/>
    <n v="1331445600"/>
    <d v="2012-04-01T05:00: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s v="US"/>
    <s v="USD"/>
    <x v="73"/>
    <n v="1480226400"/>
    <d v="2016-12-03T06:00: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s v="DK"/>
    <s v="DKK"/>
    <x v="273"/>
    <n v="1464584400"/>
    <d v="2016-06-04T05:00: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s v="US"/>
    <s v="USD"/>
    <x v="274"/>
    <n v="1335848400"/>
    <d v="2012-05-06T05:00: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s v="US"/>
    <s v="USD"/>
    <x v="275"/>
    <n v="1473483600"/>
    <d v="2016-10-18T05:00: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s v="US"/>
    <s v="USD"/>
    <x v="276"/>
    <n v="1479880800"/>
    <d v="2016-11-30T06:00: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s v="US"/>
    <s v="USD"/>
    <x v="277"/>
    <n v="1430197200"/>
    <d v="2015-04-28T05:00: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s v="DK"/>
    <s v="DKK"/>
    <x v="278"/>
    <n v="1331701200"/>
    <d v="2012-03-15T05:00: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s v="CA"/>
    <s v="CAD"/>
    <x v="279"/>
    <n v="1438578000"/>
    <d v="2015-08-06T05:00: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s v="US"/>
    <s v="USD"/>
    <x v="280"/>
    <n v="1368162000"/>
    <d v="2013-06-11T05:00: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s v="US"/>
    <s v="USD"/>
    <x v="281"/>
    <n v="1318654800"/>
    <d v="2011-10-19T05:00: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s v="US"/>
    <s v="USD"/>
    <x v="282"/>
    <n v="1331874000"/>
    <d v="2012-04-03T05:00: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s v="IT"/>
    <s v="EUR"/>
    <x v="283"/>
    <n v="1286254800"/>
    <d v="2010-10-14T05:00: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s v="US"/>
    <s v="USD"/>
    <x v="284"/>
    <n v="1540530000"/>
    <d v="2018-11-07T06:00: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s v="CH"/>
    <s v="CHF"/>
    <x v="285"/>
    <n v="1381813200"/>
    <d v="2013-11-09T06:00: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s v="AU"/>
    <s v="AUD"/>
    <x v="286"/>
    <n v="1548655200"/>
    <d v="2019-02-19T06:00: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s v="AU"/>
    <s v="AUD"/>
    <x v="287"/>
    <n v="1389679200"/>
    <d v="2014-01-23T06:00: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s v="US"/>
    <s v="USD"/>
    <x v="288"/>
    <n v="1456466400"/>
    <d v="2016-03-15T05:00: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s v="US"/>
    <s v="USD"/>
    <x v="289"/>
    <n v="1456984800"/>
    <d v="2016-04-28T05:00: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s v="DK"/>
    <s v="DKK"/>
    <x v="290"/>
    <n v="1504069200"/>
    <d v="2017-08-31T05:00: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s v="US"/>
    <s v="USD"/>
    <x v="291"/>
    <n v="1424930400"/>
    <d v="2015-03-15T05:00: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s v="US"/>
    <s v="USD"/>
    <x v="292"/>
    <n v="1535864400"/>
    <d v="2018-09-16T05:00: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s v="US"/>
    <s v="USD"/>
    <x v="293"/>
    <n v="1452146400"/>
    <d v="2016-01-12T06:00: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s v="US"/>
    <s v="USD"/>
    <x v="294"/>
    <n v="1470546000"/>
    <d v="2016-09-17T05:00: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s v="US"/>
    <s v="USD"/>
    <x v="295"/>
    <n v="1458363600"/>
    <d v="2016-04-29T05:00: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s v="US"/>
    <s v="USD"/>
    <x v="296"/>
    <n v="1500008400"/>
    <d v="2017-07-17T05:00: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s v="DK"/>
    <s v="DKK"/>
    <x v="297"/>
    <n v="1338958800"/>
    <d v="2012-06-26T05:00: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s v="US"/>
    <s v="USD"/>
    <x v="298"/>
    <n v="1303102800"/>
    <d v="2011-04-19T05:00: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s v="US"/>
    <s v="USD"/>
    <x v="299"/>
    <n v="1316581200"/>
    <d v="2011-10-11T05:00: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s v="US"/>
    <s v="USD"/>
    <x v="300"/>
    <n v="1270789200"/>
    <d v="2010-04-25T05:00: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s v="US"/>
    <s v="USD"/>
    <x v="247"/>
    <n v="1297836000"/>
    <d v="2011-02-28T06:00: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s v="US"/>
    <s v="USD"/>
    <x v="244"/>
    <n v="1382677200"/>
    <d v="2013-11-01T05:00: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s v="US"/>
    <s v="USD"/>
    <x v="301"/>
    <n v="1330322400"/>
    <d v="2012-02-29T06:00: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s v="US"/>
    <s v="USD"/>
    <x v="188"/>
    <n v="1552366800"/>
    <d v="2019-03-17T05:00: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s v="US"/>
    <s v="USD"/>
    <x v="302"/>
    <n v="1400907600"/>
    <d v="2014-06-22T05:00: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s v="IT"/>
    <s v="EUR"/>
    <x v="303"/>
    <n v="1574143200"/>
    <d v="2019-11-20T06:00: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s v="US"/>
    <s v="USD"/>
    <x v="304"/>
    <n v="1494738000"/>
    <d v="2017-05-27T05:00: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s v="US"/>
    <s v="USD"/>
    <x v="305"/>
    <n v="1392357600"/>
    <d v="2014-02-16T06:00: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s v="US"/>
    <s v="USD"/>
    <x v="306"/>
    <n v="1281589200"/>
    <d v="2010-09-05T05:00: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s v="US"/>
    <s v="USD"/>
    <x v="307"/>
    <n v="1305003600"/>
    <d v="2011-05-19T05:00: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s v="US"/>
    <s v="USD"/>
    <x v="308"/>
    <n v="1301634000"/>
    <d v="2011-04-09T05:00: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s v="US"/>
    <s v="USD"/>
    <x v="309"/>
    <n v="1290664800"/>
    <d v="2010-12-08T06:00: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s v="GB"/>
    <s v="GBP"/>
    <x v="310"/>
    <n v="1395896400"/>
    <d v="2014-03-29T05:00: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s v="US"/>
    <s v="USD"/>
    <x v="311"/>
    <n v="1434862800"/>
    <d v="2015-07-03T05:00: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s v="US"/>
    <s v="USD"/>
    <x v="79"/>
    <n v="1529125200"/>
    <d v="2018-07-09T05:00: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s v="US"/>
    <s v="USD"/>
    <x v="312"/>
    <n v="1451109600"/>
    <d v="2016-01-01T06:00: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s v="US"/>
    <s v="USD"/>
    <x v="313"/>
    <n v="1566968400"/>
    <d v="2019-09-01T05:00: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s v="US"/>
    <s v="USD"/>
    <x v="314"/>
    <n v="1543557600"/>
    <d v="2018-12-11T06:00: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s v="US"/>
    <s v="USD"/>
    <x v="315"/>
    <n v="1481522400"/>
    <d v="2016-12-23T06:00: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s v="GB"/>
    <s v="GBP"/>
    <x v="316"/>
    <n v="1512712800"/>
    <d v="2017-12-09T06:00: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s v="US"/>
    <s v="USD"/>
    <x v="317"/>
    <n v="1324274400"/>
    <d v="2011-12-20T06:00: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s v="US"/>
    <s v="USD"/>
    <x v="318"/>
    <n v="1364446800"/>
    <d v="2013-03-29T05:00: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s v="US"/>
    <s v="USD"/>
    <x v="319"/>
    <n v="1542693600"/>
    <d v="2018-12-18T06:00: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s v="US"/>
    <s v="USD"/>
    <x v="32"/>
    <n v="1515564000"/>
    <d v="2018-01-17T06:00: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s v="US"/>
    <s v="USD"/>
    <x v="320"/>
    <n v="1573797600"/>
    <d v="2019-11-28T06:00: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s v="US"/>
    <s v="USD"/>
    <x v="321"/>
    <n v="1292392800"/>
    <d v="2010-12-16T06:00: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s v="US"/>
    <s v="USD"/>
    <x v="322"/>
    <n v="1573452000"/>
    <d v="2019-11-12T06:00: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s v="US"/>
    <s v="USD"/>
    <x v="323"/>
    <n v="1317790800"/>
    <d v="2011-11-04T05:00: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s v="CA"/>
    <s v="CAD"/>
    <x v="324"/>
    <n v="1501650000"/>
    <d v="2017-08-16T05:00: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s v="US"/>
    <s v="USD"/>
    <x v="325"/>
    <n v="1323669600"/>
    <d v="2011-12-13T06:00: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s v="US"/>
    <s v="USD"/>
    <x v="326"/>
    <n v="1440738000"/>
    <d v="2015-09-04T05:00: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s v="US"/>
    <s v="USD"/>
    <x v="327"/>
    <n v="1374296400"/>
    <d v="2013-08-01T05:00: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s v="US"/>
    <s v="USD"/>
    <x v="328"/>
    <n v="1384840800"/>
    <d v="2014-01-11T06:00: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s v="US"/>
    <s v="USD"/>
    <x v="329"/>
    <n v="1516600800"/>
    <d v="2018-03-03T06:00: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s v="GB"/>
    <s v="GBP"/>
    <x v="330"/>
    <n v="1436418000"/>
    <d v="2015-07-10T05:00: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s v="US"/>
    <s v="USD"/>
    <x v="331"/>
    <n v="1503550800"/>
    <d v="2017-10-18T05:00: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s v="US"/>
    <s v="USD"/>
    <x v="332"/>
    <n v="1423634400"/>
    <d v="2015-03-07T06:00: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s v="US"/>
    <s v="USD"/>
    <x v="333"/>
    <n v="1487224800"/>
    <d v="2017-03-01T06:00: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s v="US"/>
    <s v="USD"/>
    <x v="296"/>
    <n v="1500008400"/>
    <d v="2017-08-13T05:00: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s v="US"/>
    <s v="USD"/>
    <x v="334"/>
    <n v="1432098000"/>
    <d v="2015-06-07T05:00: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s v="US"/>
    <s v="USD"/>
    <x v="335"/>
    <n v="1440392400"/>
    <d v="2015-09-07T05:00: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s v="CA"/>
    <s v="CAD"/>
    <x v="336"/>
    <n v="1446876000"/>
    <d v="2015-11-15T06:00: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s v="US"/>
    <s v="USD"/>
    <x v="337"/>
    <n v="1562302800"/>
    <d v="2019-07-06T05:00: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s v="DK"/>
    <s v="DKK"/>
    <x v="338"/>
    <n v="1378184400"/>
    <d v="2013-09-10T05:00: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s v="US"/>
    <s v="USD"/>
    <x v="339"/>
    <n v="1485064800"/>
    <d v="2017-03-03T06:00: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s v="IT"/>
    <s v="EUR"/>
    <x v="340"/>
    <n v="1326520800"/>
    <d v="2012-01-23T06:00: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s v="US"/>
    <s v="USD"/>
    <x v="341"/>
    <n v="1441256400"/>
    <d v="2015-09-28T05:00: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s v="CA"/>
    <s v="CAD"/>
    <x v="342"/>
    <n v="1533877200"/>
    <d v="2018-08-13T05:00: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s v="US"/>
    <s v="USD"/>
    <x v="343"/>
    <n v="1314421200"/>
    <d v="2011-09-03T05:00: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s v="GB"/>
    <s v="GBP"/>
    <x v="344"/>
    <n v="1293861600"/>
    <d v="2011-01-15T06:00: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s v="US"/>
    <s v="USD"/>
    <x v="345"/>
    <n v="1507352400"/>
    <d v="2017-10-31T05:00: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s v="US"/>
    <s v="USD"/>
    <x v="65"/>
    <n v="1296108000"/>
    <d v="2011-03-06T06:00: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s v="US"/>
    <s v="USD"/>
    <x v="346"/>
    <n v="1324965600"/>
    <d v="2011-12-28T06:00: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s v="US"/>
    <s v="USD"/>
    <x v="347"/>
    <n v="1520229600"/>
    <d v="2018-04-04T05:00: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s v="AU"/>
    <s v="AUD"/>
    <x v="348"/>
    <n v="1482991200"/>
    <d v="2017-01-25T06:00: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s v="US"/>
    <s v="USD"/>
    <x v="349"/>
    <n v="1294034400"/>
    <d v="2011-01-04T06:00: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s v="US"/>
    <s v="USD"/>
    <x v="350"/>
    <n v="1413608400"/>
    <d v="2014-11-11T06:00: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s v="GB"/>
    <s v="GBP"/>
    <x v="351"/>
    <n v="1286946000"/>
    <d v="2010-11-05T05:00: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s v="US"/>
    <s v="USD"/>
    <x v="352"/>
    <n v="1359871200"/>
    <d v="2013-03-14T05:00: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s v="US"/>
    <s v="USD"/>
    <x v="353"/>
    <n v="1555304400"/>
    <d v="2019-04-21T05:00: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s v="US"/>
    <s v="USD"/>
    <x v="354"/>
    <n v="1423375200"/>
    <d v="2015-03-31T05:00: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s v="US"/>
    <s v="USD"/>
    <x v="355"/>
    <n v="1420696800"/>
    <d v="2015-01-28T06:00: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s v="US"/>
    <s v="USD"/>
    <x v="356"/>
    <n v="1502946000"/>
    <d v="2017-08-25T05:00: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s v="US"/>
    <s v="USD"/>
    <x v="357"/>
    <n v="1547186400"/>
    <d v="2019-01-16T06:00: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s v="US"/>
    <s v="USD"/>
    <x v="358"/>
    <n v="1444971600"/>
    <d v="2015-12-12T06:00: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s v="US"/>
    <s v="USD"/>
    <x v="359"/>
    <n v="1404622800"/>
    <d v="2014-07-12T05:00: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s v="US"/>
    <s v="USD"/>
    <x v="12"/>
    <n v="1571720400"/>
    <d v="2019-11-05T06:00: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s v="US"/>
    <s v="USD"/>
    <x v="360"/>
    <n v="1526878800"/>
    <d v="2018-06-28T05:00: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s v="GB"/>
    <s v="GBP"/>
    <x v="361"/>
    <n v="1319691600"/>
    <d v="2011-11-10T06:00: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s v="US"/>
    <s v="USD"/>
    <x v="362"/>
    <n v="1371963600"/>
    <d v="2013-06-28T05:00: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s v="US"/>
    <s v="USD"/>
    <x v="363"/>
    <n v="1433739600"/>
    <d v="2015-07-24T05:00: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s v="US"/>
    <s v="USD"/>
    <x v="364"/>
    <n v="1508130000"/>
    <d v="2017-11-04T05:00: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s v="US"/>
    <s v="USD"/>
    <x v="210"/>
    <n v="1550037600"/>
    <d v="2019-02-19T06:00: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s v="US"/>
    <s v="USD"/>
    <x v="365"/>
    <n v="1486706400"/>
    <d v="2017-03-09T06:00: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s v="US"/>
    <s v="USD"/>
    <x v="366"/>
    <n v="1553835600"/>
    <d v="2019-04-30T05:00: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s v="US"/>
    <s v="USD"/>
    <x v="367"/>
    <n v="1277528400"/>
    <d v="2010-07-08T05:00: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s v="US"/>
    <s v="USD"/>
    <x v="368"/>
    <n v="1339477200"/>
    <d v="2012-06-17T05:00: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s v="CH"/>
    <s v="CHF"/>
    <x v="369"/>
    <n v="1325656800"/>
    <d v="2012-01-06T06:00: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s v="US"/>
    <s v="USD"/>
    <x v="370"/>
    <n v="1288242000"/>
    <d v="2010-11-24T06:00: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s v="US"/>
    <s v="USD"/>
    <x v="371"/>
    <n v="1379048400"/>
    <d v="2013-09-28T05:00: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s v="US"/>
    <s v="USD"/>
    <x v="287"/>
    <n v="1389679200"/>
    <d v="2014-01-16T06:00: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s v="US"/>
    <s v="USD"/>
    <x v="372"/>
    <n v="1294293600"/>
    <d v="2011-01-08T06:00: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s v="CA"/>
    <s v="CAD"/>
    <x v="373"/>
    <n v="1500267600"/>
    <d v="2017-07-18T05:00: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s v="US"/>
    <s v="USD"/>
    <x v="374"/>
    <n v="1375074000"/>
    <d v="2013-08-08T05:00: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s v="US"/>
    <s v="USD"/>
    <x v="375"/>
    <n v="1323324000"/>
    <d v="2011-12-09T06:00: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s v="AU"/>
    <s v="AUD"/>
    <x v="376"/>
    <n v="1538715600"/>
    <d v="2018-10-13T05:00: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s v="US"/>
    <s v="USD"/>
    <x v="377"/>
    <n v="1369285200"/>
    <d v="2013-05-29T05:00: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s v="IT"/>
    <s v="EUR"/>
    <x v="378"/>
    <n v="1525755600"/>
    <d v="2018-05-10T05:00: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s v="US"/>
    <s v="USD"/>
    <x v="379"/>
    <n v="1296626400"/>
    <d v="2011-02-09T06:00: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s v="US"/>
    <s v="USD"/>
    <x v="380"/>
    <n v="1376629200"/>
    <d v="2013-09-07T05:00: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s v="US"/>
    <s v="USD"/>
    <x v="381"/>
    <n v="1572152400"/>
    <d v="2019-10-27T05:00: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s v="US"/>
    <s v="USD"/>
    <x v="382"/>
    <n v="1325829600"/>
    <d v="2012-02-22T06:00: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s v="CA"/>
    <s v="CAD"/>
    <x v="125"/>
    <n v="1273640400"/>
    <d v="2010-06-17T05:00: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s v="US"/>
    <s v="USD"/>
    <x v="383"/>
    <n v="1510639200"/>
    <d v="2017-11-17T06:00: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s v="US"/>
    <s v="USD"/>
    <x v="384"/>
    <n v="1528088400"/>
    <d v="2018-07-24T05:00: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s v="US"/>
    <s v="USD"/>
    <x v="385"/>
    <n v="1359525600"/>
    <d v="2013-02-11T06:00: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s v="DK"/>
    <s v="DKK"/>
    <x v="386"/>
    <n v="1570942800"/>
    <d v="2019-10-20T05:00: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s v="CA"/>
    <s v="CAD"/>
    <x v="387"/>
    <n v="1466398800"/>
    <d v="2016-07-10T05:00: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s v="US"/>
    <s v="USD"/>
    <x v="388"/>
    <n v="1492491600"/>
    <d v="2017-04-22T05:00: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s v="US"/>
    <s v="USD"/>
    <x v="277"/>
    <n v="1430197200"/>
    <d v="2015-04-28T05:00: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s v="US"/>
    <s v="USD"/>
    <x v="389"/>
    <n v="1496034000"/>
    <d v="2017-05-31T05:00: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s v="US"/>
    <s v="USD"/>
    <x v="390"/>
    <n v="1388728800"/>
    <d v="2014-01-13T06:00: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s v="US"/>
    <s v="USD"/>
    <x v="391"/>
    <n v="1543298400"/>
    <d v="2018-12-24T06:00: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s v="US"/>
    <s v="USD"/>
    <x v="392"/>
    <n v="1271739600"/>
    <d v="2010-04-28T05:00: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s v="US"/>
    <s v="USD"/>
    <x v="393"/>
    <n v="1326434400"/>
    <d v="2012-01-30T06:00: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s v="US"/>
    <s v="USD"/>
    <x v="394"/>
    <n v="1295244000"/>
    <d v="2011-01-26T06:00: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s v="US"/>
    <s v="USD"/>
    <x v="395"/>
    <n v="1541221200"/>
    <d v="2018-11-27T06:00: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s v="CA"/>
    <s v="CAD"/>
    <x v="396"/>
    <n v="1336280400"/>
    <d v="2012-05-07T05:00: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s v="US"/>
    <s v="USD"/>
    <x v="397"/>
    <n v="1324533600"/>
    <d v="2011-12-28T06:00: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s v="US"/>
    <s v="USD"/>
    <x v="398"/>
    <n v="1498366800"/>
    <d v="2017-07-09T05:00: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s v="US"/>
    <s v="USD"/>
    <x v="399"/>
    <n v="1498712400"/>
    <d v="2017-07-29T05:00: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s v="US"/>
    <s v="USD"/>
    <x v="400"/>
    <n v="1271480400"/>
    <d v="2010-05-07T05:00: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s v="US"/>
    <s v="USD"/>
    <x v="116"/>
    <n v="1316667600"/>
    <d v="2011-09-24T05:00: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s v="US"/>
    <s v="USD"/>
    <x v="401"/>
    <n v="1524027600"/>
    <d v="2018-04-24T05:00: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s v="US"/>
    <s v="USD"/>
    <x v="402"/>
    <n v="1438059600"/>
    <d v="2015-08-03T05:00: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s v="US"/>
    <s v="USD"/>
    <x v="403"/>
    <n v="1361944800"/>
    <d v="2013-03-06T06:00: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s v="US"/>
    <s v="USD"/>
    <x v="404"/>
    <n v="1410584400"/>
    <d v="2014-10-15T05:00: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s v="US"/>
    <s v="USD"/>
    <x v="405"/>
    <n v="1297404000"/>
    <d v="2011-02-18T06:00: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s v="US"/>
    <s v="USD"/>
    <x v="406"/>
    <n v="1392012000"/>
    <d v="2014-03-10T05:00: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s v="US"/>
    <s v="USD"/>
    <x v="407"/>
    <n v="1569733200"/>
    <d v="2019-11-02T05:00: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s v="US"/>
    <s v="USD"/>
    <x v="408"/>
    <n v="1529643600"/>
    <d v="2018-07-09T05:00: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s v="US"/>
    <s v="USD"/>
    <x v="409"/>
    <n v="1399006800"/>
    <d v="2014-05-22T05:00: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s v="US"/>
    <s v="USD"/>
    <x v="410"/>
    <n v="1385359200"/>
    <d v="2013-12-11T06:00: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s v="CA"/>
    <s v="CAD"/>
    <x v="411"/>
    <n v="1480572000"/>
    <d v="2016-12-15T06:00: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s v="IT"/>
    <s v="EUR"/>
    <x v="412"/>
    <n v="1418623200"/>
    <d v="2014-12-27T06:00: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s v="US"/>
    <s v="USD"/>
    <x v="413"/>
    <n v="1555736400"/>
    <d v="2019-04-21T05:00: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s v="US"/>
    <s v="USD"/>
    <x v="414"/>
    <n v="1442120400"/>
    <d v="2015-09-16T05:00: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s v="US"/>
    <s v="USD"/>
    <x v="415"/>
    <n v="1362376800"/>
    <d v="2013-04-03T05:00: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s v="US"/>
    <s v="USD"/>
    <x v="416"/>
    <n v="1478408400"/>
    <d v="2016-11-13T06:00: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s v="US"/>
    <s v="USD"/>
    <x v="417"/>
    <n v="1498798800"/>
    <d v="2017-07-10T05:00: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s v="US"/>
    <s v="USD"/>
    <x v="418"/>
    <n v="1335416400"/>
    <d v="2012-05-24T05:00: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s v="IT"/>
    <s v="EUR"/>
    <x v="419"/>
    <n v="1504328400"/>
    <d v="2017-09-18T05:00: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s v="US"/>
    <s v="USD"/>
    <x v="420"/>
    <n v="1285822800"/>
    <d v="2010-10-19T05:00: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s v="US"/>
    <s v="USD"/>
    <x v="421"/>
    <n v="1311483600"/>
    <d v="2011-07-26T05:00: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s v="US"/>
    <s v="USD"/>
    <x v="422"/>
    <n v="1291356000"/>
    <d v="2010-12-24T06:00: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s v="US"/>
    <s v="USD"/>
    <x v="423"/>
    <n v="1355810400"/>
    <d v="2012-12-20T06:00: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s v="GB"/>
    <s v="GBP"/>
    <x v="424"/>
    <n v="1513663200"/>
    <d v="2018-01-04T06:00: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s v="US"/>
    <s v="USD"/>
    <x v="425"/>
    <n v="1365915600"/>
    <d v="2013-04-16T05:00: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s v="DK"/>
    <s v="DKK"/>
    <x v="426"/>
    <n v="1551852000"/>
    <d v="2019-03-23T05:00: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s v="CA"/>
    <s v="CAD"/>
    <x v="427"/>
    <n v="1540098000"/>
    <d v="2018-11-13T06:00: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s v="US"/>
    <s v="USD"/>
    <x v="428"/>
    <n v="1500440400"/>
    <d v="2017-08-19T05:00: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s v="US"/>
    <s v="USD"/>
    <x v="429"/>
    <n v="1278392400"/>
    <d v="2010-07-07T05:00: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s v="US"/>
    <s v="USD"/>
    <x v="411"/>
    <n v="1480572000"/>
    <d v="2017-01-11T06:00: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s v="US"/>
    <s v="USD"/>
    <x v="430"/>
    <n v="1382331600"/>
    <d v="2013-11-26T06:00: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s v="US"/>
    <s v="USD"/>
    <x v="431"/>
    <n v="1316754000"/>
    <d v="2011-10-16T05:00: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s v="US"/>
    <s v="USD"/>
    <x v="432"/>
    <n v="1518242400"/>
    <d v="2018-02-10T06:00: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s v="US"/>
    <s v="USD"/>
    <x v="433"/>
    <n v="1476421200"/>
    <d v="2016-10-16T05:00: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s v="US"/>
    <s v="USD"/>
    <x v="434"/>
    <n v="1269752400"/>
    <d v="2010-05-11T05:00: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s v="US"/>
    <s v="USD"/>
    <x v="435"/>
    <n v="1419746400"/>
    <d v="2015-01-22T06:00: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s v="US"/>
    <s v="USD"/>
    <x v="8"/>
    <n v="1281330000"/>
    <d v="2010-08-12T05:00: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s v="US"/>
    <s v="USD"/>
    <x v="436"/>
    <n v="1398661200"/>
    <d v="2014-05-18T05:00: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s v="US"/>
    <s v="USD"/>
    <x v="385"/>
    <n v="1359525600"/>
    <d v="2013-03-09T06:00: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s v="US"/>
    <s v="USD"/>
    <x v="437"/>
    <n v="1388469600"/>
    <d v="2014-01-04T06:00: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s v="US"/>
    <s v="USD"/>
    <x v="438"/>
    <n v="1518328800"/>
    <d v="2018-02-25T06:00: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s v="US"/>
    <s v="USD"/>
    <x v="439"/>
    <n v="1517032800"/>
    <d v="2018-02-05T06:00: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s v="US"/>
    <s v="USD"/>
    <x v="440"/>
    <n v="1368594000"/>
    <d v="2013-06-07T05:00: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s v="CA"/>
    <s v="CAD"/>
    <x v="441"/>
    <n v="1448258400"/>
    <d v="2015-11-30T06:00: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s v="US"/>
    <s v="USD"/>
    <x v="442"/>
    <n v="1555218000"/>
    <d v="2019-04-30T05:00: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s v="US"/>
    <s v="USD"/>
    <x v="443"/>
    <n v="1431925200"/>
    <d v="2015-05-20T05:00: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s v="US"/>
    <s v="USD"/>
    <x v="315"/>
    <n v="1481522400"/>
    <d v="2016-12-19T06:00: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s v="GB"/>
    <s v="GBP"/>
    <x v="444"/>
    <n v="1335934800"/>
    <d v="2012-05-02T05:00: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s v="US"/>
    <s v="USD"/>
    <x v="445"/>
    <n v="1552280400"/>
    <d v="2019-05-04T05:00: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s v="US"/>
    <s v="USD"/>
    <x v="446"/>
    <n v="1529989200"/>
    <d v="2018-06-27T05:00: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s v="US"/>
    <s v="USD"/>
    <x v="447"/>
    <n v="1418709600"/>
    <d v="2014-12-17T06:00: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s v="US"/>
    <s v="USD"/>
    <x v="448"/>
    <n v="1372136400"/>
    <d v="2013-06-29T05:00: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s v="US"/>
    <s v="USD"/>
    <x v="342"/>
    <n v="1533877200"/>
    <d v="2018-08-16T05:00: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s v="US"/>
    <s v="USD"/>
    <x v="449"/>
    <n v="1309064400"/>
    <d v="2011-07-23T05:00: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s v="US"/>
    <s v="USD"/>
    <x v="450"/>
    <n v="1425877200"/>
    <d v="2015-03-21T05:00: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s v="GB"/>
    <s v="GBP"/>
    <x v="451"/>
    <n v="1501304400"/>
    <d v="2017-07-31T05:00: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s v="US"/>
    <s v="USD"/>
    <x v="452"/>
    <n v="1268287200"/>
    <d v="2010-03-20T05:00: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s v="US"/>
    <s v="USD"/>
    <x v="453"/>
    <n v="1412139600"/>
    <d v="2014-11-12T06:00: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s v="US"/>
    <s v="USD"/>
    <x v="454"/>
    <n v="1330063200"/>
    <d v="2012-03-06T06:00: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s v="US"/>
    <s v="USD"/>
    <x v="455"/>
    <n v="1576130400"/>
    <d v="2019-12-19T06:00: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s v="GB"/>
    <s v="GBP"/>
    <x v="456"/>
    <n v="1407128400"/>
    <d v="2014-09-22T05:00: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s v="GB"/>
    <s v="GBP"/>
    <x v="457"/>
    <n v="1560142800"/>
    <d v="2019-07-21T05:00: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s v="GB"/>
    <s v="GBP"/>
    <x v="458"/>
    <n v="1520575200"/>
    <d v="2018-03-24T05:00: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s v="US"/>
    <s v="USD"/>
    <x v="459"/>
    <n v="1492664400"/>
    <d v="2017-05-23T05:00: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s v="US"/>
    <s v="USD"/>
    <x v="460"/>
    <n v="1454479200"/>
    <d v="2016-02-20T06:00: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s v="IT"/>
    <s v="EUR"/>
    <x v="461"/>
    <n v="1281934800"/>
    <d v="2010-08-21T05:00: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s v="US"/>
    <s v="USD"/>
    <x v="462"/>
    <n v="1573970400"/>
    <d v="2019-11-24T06:00: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s v="US"/>
    <s v="USD"/>
    <x v="463"/>
    <n v="1372654800"/>
    <d v="2013-07-27T05:00: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s v="US"/>
    <s v="USD"/>
    <x v="464"/>
    <n v="1275886800"/>
    <d v="2010-07-12T05:00: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s v="US"/>
    <s v="USD"/>
    <x v="465"/>
    <n v="1561784400"/>
    <d v="2019-07-12T05:00: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s v="US"/>
    <s v="USD"/>
    <x v="466"/>
    <n v="1332392400"/>
    <d v="2012-03-23T05:00: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s v="DK"/>
    <s v="DKK"/>
    <x v="467"/>
    <n v="1402376400"/>
    <d v="2014-06-14T05:00:00"/>
    <n v="14027220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s v="US"/>
    <s v="USD"/>
    <x v="468"/>
    <n v="1495342800"/>
    <d v="2017-06-07T05:00:00"/>
    <n v="14968116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s v="US"/>
    <s v="USD"/>
    <x v="469"/>
    <n v="1482213600"/>
    <d v="2016-12-20T06:00:00"/>
    <n v="14822136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s v="DK"/>
    <s v="DKK"/>
    <x v="470"/>
    <n v="1420092000"/>
    <d v="2015-01-03T06:00:00"/>
    <n v="14202648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s v="US"/>
    <s v="USD"/>
    <x v="471"/>
    <n v="1458018000"/>
    <d v="2016-03-20T05:00:00"/>
    <n v="14584500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s v="US"/>
    <s v="USD"/>
    <x v="472"/>
    <n v="1367384400"/>
    <d v="2013-05-29T05:00:00"/>
    <n v="13698036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s v="US"/>
    <s v="USD"/>
    <x v="473"/>
    <n v="1363064400"/>
    <d v="2013-03-14T05:00:00"/>
    <n v="13632372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s v="AU"/>
    <s v="AUD"/>
    <x v="474"/>
    <n v="1343365200"/>
    <d v="2012-08-25T05:00:00"/>
    <n v="13458708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s v="US"/>
    <s v="USD"/>
    <x v="72"/>
    <n v="1435726800"/>
    <d v="2015-07-21T05:00:00"/>
    <n v="14374548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s v="IT"/>
    <s v="EUR"/>
    <x v="443"/>
    <n v="1431925200"/>
    <d v="2015-05-19T05:00:00"/>
    <n v="14320116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s v="US"/>
    <s v="USD"/>
    <x v="475"/>
    <n v="1362722400"/>
    <d v="2013-04-19T05:00:00"/>
    <n v="13663476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s v="US"/>
    <s v="USD"/>
    <x v="81"/>
    <n v="1511416800"/>
    <d v="2017-12-10T06:00:00"/>
    <n v="15128856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s v="US"/>
    <s v="USD"/>
    <x v="476"/>
    <n v="1365483600"/>
    <d v="2013-05-28T05:00:00"/>
    <n v="13697172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s v="US"/>
    <s v="USD"/>
    <x v="192"/>
    <n v="1532840400"/>
    <d v="2018-08-19T05:00:00"/>
    <n v="15346548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s v="US"/>
    <s v="USD"/>
    <x v="477"/>
    <n v="1336194000"/>
    <d v="2012-05-15T05:00:00"/>
    <n v="13370580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s v="AU"/>
    <s v="AUD"/>
    <x v="478"/>
    <n v="1527742800"/>
    <d v="2018-06-24T05:00:00"/>
    <n v="15298164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s v="US"/>
    <s v="USD"/>
    <x v="479"/>
    <n v="1564030800"/>
    <d v="2019-08-04T05:00:00"/>
    <n v="15648948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s v="US"/>
    <s v="USD"/>
    <x v="480"/>
    <n v="1404536400"/>
    <d v="2014-07-06T05:00:00"/>
    <n v="14046228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s v="US"/>
    <s v="USD"/>
    <x v="180"/>
    <n v="1284008400"/>
    <d v="2010-09-11T05:00:00"/>
    <n v="12841812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s v="CH"/>
    <s v="CHF"/>
    <x v="481"/>
    <n v="1386309600"/>
    <d v="2013-12-11T06:00:00"/>
    <n v="13867416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s v="CA"/>
    <s v="CAD"/>
    <x v="482"/>
    <n v="1324620000"/>
    <d v="2011-12-25T06:00:00"/>
    <n v="13247928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s v="US"/>
    <s v="USD"/>
    <x v="194"/>
    <n v="1281070800"/>
    <d v="2010-09-13T05:00:00"/>
    <n v="12843540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s v="US"/>
    <s v="USD"/>
    <x v="483"/>
    <n v="1493960400"/>
    <d v="2017-05-10T05:00:00"/>
    <n v="14943924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s v="US"/>
    <s v="USD"/>
    <x v="484"/>
    <n v="1519365600"/>
    <d v="2018-02-25T06:00:00"/>
    <n v="15195384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s v="US"/>
    <s v="USD"/>
    <x v="355"/>
    <n v="1420696800"/>
    <d v="2015-01-22T06:00:00"/>
    <n v="14219064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s v="US"/>
    <s v="USD"/>
    <x v="485"/>
    <n v="1555650000"/>
    <d v="2019-04-22T05:00:00"/>
    <n v="15559092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s v="US"/>
    <s v="USD"/>
    <x v="486"/>
    <n v="1471928400"/>
    <d v="2016-08-29T05:00:00"/>
    <n v="14724468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s v="US"/>
    <s v="USD"/>
    <x v="487"/>
    <n v="1341291600"/>
    <d v="2012-07-15T05:00:00"/>
    <n v="13423284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s v="US"/>
    <s v="USD"/>
    <x v="488"/>
    <n v="1267682400"/>
    <d v="2010-03-09T06:00:00"/>
    <n v="12681144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s v="US"/>
    <s v="USD"/>
    <x v="489"/>
    <n v="1272258000"/>
    <d v="2010-05-09T05:00:00"/>
    <n v="12733812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s v="US"/>
    <s v="USD"/>
    <x v="490"/>
    <n v="1290492000"/>
    <d v="2010-11-27T06:00:00"/>
    <n v="12908376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s v="US"/>
    <s v="USD"/>
    <x v="312"/>
    <n v="1451109600"/>
    <d v="2016-02-01T06:00:00"/>
    <n v="14543064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s v="CA"/>
    <s v="CAD"/>
    <x v="491"/>
    <n v="1454652000"/>
    <d v="2016-03-12T06:00:00"/>
    <n v="14577624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s v="GB"/>
    <s v="GBP"/>
    <x v="492"/>
    <n v="1385186400"/>
    <d v="2014-01-07T06:00:00"/>
    <n v="13890744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s v="US"/>
    <s v="USD"/>
    <x v="493"/>
    <n v="1399698000"/>
    <d v="2014-06-07T05:00:00"/>
    <n v="14021172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s v="US"/>
    <s v="USD"/>
    <x v="494"/>
    <n v="1283230800"/>
    <d v="2010-09-14T05:00:00"/>
    <n v="12844404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s v="CH"/>
    <s v="CHF"/>
    <x v="495"/>
    <n v="1384149600"/>
    <d v="2014-01-06T06:00:00"/>
    <n v="13889880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s v="CA"/>
    <s v="CAD"/>
    <x v="496"/>
    <n v="1516860000"/>
    <d v="2018-01-26T06:00:00"/>
    <n v="15169464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s v="GB"/>
    <s v="GBP"/>
    <x v="497"/>
    <n v="1374642000"/>
    <d v="2013-08-29T05:00:00"/>
    <n v="13777524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s v="US"/>
    <s v="USD"/>
    <x v="498"/>
    <n v="1534482000"/>
    <d v="2018-08-18T05:00:00"/>
    <n v="15345684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s v="IT"/>
    <s v="EUR"/>
    <x v="499"/>
    <n v="1528434000"/>
    <d v="2018-06-10T05:00:00"/>
    <n v="15286068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s v="IT"/>
    <s v="EUR"/>
    <x v="500"/>
    <n v="1282626000"/>
    <d v="2010-09-19T05:00:00"/>
    <n v="12848724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s v="DK"/>
    <s v="DKK"/>
    <x v="501"/>
    <n v="1535605200"/>
    <d v="2018-09-22T05:00:00"/>
    <n v="15375924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s v="US"/>
    <s v="USD"/>
    <x v="502"/>
    <n v="1379826000"/>
    <d v="2013-10-08T05:00:00"/>
    <n v="13812084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s v="US"/>
    <s v="USD"/>
    <x v="503"/>
    <n v="1561957200"/>
    <d v="2019-07-07T05:00:00"/>
    <n v="15624756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s v="US"/>
    <s v="USD"/>
    <x v="504"/>
    <n v="1525496400"/>
    <d v="2018-05-27T05:00:00"/>
    <n v="15273972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s v="IT"/>
    <s v="EUR"/>
    <x v="505"/>
    <n v="1433912400"/>
    <d v="2015-07-06T05:00:00"/>
    <n v="14361588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s v="GB"/>
    <s v="GBP"/>
    <x v="506"/>
    <n v="1453442400"/>
    <d v="2016-02-21T06:00:00"/>
    <n v="14560344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s v="US"/>
    <s v="USD"/>
    <x v="507"/>
    <n v="1378875600"/>
    <d v="2013-09-26T05:00:00"/>
    <n v="13801716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s v="US"/>
    <s v="USD"/>
    <x v="508"/>
    <n v="1452232800"/>
    <d v="2016-01-21T06:00:00"/>
    <n v="14533560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s v="US"/>
    <s v="USD"/>
    <x v="509"/>
    <n v="1577253600"/>
    <d v="2020-01-14T06:00:00"/>
    <n v="15789816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s v="US"/>
    <s v="USD"/>
    <x v="510"/>
    <n v="1537160400"/>
    <d v="2018-09-20T05:00:00"/>
    <n v="15374196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s v="US"/>
    <s v="USD"/>
    <x v="511"/>
    <n v="1422165600"/>
    <d v="2015-02-06T06:00:00"/>
    <n v="14232024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s v="US"/>
    <s v="USD"/>
    <x v="512"/>
    <n v="1459486800"/>
    <d v="2016-04-14T05:00:00"/>
    <n v="14606100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s v="US"/>
    <s v="USD"/>
    <x v="513"/>
    <n v="1369717200"/>
    <d v="2013-06-06T05:00:00"/>
    <n v="13704948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s v="CH"/>
    <s v="CHF"/>
    <x v="514"/>
    <n v="1330495200"/>
    <d v="2012-03-21T05:00:00"/>
    <n v="13323060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s v="AU"/>
    <s v="AUD"/>
    <x v="515"/>
    <n v="1419055200"/>
    <d v="2015-01-29T06:00:00"/>
    <n v="14225112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s v="US"/>
    <s v="USD"/>
    <x v="516"/>
    <n v="1480140000"/>
    <d v="2016-11-28T06:00:00"/>
    <n v="14803128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s v="US"/>
    <s v="USD"/>
    <x v="517"/>
    <n v="1293948000"/>
    <d v="2011-01-03T06:00:00"/>
    <n v="12940344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s v="CA"/>
    <s v="CAD"/>
    <x v="518"/>
    <n v="1482127200"/>
    <d v="2016-12-25T06:00:00"/>
    <n v="14826456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s v="DK"/>
    <s v="DKK"/>
    <x v="519"/>
    <n v="1396414800"/>
    <d v="2014-05-03T05:00:00"/>
    <n v="13990932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s v="US"/>
    <s v="USD"/>
    <x v="520"/>
    <n v="1315285200"/>
    <d v="2011-09-13T05:00:00"/>
    <n v="13158900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s v="US"/>
    <s v="USD"/>
    <x v="521"/>
    <n v="1443762000"/>
    <d v="2015-10-05T05:00:00"/>
    <n v="14440212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s v="US"/>
    <s v="USD"/>
    <x v="522"/>
    <n v="1456293600"/>
    <d v="2016-04-07T05:00:00"/>
    <n v="14600052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s v="US"/>
    <s v="USD"/>
    <x v="523"/>
    <n v="1470114000"/>
    <d v="2016-08-09T05:00:00"/>
    <n v="14707188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s v="US"/>
    <s v="USD"/>
    <x v="524"/>
    <n v="1321596000"/>
    <d v="2011-12-28T06:00:00"/>
    <n v="13250520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s v="CH"/>
    <s v="CHF"/>
    <x v="525"/>
    <n v="1318827600"/>
    <d v="2011-10-19T05:00:00"/>
    <n v="13190004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s v="CH"/>
    <s v="CHF"/>
    <x v="188"/>
    <n v="1552366800"/>
    <d v="2019-03-14T05:00:00"/>
    <n v="15525396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s v="AU"/>
    <s v="AUD"/>
    <x v="526"/>
    <n v="1542088800"/>
    <d v="2018-12-03T06:00:00"/>
    <n v="15438168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s v="US"/>
    <s v="USD"/>
    <x v="527"/>
    <n v="1426395600"/>
    <d v="2015-03-23T05:00:00"/>
    <n v="14270868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s v="US"/>
    <s v="USD"/>
    <x v="528"/>
    <n v="1321336800"/>
    <d v="2011-12-05T06:00:00"/>
    <n v="13230648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s v="US"/>
    <s v="USD"/>
    <x v="522"/>
    <n v="1456293600"/>
    <d v="2016-03-18T05:00:00"/>
    <n v="14582772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s v="US"/>
    <s v="USD"/>
    <x v="529"/>
    <n v="1404968400"/>
    <d v="2014-07-12T05:00:00"/>
    <n v="14051412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s v="US"/>
    <s v="USD"/>
    <x v="530"/>
    <n v="1279170000"/>
    <d v="2010-08-29T05:00:00"/>
    <n v="12830580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s v="IT"/>
    <s v="EUR"/>
    <x v="531"/>
    <n v="1294725600"/>
    <d v="2011-01-23T06:00:00"/>
    <n v="12957624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s v="US"/>
    <s v="USD"/>
    <x v="515"/>
    <n v="1419055200"/>
    <d v="2014-12-26T06:00:00"/>
    <n v="14195736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s v="IT"/>
    <s v="EUR"/>
    <x v="532"/>
    <n v="1434690000"/>
    <d v="2015-08-05T05:00:00"/>
    <n v="14387508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s v="US"/>
    <s v="USD"/>
    <x v="533"/>
    <n v="1443416400"/>
    <d v="2015-10-14T05:00:00"/>
    <n v="14447988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s v="US"/>
    <s v="USD"/>
    <x v="409"/>
    <n v="1399006800"/>
    <d v="2014-05-04T05:00:00"/>
    <n v="13991796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s v="US"/>
    <s v="USD"/>
    <x v="534"/>
    <n v="1575698400"/>
    <d v="2019-12-17T06:00:00"/>
    <n v="15765624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s v="US"/>
    <s v="USD"/>
    <x v="53"/>
    <n v="1400562000"/>
    <d v="2014-05-23T05:00:00"/>
    <n v="14008212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s v="US"/>
    <s v="USD"/>
    <x v="535"/>
    <n v="1509512400"/>
    <d v="2017-11-18T06:00:00"/>
    <n v="15109848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s v="US"/>
    <s v="USD"/>
    <x v="536"/>
    <n v="1299823200"/>
    <d v="2011-04-06T05:00:00"/>
    <n v="13020660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s v="US"/>
    <s v="USD"/>
    <x v="537"/>
    <n v="1322719200"/>
    <d v="2011-12-04T06:00:00"/>
    <n v="13229784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s v="US"/>
    <s v="USD"/>
    <x v="538"/>
    <n v="1312693200"/>
    <d v="2011-08-19T05:00:00"/>
    <n v="13137300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s v="US"/>
    <s v="USD"/>
    <x v="539"/>
    <n v="1393394400"/>
    <d v="2014-03-06T06:00:00"/>
    <n v="13940856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s v="US"/>
    <s v="USD"/>
    <x v="540"/>
    <n v="1304053200"/>
    <d v="2011-05-14T05:00:00"/>
    <n v="13053492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s v="US"/>
    <s v="USD"/>
    <x v="505"/>
    <n v="1433912400"/>
    <d v="2015-06-15T05:00:00"/>
    <n v="14343444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s v="US"/>
    <s v="USD"/>
    <x v="541"/>
    <n v="1329717600"/>
    <d v="2012-03-08T06:00:00"/>
    <n v="13311864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s v="US"/>
    <s v="USD"/>
    <x v="542"/>
    <n v="1335330000"/>
    <d v="2012-05-09T05:00:00"/>
    <n v="13365396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s v="US"/>
    <s v="USD"/>
    <x v="543"/>
    <n v="1268888400"/>
    <d v="2010-03-28T05:00:00"/>
    <n v="12697524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s v="US"/>
    <s v="USD"/>
    <x v="544"/>
    <n v="1289973600"/>
    <d v="2010-12-06T06:00:00"/>
    <n v="12916152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s v="CA"/>
    <s v="CAD"/>
    <x v="35"/>
    <n v="1547877600"/>
    <d v="2019-03-12T05:00:00"/>
    <n v="15523668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s v="GB"/>
    <s v="GBP"/>
    <x v="152"/>
    <n v="1269493200"/>
    <d v="2010-04-25T05:00:00"/>
    <n v="12721716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s v="US"/>
    <s v="USD"/>
    <x v="545"/>
    <n v="1436072400"/>
    <d v="2015-07-12T05:00:00"/>
    <n v="14366772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s v="AU"/>
    <s v="AUD"/>
    <x v="546"/>
    <n v="1419141600"/>
    <d v="2015-01-01T06:00:00"/>
    <n v="14200920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s v="US"/>
    <s v="USD"/>
    <x v="547"/>
    <n v="1279083600"/>
    <d v="2010-07-24T05:00:00"/>
    <n v="12799476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s v="US"/>
    <s v="USD"/>
    <x v="548"/>
    <n v="1401426000"/>
    <d v="2014-06-08T05:00:00"/>
    <n v="14022036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s v="US"/>
    <s v="USD"/>
    <x v="549"/>
    <n v="1395810000"/>
    <d v="2014-04-08T05:00:00"/>
    <n v="13969332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s v="US"/>
    <s v="USD"/>
    <x v="550"/>
    <n v="1467003600"/>
    <d v="2016-06-30T05:00:00"/>
    <n v="14672628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s v="US"/>
    <s v="USD"/>
    <x v="551"/>
    <n v="1268715600"/>
    <d v="2010-04-06T05:00:00"/>
    <n v="12705300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s v="US"/>
    <s v="USD"/>
    <x v="552"/>
    <n v="1457157600"/>
    <d v="2016-03-12T06:00:00"/>
    <n v="14577624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s v="US"/>
    <s v="USD"/>
    <x v="462"/>
    <n v="1573970400"/>
    <d v="2019-12-05T06:00:00"/>
    <n v="15755256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s v="IT"/>
    <s v="EUR"/>
    <x v="553"/>
    <n v="1276578000"/>
    <d v="2010-07-14T05:00:00"/>
    <n v="12790836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s v="DK"/>
    <s v="DKK"/>
    <x v="554"/>
    <n v="1423720800"/>
    <d v="2015-02-20T06:00:00"/>
    <n v="14244120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s v="GB"/>
    <s v="GBP"/>
    <x v="555"/>
    <n v="1375160400"/>
    <d v="2013-08-11T05:00:00"/>
    <n v="13761972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s v="US"/>
    <s v="USD"/>
    <x v="548"/>
    <n v="1401426000"/>
    <d v="2014-06-16T05:00:00"/>
    <n v="14028948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s v="US"/>
    <s v="USD"/>
    <x v="62"/>
    <n v="1433480400"/>
    <d v="2015-06-16T05:00:00"/>
    <n v="14344308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s v="US"/>
    <s v="USD"/>
    <x v="556"/>
    <n v="1555563600"/>
    <d v="2019-05-15T05:00:00"/>
    <n v="15578964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s v="US"/>
    <s v="USD"/>
    <x v="557"/>
    <n v="1295676000"/>
    <d v="2011-02-12T06:00:00"/>
    <n v="12974904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s v="US"/>
    <s v="USD"/>
    <x v="27"/>
    <n v="1443848400"/>
    <d v="2015-11-13T06:00:00"/>
    <n v="14473944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s v="GB"/>
    <s v="GBP"/>
    <x v="558"/>
    <n v="1457330400"/>
    <d v="2016-03-18T05:00:00"/>
    <n v="14582772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s v="US"/>
    <s v="USD"/>
    <x v="559"/>
    <n v="1395550800"/>
    <d v="2014-03-25T05:00:00"/>
    <n v="13957236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s v="US"/>
    <s v="USD"/>
    <x v="426"/>
    <n v="1551852000"/>
    <d v="2019-03-10T06:00:00"/>
    <n v="15521976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s v="US"/>
    <s v="USD"/>
    <x v="560"/>
    <n v="1547618400"/>
    <d v="2019-02-02T06:00:00"/>
    <n v="15490872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s v="US"/>
    <s v="USD"/>
    <x v="561"/>
    <n v="1355637600"/>
    <d v="2012-12-30T06:00:00"/>
    <n v="13568472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s v="US"/>
    <s v="USD"/>
    <x v="562"/>
    <n v="1374728400"/>
    <d v="2013-08-06T05:00:00"/>
    <n v="13757652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s v="US"/>
    <s v="USD"/>
    <x v="563"/>
    <n v="1287810000"/>
    <d v="2010-11-15T06:00:00"/>
    <n v="12898008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s v="CA"/>
    <s v="CAD"/>
    <x v="564"/>
    <n v="1503723600"/>
    <d v="2017-09-04T05:00:00"/>
    <n v="15045012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s v="US"/>
    <s v="USD"/>
    <x v="565"/>
    <n v="1484114400"/>
    <d v="2017-01-29T06:00:00"/>
    <n v="14856696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s v="IT"/>
    <s v="EUR"/>
    <x v="566"/>
    <n v="1461906000"/>
    <d v="2016-05-09T05:00:00"/>
    <n v="14627700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s v="GB"/>
    <s v="GBP"/>
    <x v="567"/>
    <n v="1379653200"/>
    <d v="2013-09-21T05:00:00"/>
    <n v="13797396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s v="US"/>
    <s v="USD"/>
    <x v="568"/>
    <n v="1401858000"/>
    <d v="2014-06-14T05:00:00"/>
    <n v="14027220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s v="US"/>
    <s v="USD"/>
    <x v="569"/>
    <n v="1367470800"/>
    <d v="2013-05-23T05:00:00"/>
    <n v="13692852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s v="US"/>
    <s v="USD"/>
    <x v="570"/>
    <n v="1304658000"/>
    <d v="2011-05-07T05:00:00"/>
    <n v="13047444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s v="AU"/>
    <s v="AUD"/>
    <x v="571"/>
    <n v="1467954000"/>
    <d v="2016-07-12T05:00:00"/>
    <n v="14682996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s v="US"/>
    <s v="USD"/>
    <x v="572"/>
    <n v="1473742800"/>
    <d v="2016-09-18T05:00:00"/>
    <n v="14741748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s v="US"/>
    <s v="USD"/>
    <x v="573"/>
    <n v="1523768400"/>
    <d v="2018-05-11T05:00:00"/>
    <n v="15260148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s v="GB"/>
    <s v="GBP"/>
    <x v="574"/>
    <n v="1437022800"/>
    <d v="2015-07-21T05:00:00"/>
    <n v="14374548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s v="US"/>
    <s v="USD"/>
    <x v="511"/>
    <n v="1422165600"/>
    <d v="2015-01-31T06:00:00"/>
    <n v="14226840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s v="US"/>
    <s v="USD"/>
    <x v="575"/>
    <n v="1580104800"/>
    <d v="2020-02-10T06:00:00"/>
    <n v="15813144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s v="US"/>
    <s v="USD"/>
    <x v="576"/>
    <n v="1285650000"/>
    <d v="2010-10-07T05:00:00"/>
    <n v="12864276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s v="GB"/>
    <s v="GBP"/>
    <x v="577"/>
    <n v="1276664400"/>
    <d v="2010-07-10T05:00:00"/>
    <n v="12787380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s v="US"/>
    <s v="USD"/>
    <x v="578"/>
    <n v="1286168400"/>
    <d v="2010-10-07T05:00:00"/>
    <n v="12864276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s v="US"/>
    <s v="USD"/>
    <x v="579"/>
    <n v="1467781200"/>
    <d v="2016-07-08T05:00:00"/>
    <n v="14679540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s v="US"/>
    <s v="USD"/>
    <x v="580"/>
    <n v="1556686800"/>
    <d v="2019-05-12T05:00:00"/>
    <n v="15576372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s v="US"/>
    <s v="USD"/>
    <x v="581"/>
    <n v="1553576400"/>
    <d v="2019-03-30T05:00:00"/>
    <n v="15539220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s v="US"/>
    <s v="USD"/>
    <x v="582"/>
    <n v="1414904400"/>
    <d v="2014-11-20T06:00:00"/>
    <n v="14164632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s v="US"/>
    <s v="USD"/>
    <x v="336"/>
    <n v="1446876000"/>
    <d v="2015-11-11T06:00:00"/>
    <n v="14472216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s v="US"/>
    <s v="USD"/>
    <x v="583"/>
    <n v="1490418000"/>
    <d v="2017-04-08T05:00:00"/>
    <n v="14916276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s v="US"/>
    <s v="USD"/>
    <x v="584"/>
    <n v="1360389600"/>
    <d v="2013-03-13T05:00:00"/>
    <n v="13631508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s v="DK"/>
    <s v="DKK"/>
    <x v="585"/>
    <n v="1326866400"/>
    <d v="2012-03-03T06:00:00"/>
    <n v="13307544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s v="US"/>
    <s v="USD"/>
    <x v="586"/>
    <n v="1479103200"/>
    <d v="2016-11-22T06:00:00"/>
    <n v="14797944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s v="US"/>
    <s v="USD"/>
    <x v="587"/>
    <n v="1280206800"/>
    <d v="2010-08-08T05:00:00"/>
    <n v="12812436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s v="US"/>
    <s v="USD"/>
    <x v="588"/>
    <n v="1532754000"/>
    <d v="2018-07-28T05:00:00"/>
    <n v="15327540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s v="US"/>
    <s v="USD"/>
    <x v="589"/>
    <n v="1453096800"/>
    <d v="2016-01-21T06:00:00"/>
    <n v="14533560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s v="CH"/>
    <s v="CHF"/>
    <x v="590"/>
    <n v="1487570400"/>
    <d v="2017-03-20T05:00:00"/>
    <n v="14899860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s v="CA"/>
    <s v="CAD"/>
    <x v="591"/>
    <n v="1545026400"/>
    <d v="2018-12-26T06:00:00"/>
    <n v="15458040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s v="US"/>
    <s v="USD"/>
    <x v="592"/>
    <n v="1488348000"/>
    <d v="2017-03-19T05:00:00"/>
    <n v="14898996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s v="CA"/>
    <s v="CAD"/>
    <x v="593"/>
    <n v="1545112800"/>
    <d v="2019-01-03T06:00:00"/>
    <n v="15464952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s v="US"/>
    <s v="USD"/>
    <x v="594"/>
    <n v="1537938000"/>
    <d v="2018-10-17T05:00:00"/>
    <n v="15397524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s v="US"/>
    <s v="USD"/>
    <x v="595"/>
    <n v="1363150800"/>
    <d v="2013-03-24T05:00:00"/>
    <n v="13641012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s v="US"/>
    <s v="USD"/>
    <x v="596"/>
    <n v="1523250000"/>
    <d v="2018-05-03T05:00:00"/>
    <n v="15253236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s v="US"/>
    <s v="USD"/>
    <x v="597"/>
    <n v="1499317200"/>
    <d v="2017-07-24T05:00:00"/>
    <n v="15008724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s v="CH"/>
    <s v="CHF"/>
    <x v="598"/>
    <n v="1287550800"/>
    <d v="2010-10-31T05:00:00"/>
    <n v="12885012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s v="US"/>
    <s v="USD"/>
    <x v="599"/>
    <n v="1404795600"/>
    <d v="2014-08-04T05:00:00"/>
    <n v="14071284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s v="IT"/>
    <s v="EUR"/>
    <x v="600"/>
    <n v="1393048800"/>
    <d v="2014-03-09T06:00:00"/>
    <n v="13943448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s v="US"/>
    <s v="USD"/>
    <x v="601"/>
    <n v="1470373200"/>
    <d v="2016-09-17T05:00:00"/>
    <n v="14740884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s v="US"/>
    <s v="USD"/>
    <x v="602"/>
    <n v="1460091600"/>
    <d v="2016-04-10T05:00:00"/>
    <n v="14602644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s v="US"/>
    <s v="USD"/>
    <x v="335"/>
    <n v="1440392400"/>
    <d v="2015-08-29T05:00:00"/>
    <n v="14408244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s v="US"/>
    <s v="USD"/>
    <x v="603"/>
    <n v="1488434400"/>
    <d v="2017-03-15T05:00:00"/>
    <n v="14895540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s v="AU"/>
    <s v="AUD"/>
    <x v="604"/>
    <n v="1514440800"/>
    <d v="2018-01-02T06:00:00"/>
    <n v="15148728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s v="US"/>
    <s v="USD"/>
    <x v="605"/>
    <n v="1514354400"/>
    <d v="2018-01-12T06:00:00"/>
    <n v="15157368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s v="US"/>
    <s v="USD"/>
    <x v="606"/>
    <n v="1440910800"/>
    <d v="2015-09-22T05:00:00"/>
    <n v="14428980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s v="GB"/>
    <s v="GBP"/>
    <x v="65"/>
    <n v="1296108000"/>
    <d v="2011-01-28T06:00:00"/>
    <n v="12961944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s v="US"/>
    <s v="USD"/>
    <x v="607"/>
    <n v="1440133200"/>
    <d v="2015-08-30T05:00:00"/>
    <n v="14409108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s v="DK"/>
    <s v="DKK"/>
    <x v="608"/>
    <n v="1332910800"/>
    <d v="2012-04-27T05:00:00"/>
    <n v="13355028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s v="US"/>
    <s v="USD"/>
    <x v="609"/>
    <n v="1544335200"/>
    <d v="2018-12-13T06:00:00"/>
    <n v="15446808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s v="US"/>
    <s v="USD"/>
    <x v="610"/>
    <n v="1286427600"/>
    <d v="2010-10-30T05:00:00"/>
    <n v="12884148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s v="US"/>
    <s v="USD"/>
    <x v="541"/>
    <n v="1329717600"/>
    <d v="2012-03-01T06:00:00"/>
    <n v="13305816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s v="US"/>
    <s v="USD"/>
    <x v="611"/>
    <n v="1310187600"/>
    <d v="2011-07-23T05:00:00"/>
    <n v="13113972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s v="US"/>
    <s v="USD"/>
    <x v="612"/>
    <n v="1377838800"/>
    <d v="2013-09-05T05:00:00"/>
    <n v="13783572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s v="US"/>
    <s v="USD"/>
    <x v="613"/>
    <n v="1410325200"/>
    <d v="2014-09-19T05:00:00"/>
    <n v="14111028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s v="US"/>
    <s v="USD"/>
    <x v="614"/>
    <n v="1343797200"/>
    <d v="2012-08-13T05:00:00"/>
    <n v="13448340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s v="IT"/>
    <s v="EUR"/>
    <x v="615"/>
    <n v="1498453200"/>
    <d v="2017-07-05T05:00:00"/>
    <n v="14992308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s v="US"/>
    <s v="USD"/>
    <x v="90"/>
    <n v="1456380000"/>
    <d v="2016-03-08T06:00:00"/>
    <n v="14574168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s v="US"/>
    <s v="USD"/>
    <x v="616"/>
    <n v="1280552400"/>
    <d v="2010-08-04T05:00:00"/>
    <n v="12808980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s v="AU"/>
    <s v="AUD"/>
    <x v="617"/>
    <n v="1521608400"/>
    <d v="2018-03-31T05:00:00"/>
    <n v="15224724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s v="IT"/>
    <s v="EUR"/>
    <x v="618"/>
    <n v="1460696400"/>
    <d v="2016-05-06T05:00:00"/>
    <n v="14625108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s v="US"/>
    <s v="USD"/>
    <x v="619"/>
    <n v="1313730000"/>
    <d v="2011-10-05T05:00:00"/>
    <n v="13177908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s v="US"/>
    <s v="USD"/>
    <x v="620"/>
    <n v="1568178000"/>
    <d v="2019-09-18T05:00:00"/>
    <n v="15687828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s v="US"/>
    <s v="USD"/>
    <x v="621"/>
    <n v="1348635600"/>
    <d v="2012-10-05T05:00:00"/>
    <n v="13494132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s v="US"/>
    <s v="USD"/>
    <x v="622"/>
    <n v="1468126800"/>
    <d v="2016-08-29T05:00:00"/>
    <n v="14724468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s v="US"/>
    <s v="USD"/>
    <x v="35"/>
    <n v="1547877600"/>
    <d v="2019-01-21T06:00:00"/>
    <n v="15480504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s v="US"/>
    <s v="USD"/>
    <x v="623"/>
    <n v="1571374800"/>
    <d v="2019-10-23T05:00:00"/>
    <n v="15718068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s v="US"/>
    <s v="USD"/>
    <x v="624"/>
    <n v="1576303200"/>
    <d v="2019-12-16T06:00:00"/>
    <n v="15764760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s v="US"/>
    <s v="USD"/>
    <x v="625"/>
    <n v="1324447200"/>
    <d v="2011-12-27T06:00:00"/>
    <n v="13249656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s v="US"/>
    <s v="USD"/>
    <x v="626"/>
    <n v="1386741600"/>
    <d v="2013-12-20T06:00:00"/>
    <n v="13875192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s v="US"/>
    <s v="USD"/>
    <x v="627"/>
    <n v="1537074000"/>
    <d v="2018-09-18T05:00:00"/>
    <n v="15372468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s v="CA"/>
    <s v="CAD"/>
    <x v="628"/>
    <n v="1277787600"/>
    <d v="2010-07-19T05:00:00"/>
    <n v="12795156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s v="CA"/>
    <s v="CAD"/>
    <x v="629"/>
    <n v="1440306000"/>
    <d v="2015-09-16T05:00:00"/>
    <n v="14423796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s v="US"/>
    <s v="USD"/>
    <x v="630"/>
    <n v="1522126800"/>
    <d v="2018-04-07T05:00:00"/>
    <n v="15230772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s v="US"/>
    <s v="USD"/>
    <x v="631"/>
    <n v="1489298400"/>
    <d v="2017-03-15T05:00:00"/>
    <n v="14895540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s v="US"/>
    <s v="USD"/>
    <x v="632"/>
    <n v="1547100000"/>
    <d v="2019-01-26T06:00:00"/>
    <n v="15484824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s v="US"/>
    <s v="USD"/>
    <x v="633"/>
    <n v="1383022800"/>
    <d v="2013-11-10T06:00:00"/>
    <n v="13840632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s v="US"/>
    <s v="USD"/>
    <x v="634"/>
    <n v="1322373600"/>
    <d v="2011-12-03T06:00:00"/>
    <n v="13228920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s v="US"/>
    <s v="USD"/>
    <x v="635"/>
    <n v="1349240400"/>
    <d v="2012-10-20T05:00:00"/>
    <n v="13507092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s v="GB"/>
    <s v="GBP"/>
    <x v="636"/>
    <n v="1562648400"/>
    <d v="2019-07-27T05:00:00"/>
    <n v="15642036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s v="US"/>
    <s v="USD"/>
    <x v="637"/>
    <n v="1508216400"/>
    <d v="2017-11-03T05:00:00"/>
    <n v="15096852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s v="US"/>
    <s v="USD"/>
    <x v="638"/>
    <n v="1511762400"/>
    <d v="2018-01-03T06:00:00"/>
    <n v="15149592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s v="IT"/>
    <s v="EUR"/>
    <x v="639"/>
    <n v="1447480800"/>
    <d v="2015-11-30T06:00:00"/>
    <n v="14488632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s v="US"/>
    <s v="USD"/>
    <x v="640"/>
    <n v="1429506000"/>
    <d v="2015-04-21T05:00:00"/>
    <n v="14295924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s v="US"/>
    <s v="USD"/>
    <x v="641"/>
    <n v="1522472400"/>
    <d v="2018-04-02T05:00:00"/>
    <n v="15226452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s v="CA"/>
    <s v="CAD"/>
    <x v="642"/>
    <n v="1322114400"/>
    <d v="2011-12-08T06:00:00"/>
    <n v="13233240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s v="US"/>
    <s v="USD"/>
    <x v="230"/>
    <n v="1561438800"/>
    <d v="2019-06-26T05:00:00"/>
    <n v="15615252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s v="US"/>
    <s v="USD"/>
    <x v="67"/>
    <n v="1264399200"/>
    <d v="2010-02-09T06:00:00"/>
    <n v="12656952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s v="US"/>
    <s v="USD"/>
    <x v="643"/>
    <n v="1301202000"/>
    <d v="2011-04-03T05:00:00"/>
    <n v="13018068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s v="US"/>
    <s v="USD"/>
    <x v="644"/>
    <n v="1374469200"/>
    <d v="2013-07-27T05:00:00"/>
    <n v="13749012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s v="US"/>
    <s v="USD"/>
    <x v="645"/>
    <n v="1334984400"/>
    <d v="2012-05-08T05:00:00"/>
    <n v="13364532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s v="US"/>
    <s v="USD"/>
    <x v="646"/>
    <n v="1467608400"/>
    <d v="2016-07-19T05:00:00"/>
    <n v="14689044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s v="GB"/>
    <s v="GBP"/>
    <x v="626"/>
    <n v="1386741600"/>
    <d v="2013-12-15T06:00:00"/>
    <n v="13870872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s v="AU"/>
    <s v="AUD"/>
    <x v="647"/>
    <n v="1546754400"/>
    <d v="2019-01-14T06:00:00"/>
    <n v="15474456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s v="US"/>
    <s v="USD"/>
    <x v="159"/>
    <n v="1544248800"/>
    <d v="2019-01-13T06:00:00"/>
    <n v="15473592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s v="CH"/>
    <s v="CHF"/>
    <x v="648"/>
    <n v="1495429200"/>
    <d v="2017-06-01T05:00:00"/>
    <n v="14962932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s v="IT"/>
    <s v="EUR"/>
    <x v="267"/>
    <n v="1334811600"/>
    <d v="2012-04-26T05:00:00"/>
    <n v="13354164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s v="US"/>
    <s v="USD"/>
    <x v="649"/>
    <n v="1531544400"/>
    <d v="2018-07-21T05:00:00"/>
    <n v="15321492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s v="IT"/>
    <s v="EUR"/>
    <x v="248"/>
    <n v="1453615200"/>
    <d v="2016-01-26T06:00:00"/>
    <n v="14537880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s v="US"/>
    <s v="USD"/>
    <x v="571"/>
    <n v="1467954000"/>
    <d v="2016-08-18T05:00:00"/>
    <n v="14714964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s v="US"/>
    <s v="USD"/>
    <x v="650"/>
    <n v="1471842000"/>
    <d v="2016-09-03T05:00:00"/>
    <n v="14728788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s v="US"/>
    <s v="USD"/>
    <x v="1"/>
    <n v="1408424400"/>
    <d v="2014-08-20T05:00:00"/>
    <n v="14085108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s v="US"/>
    <s v="USD"/>
    <x v="651"/>
    <n v="1281157200"/>
    <d v="2010-08-12T05:00:00"/>
    <n v="12815892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s v="US"/>
    <s v="USD"/>
    <x v="652"/>
    <n v="1373432400"/>
    <d v="2013-08-07T05:00:00"/>
    <n v="13758516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s v="US"/>
    <s v="USD"/>
    <x v="653"/>
    <n v="1313989200"/>
    <d v="2011-09-12T05:00:00"/>
    <n v="13158036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s v="US"/>
    <s v="USD"/>
    <x v="654"/>
    <n v="1371445200"/>
    <d v="2013-07-13T05:00:00"/>
    <n v="13736916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s v="US"/>
    <s v="USD"/>
    <x v="655"/>
    <n v="1338267600"/>
    <d v="2012-06-09T05:00:00"/>
    <n v="13392180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s v="DK"/>
    <s v="DKK"/>
    <x v="656"/>
    <n v="1519192800"/>
    <d v="2018-03-07T06:00:00"/>
    <n v="15204024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s v="US"/>
    <s v="USD"/>
    <x v="657"/>
    <n v="1522818000"/>
    <d v="2018-04-10T05:00:00"/>
    <n v="15233364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s v="US"/>
    <s v="USD"/>
    <x v="265"/>
    <n v="1509948000"/>
    <d v="2017-12-03T06:00:00"/>
    <n v="15122808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s v="AU"/>
    <s v="AUD"/>
    <x v="658"/>
    <n v="1456898400"/>
    <d v="2016-03-23T05:00:00"/>
    <n v="14587092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s v="GB"/>
    <s v="GBP"/>
    <x v="659"/>
    <n v="1413954000"/>
    <d v="2014-10-24T05:00:00"/>
    <n v="14141268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s v="US"/>
    <s v="USD"/>
    <x v="660"/>
    <n v="1416031200"/>
    <d v="2014-11-17T06:00:00"/>
    <n v="14162040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s v="US"/>
    <s v="USD"/>
    <x v="661"/>
    <n v="1287982800"/>
    <d v="2010-10-31T05:00:00"/>
    <n v="12885012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s v="US"/>
    <s v="USD"/>
    <x v="4"/>
    <n v="1547964000"/>
    <d v="2019-03-19T05:00:00"/>
    <n v="15529716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s v="US"/>
    <s v="USD"/>
    <x v="662"/>
    <n v="1464152400"/>
    <d v="2016-06-05T05:00:00"/>
    <n v="14651028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s v="US"/>
    <s v="USD"/>
    <x v="663"/>
    <n v="1359957600"/>
    <d v="2013-02-06T06:00:00"/>
    <n v="13601304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s v="CA"/>
    <s v="CAD"/>
    <x v="664"/>
    <n v="1432357200"/>
    <d v="2015-05-29T05:00:00"/>
    <n v="14328756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s v="US"/>
    <s v="USD"/>
    <x v="665"/>
    <n v="1500786000"/>
    <d v="2017-07-24T05:00:00"/>
    <n v="15008724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s v="US"/>
    <s v="USD"/>
    <x v="666"/>
    <n v="1490158800"/>
    <d v="2017-04-14T05:00:00"/>
    <n v="14921460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s v="US"/>
    <s v="USD"/>
    <x v="43"/>
    <n v="1406178000"/>
    <d v="2014-08-06T05:00:00"/>
    <n v="14073012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s v="US"/>
    <s v="USD"/>
    <x v="667"/>
    <n v="1485583200"/>
    <d v="2017-02-09T06:00:00"/>
    <n v="14866200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s v="US"/>
    <s v="USD"/>
    <x v="668"/>
    <n v="1459314000"/>
    <d v="2016-04-06T05:00:00"/>
    <n v="14599188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s v="US"/>
    <s v="USD"/>
    <x v="669"/>
    <n v="1424412000"/>
    <d v="2015-02-24T06:00:00"/>
    <n v="14247576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s v="US"/>
    <s v="USD"/>
    <x v="670"/>
    <n v="1478844000"/>
    <d v="2016-11-23T06:00:00"/>
    <n v="14798808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s v="US"/>
    <s v="USD"/>
    <x v="671"/>
    <n v="1416117600"/>
    <d v="2014-12-08T06:00:00"/>
    <n v="14180184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s v="US"/>
    <s v="USD"/>
    <x v="672"/>
    <n v="1340946000"/>
    <d v="2012-06-30T05:00:00"/>
    <n v="13410324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s v="US"/>
    <s v="USD"/>
    <x v="673"/>
    <n v="1486101600"/>
    <d v="2017-02-06T06:00:00"/>
    <n v="14863608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s v="US"/>
    <s v="USD"/>
    <x v="674"/>
    <n v="1274590800"/>
    <d v="2010-05-24T05:00:00"/>
    <n v="12746772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s v="US"/>
    <s v="USD"/>
    <x v="675"/>
    <n v="1263880800"/>
    <d v="2010-03-02T06:00:00"/>
    <n v="12675096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s v="US"/>
    <s v="USD"/>
    <x v="676"/>
    <n v="1445403600"/>
    <d v="2015-10-27T05:00:00"/>
    <n v="14459220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s v="US"/>
    <s v="USD"/>
    <x v="342"/>
    <n v="1533877200"/>
    <d v="2018-08-12T05:00:00"/>
    <n v="15340500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s v="US"/>
    <s v="USD"/>
    <x v="677"/>
    <n v="1275195600"/>
    <d v="2010-06-26T05:00:00"/>
    <n v="12775284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s v="US"/>
    <s v="USD"/>
    <x v="678"/>
    <n v="1318136400"/>
    <d v="2011-10-14T05:00:00"/>
    <n v="13185684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s v="US"/>
    <s v="USD"/>
    <x v="679"/>
    <n v="1283403600"/>
    <d v="2010-09-13T05:00:00"/>
    <n v="12843540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s v="US"/>
    <s v="USD"/>
    <x v="680"/>
    <n v="1267423200"/>
    <d v="2010-03-26T05:00:00"/>
    <n v="12695796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s v="IT"/>
    <s v="EUR"/>
    <x v="681"/>
    <n v="1412744400"/>
    <d v="2014-10-20T05:00:00"/>
    <n v="14137812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s v="GB"/>
    <s v="GBP"/>
    <x v="682"/>
    <n v="1277960400"/>
    <d v="2010-07-26T05:00: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s v="US"/>
    <s v="USD"/>
    <x v="683"/>
    <n v="1458190800"/>
    <d v="2016-04-01T05:00:00"/>
    <n v="14594868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s v="US"/>
    <s v="USD"/>
    <x v="684"/>
    <n v="1280984400"/>
    <d v="2010-08-23T05:00:00"/>
    <n v="12825396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s v="US"/>
    <s v="USD"/>
    <x v="674"/>
    <n v="1274590800"/>
    <d v="2010-06-07T05:00:00"/>
    <n v="12758868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s v="US"/>
    <s v="USD"/>
    <x v="685"/>
    <n v="1351400400"/>
    <d v="2012-12-20T06:00:00"/>
    <n v="13559832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s v="DK"/>
    <s v="DKK"/>
    <x v="605"/>
    <n v="1514354400"/>
    <d v="2018-01-08T06:00:00"/>
    <n v="15153912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s v="US"/>
    <s v="USD"/>
    <x v="686"/>
    <n v="1421733600"/>
    <d v="2015-01-26T06:00:00"/>
    <n v="14222520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s v="US"/>
    <s v="USD"/>
    <x v="687"/>
    <n v="1305176400"/>
    <d v="2011-05-16T05:00:00"/>
    <n v="13055220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s v="CA"/>
    <s v="CAD"/>
    <x v="688"/>
    <n v="1414126800"/>
    <d v="2014-11-02T05:00:00"/>
    <n v="14149044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s v="US"/>
    <s v="USD"/>
    <x v="689"/>
    <n v="1517810400"/>
    <d v="2018-03-07T06:00:00"/>
    <n v="15204024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s v="IT"/>
    <s v="EUR"/>
    <x v="690"/>
    <n v="1564635600"/>
    <d v="2019-08-30T05:00:00"/>
    <n v="15671412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s v="US"/>
    <s v="USD"/>
    <x v="691"/>
    <n v="1500699600"/>
    <d v="2017-07-27T05:00:00"/>
    <n v="15011316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s v="AU"/>
    <s v="AUD"/>
    <x v="692"/>
    <n v="1354082400"/>
    <d v="2012-12-09T06:00:00"/>
    <n v="13550328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s v="US"/>
    <s v="USD"/>
    <x v="693"/>
    <n v="1336453200"/>
    <d v="2012-06-12T05:00:00"/>
    <n v="13394772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s v="US"/>
    <s v="USD"/>
    <x v="694"/>
    <n v="1305262800"/>
    <d v="2011-05-21T05:00:00"/>
    <n v="13059540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s v="US"/>
    <s v="USD"/>
    <x v="695"/>
    <n v="1492232400"/>
    <d v="2017-05-10T05:00:00"/>
    <n v="14943924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s v="AU"/>
    <s v="AUD"/>
    <x v="123"/>
    <n v="1537333200"/>
    <d v="2018-09-20T05:00:00"/>
    <n v="15374196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s v="US"/>
    <s v="USD"/>
    <x v="696"/>
    <n v="1444107600"/>
    <d v="2015-11-20T06:00:00"/>
    <n v="14479992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s v="US"/>
    <s v="USD"/>
    <x v="626"/>
    <n v="1386741600"/>
    <d v="2013-12-26T06:00:00"/>
    <n v="13880376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s v="US"/>
    <s v="USD"/>
    <x v="697"/>
    <n v="1376542800"/>
    <d v="2013-09-10T05:00:00"/>
    <n v="13787892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s v="IT"/>
    <s v="EUR"/>
    <x v="698"/>
    <n v="1397451600"/>
    <d v="2014-04-21T05:00:00"/>
    <n v="13980564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s v="US"/>
    <s v="USD"/>
    <x v="699"/>
    <n v="1548482400"/>
    <d v="2019-02-22T06:00:00"/>
    <n v="15508152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s v="US"/>
    <s v="USD"/>
    <x v="700"/>
    <n v="1549692000"/>
    <d v="2019-02-13T06:00:00"/>
    <n v="15500376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s v="US"/>
    <s v="USD"/>
    <x v="701"/>
    <n v="1492059600"/>
    <d v="2017-04-23T05:00:00"/>
    <n v="14929236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s v="IT"/>
    <s v="EUR"/>
    <x v="702"/>
    <n v="1463979600"/>
    <d v="2016-07-03T05:00:00"/>
    <n v="14675220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s v="US"/>
    <s v="USD"/>
    <x v="703"/>
    <n v="1415253600"/>
    <d v="2014-11-16T06:00:00"/>
    <n v="14161176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s v="US"/>
    <s v="USD"/>
    <x v="704"/>
    <n v="1562216400"/>
    <d v="2019-07-22T05:00:00"/>
    <n v="15637716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s v="US"/>
    <s v="USD"/>
    <x v="431"/>
    <n v="1316754000"/>
    <d v="2011-10-22T05:00:00"/>
    <n v="13192596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s v="CH"/>
    <s v="CHF"/>
    <x v="705"/>
    <n v="1313211600"/>
    <d v="2011-08-18T05:00:00"/>
    <n v="13136436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s v="US"/>
    <s v="USD"/>
    <x v="706"/>
    <n v="1439528400"/>
    <d v="2015-08-23T05:00:00"/>
    <n v="14403060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s v="US"/>
    <s v="USD"/>
    <x v="707"/>
    <n v="1469163600"/>
    <d v="2016-08-10T05:00:00"/>
    <n v="14708052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s v="CH"/>
    <s v="CHF"/>
    <x v="708"/>
    <n v="1288501200"/>
    <d v="2010-12-21T06:00:00"/>
    <n v="12929112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s v="US"/>
    <s v="USD"/>
    <x v="709"/>
    <n v="1298959200"/>
    <d v="2011-03-29T05:00:00"/>
    <n v="13013748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s v="US"/>
    <s v="USD"/>
    <x v="710"/>
    <n v="1387260000"/>
    <d v="2013-12-24T06:00:00"/>
    <n v="13878648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s v="US"/>
    <s v="USD"/>
    <x v="711"/>
    <n v="1457244000"/>
    <d v="2016-03-17T05:00:00"/>
    <n v="14581908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s v="AU"/>
    <s v="AUD"/>
    <x v="157"/>
    <n v="1556341200"/>
    <d v="2019-05-31T05:00:00"/>
    <n v="15592788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s v="IT"/>
    <s v="EUR"/>
    <x v="630"/>
    <n v="1522126800"/>
    <d v="2018-04-03T05:00:00"/>
    <n v="15227316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s v="CA"/>
    <s v="CAD"/>
    <x v="712"/>
    <n v="1305954000"/>
    <d v="2011-05-30T05:00:00"/>
    <n v="13067316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s v="US"/>
    <s v="USD"/>
    <x v="93"/>
    <n v="1350709200"/>
    <d v="2012-11-10T06:00:00"/>
    <n v="13525272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s v="US"/>
    <s v="USD"/>
    <x v="713"/>
    <n v="1401166800"/>
    <d v="2014-07-03T05:00:00"/>
    <n v="14043636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s v="US"/>
    <s v="USD"/>
    <x v="714"/>
    <n v="1266127200"/>
    <d v="2010-02-20T06:00:00"/>
    <n v="12666456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s v="US"/>
    <s v="USD"/>
    <x v="715"/>
    <n v="1481436000"/>
    <d v="2016-12-27T06:00:00"/>
    <n v="14828184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s v="US"/>
    <s v="USD"/>
    <x v="716"/>
    <n v="1372222800"/>
    <d v="2013-07-24T05:00:00"/>
    <n v="13746420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s v="CH"/>
    <s v="CHF"/>
    <x v="448"/>
    <n v="1372136400"/>
    <d v="2013-06-29T05:00:00"/>
    <n v="13724820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s v="US"/>
    <s v="USD"/>
    <x v="717"/>
    <n v="1513922400"/>
    <d v="2018-01-03T06:00:00"/>
    <n v="15149592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s v="US"/>
    <s v="USD"/>
    <x v="718"/>
    <n v="1477976400"/>
    <d v="2016-11-04T05:00:00"/>
    <n v="14782356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s v="US"/>
    <s v="USD"/>
    <x v="719"/>
    <n v="1407474000"/>
    <d v="2014-08-15T05:00:00"/>
    <n v="14080788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s v="US"/>
    <s v="USD"/>
    <x v="720"/>
    <n v="1546149600"/>
    <d v="2019-01-22T06:00:00"/>
    <n v="15481368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s v="US"/>
    <s v="USD"/>
    <x v="721"/>
    <n v="1338440400"/>
    <d v="2012-06-28T05:00:00"/>
    <n v="13408596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s v="GB"/>
    <s v="GBP"/>
    <x v="722"/>
    <n v="1454133600"/>
    <d v="2016-02-03T06:00:00"/>
    <n v="14544792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s v="CH"/>
    <s v="CHF"/>
    <x v="139"/>
    <n v="1434085200"/>
    <d v="2015-06-16T05:00: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s v="US"/>
    <s v="USD"/>
    <x v="723"/>
    <n v="1577772000"/>
    <d v="2020-01-22T06:00:00"/>
    <n v="15796728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s v="US"/>
    <s v="USD"/>
    <x v="704"/>
    <n v="1562216400"/>
    <d v="2019-07-06T05:00:00"/>
    <n v="15623892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s v="US"/>
    <s v="USD"/>
    <x v="724"/>
    <n v="1548568800"/>
    <d v="2019-03-02T06:00:00"/>
    <n v="15515064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s v="US"/>
    <s v="USD"/>
    <x v="725"/>
    <n v="1514872800"/>
    <d v="2018-01-22T06:00:00"/>
    <n v="15166008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s v="AU"/>
    <s v="AUD"/>
    <x v="660"/>
    <n v="1416031200"/>
    <d v="2015-01-05T06:00:00"/>
    <n v="14204376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s v="US"/>
    <s v="USD"/>
    <x v="726"/>
    <n v="1330927200"/>
    <d v="2012-03-29T05:00:00"/>
    <n v="13329972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s v="US"/>
    <s v="USD"/>
    <x v="727"/>
    <n v="1571115600"/>
    <d v="2019-11-28T06:00:00"/>
    <n v="15749208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s v="US"/>
    <s v="USD"/>
    <x v="728"/>
    <n v="1463461200"/>
    <d v="2016-06-03T05:00:00"/>
    <n v="14649300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s v="CH"/>
    <s v="CHF"/>
    <x v="729"/>
    <n v="1344920400"/>
    <d v="2012-08-15T05:00:00"/>
    <n v="13450068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s v="US"/>
    <s v="USD"/>
    <x v="730"/>
    <n v="1511848800"/>
    <d v="2017-12-08T06:00:00"/>
    <n v="15127128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s v="US"/>
    <s v="USD"/>
    <x v="731"/>
    <n v="1452319200"/>
    <d v="2016-01-11T06:00:00"/>
    <n v="14524920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s v="CA"/>
    <s v="CAD"/>
    <x v="78"/>
    <n v="1523854800"/>
    <d v="2018-04-21T05:00:00"/>
    <n v="15242868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s v="US"/>
    <s v="USD"/>
    <x v="732"/>
    <n v="1346043600"/>
    <d v="2012-09-06T05:00:00"/>
    <n v="13469076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s v="DK"/>
    <s v="DKK"/>
    <x v="733"/>
    <n v="1464325200"/>
    <d v="2016-05-29T05:00:00"/>
    <n v="14644980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s v="CA"/>
    <s v="CAD"/>
    <x v="734"/>
    <n v="1511935200"/>
    <d v="2017-12-25T06:00:00"/>
    <n v="15141816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s v="US"/>
    <s v="USD"/>
    <x v="406"/>
    <n v="1392012000"/>
    <d v="2014-02-12T06:00:00"/>
    <n v="13921848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s v="IT"/>
    <s v="EUR"/>
    <x v="735"/>
    <n v="1556946000"/>
    <d v="2019-06-01T05:00:00"/>
    <n v="15593652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s v="US"/>
    <s v="USD"/>
    <x v="736"/>
    <n v="1548050400"/>
    <d v="2019-02-03T06:00:00"/>
    <n v="15491736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s v="US"/>
    <s v="USD"/>
    <x v="737"/>
    <n v="1353736800"/>
    <d v="2012-12-09T06:00:00"/>
    <n v="13550328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s v="GB"/>
    <s v="GBP"/>
    <x v="192"/>
    <n v="1532840400"/>
    <d v="2018-08-11T05:00:00"/>
    <n v="15339636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s v="US"/>
    <s v="USD"/>
    <x v="738"/>
    <n v="1488261600"/>
    <d v="2017-03-13T05:00:00"/>
    <n v="14893812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s v="US"/>
    <s v="USD"/>
    <x v="739"/>
    <n v="1393567200"/>
    <d v="2014-03-17T05:00:00"/>
    <n v="13950324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s v="US"/>
    <s v="USD"/>
    <x v="613"/>
    <n v="1410325200"/>
    <d v="2014-10-05T05:00:00"/>
    <n v="14124852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s v="US"/>
    <s v="USD"/>
    <x v="740"/>
    <n v="1276923600"/>
    <d v="2010-07-21T05:00:00"/>
    <n v="12796884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s v="GB"/>
    <s v="GBP"/>
    <x v="145"/>
    <n v="1500958800"/>
    <d v="2017-08-06T05:00:00"/>
    <n v="15019956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s v="US"/>
    <s v="USD"/>
    <x v="741"/>
    <n v="1292220000"/>
    <d v="2011-01-10T06:00:00"/>
    <n v="12946392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s v="AU"/>
    <s v="AUD"/>
    <x v="742"/>
    <n v="1304398800"/>
    <d v="2011-05-15T05:00:00"/>
    <n v="13054356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s v="US"/>
    <s v="USD"/>
    <x v="202"/>
    <n v="1535432400"/>
    <d v="2018-09-22T05:00:00"/>
    <n v="15375924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s v="US"/>
    <s v="USD"/>
    <x v="743"/>
    <n v="1433826000"/>
    <d v="2015-06-24T05:00:00"/>
    <n v="14351220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s v="US"/>
    <s v="USD"/>
    <x v="744"/>
    <n v="1514959200"/>
    <d v="2018-03-03T06:00:00"/>
    <n v="15200568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s v="US"/>
    <s v="USD"/>
    <x v="745"/>
    <n v="1332738000"/>
    <d v="2012-04-29T05:00:00"/>
    <n v="13356756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s v="DK"/>
    <s v="DKK"/>
    <x v="746"/>
    <n v="1445490000"/>
    <d v="2015-11-25T06:00:00"/>
    <n v="14484312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s v="DK"/>
    <s v="DKK"/>
    <x v="747"/>
    <n v="1297663200"/>
    <d v="2011-02-25T06:00:00"/>
    <n v="12986136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s v="US"/>
    <s v="USD"/>
    <x v="362"/>
    <n v="1371963600"/>
    <d v="2013-06-29T05:00:00"/>
    <n v="13724820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s v="US"/>
    <s v="USD"/>
    <x v="748"/>
    <n v="1425103200"/>
    <d v="2015-03-06T06:00:00"/>
    <n v="14256216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s v="US"/>
    <s v="USD"/>
    <x v="749"/>
    <n v="1265349600"/>
    <d v="2010-02-16T06:00:00"/>
    <n v="12663000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s v="US"/>
    <s v="USD"/>
    <x v="643"/>
    <n v="1301202000"/>
    <d v="2011-05-20T05:00:00"/>
    <n v="13058676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s v="US"/>
    <s v="USD"/>
    <x v="750"/>
    <n v="1538024400"/>
    <d v="2018-10-06T05:00:00"/>
    <n v="15388020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s v="US"/>
    <s v="USD"/>
    <x v="751"/>
    <n v="1395032400"/>
    <d v="2014-05-01T05:00:00"/>
    <n v="13989204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s v="US"/>
    <s v="USD"/>
    <x v="752"/>
    <n v="1405486800"/>
    <d v="2014-07-18T05:00:00"/>
    <n v="14056596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s v="US"/>
    <s v="USD"/>
    <x v="753"/>
    <n v="1455861600"/>
    <d v="2016-03-06T06:00:00"/>
    <n v="14572440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s v="IT"/>
    <s v="EUR"/>
    <x v="754"/>
    <n v="1529038800"/>
    <d v="2018-06-18T05:00:00"/>
    <n v="15292980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s v="US"/>
    <s v="USD"/>
    <x v="755"/>
    <n v="1535259600"/>
    <d v="2018-09-01T05:00:00"/>
    <n v="15357780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s v="US"/>
    <s v="USD"/>
    <x v="756"/>
    <n v="1327212000"/>
    <d v="2012-01-25T06:00:00"/>
    <n v="13274712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s v="GB"/>
    <s v="GBP"/>
    <x v="757"/>
    <n v="1526360400"/>
    <d v="2018-06-21T05:00:00"/>
    <n v="15295572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s v="US"/>
    <s v="USD"/>
    <x v="758"/>
    <n v="1532149200"/>
    <d v="2018-08-26T05:00:00"/>
    <n v="15352596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s v="US"/>
    <s v="USD"/>
    <x v="759"/>
    <n v="1515304800"/>
    <d v="2018-01-10T06:00:00"/>
    <n v="15155640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s v="US"/>
    <s v="USD"/>
    <x v="760"/>
    <n v="1276318800"/>
    <d v="2010-06-21T05:00:00"/>
    <n v="12770964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s v="US"/>
    <s v="USD"/>
    <x v="761"/>
    <n v="1328767200"/>
    <d v="2012-02-12T06:00:00"/>
    <n v="13290264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s v="US"/>
    <s v="USD"/>
    <x v="762"/>
    <n v="1321682400"/>
    <d v="2011-12-04T06:00: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s v="US"/>
    <s v="USD"/>
    <x v="444"/>
    <n v="1335934800"/>
    <d v="2012-06-04T05:00:00"/>
    <n v="13387860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s v="US"/>
    <s v="USD"/>
    <x v="763"/>
    <n v="1310792400"/>
    <d v="2011-07-26T05:00:00"/>
    <n v="13116564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s v="CA"/>
    <s v="CAD"/>
    <x v="764"/>
    <n v="1308546000"/>
    <d v="2011-06-25T05:00:00"/>
    <n v="13089780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s v="CA"/>
    <s v="CAD"/>
    <x v="765"/>
    <n v="1574056800"/>
    <d v="2019-12-15T06:00:00"/>
    <n v="15763896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s v="AU"/>
    <s v="AUD"/>
    <x v="766"/>
    <n v="1308373200"/>
    <d v="2011-07-19T05:00:00"/>
    <n v="13110516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s v="US"/>
    <s v="USD"/>
    <x v="767"/>
    <n v="1335243600"/>
    <d v="2012-05-11T05:00:00"/>
    <n v="13367124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s v="CH"/>
    <s v="CHF"/>
    <x v="768"/>
    <n v="1328421600"/>
    <d v="2012-02-28T06:00:00"/>
    <n v="13304088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s v="US"/>
    <s v="USD"/>
    <x v="769"/>
    <n v="1524286800"/>
    <d v="2018-04-28T05:00:00"/>
    <n v="15248916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s v="US"/>
    <s v="USD"/>
    <x v="770"/>
    <n v="1362117600"/>
    <d v="2013-03-19T05:00:00"/>
    <n v="13636692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s v="US"/>
    <s v="USD"/>
    <x v="771"/>
    <n v="1550556000"/>
    <d v="2019-03-01T06:00:00"/>
    <n v="15514200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s v="US"/>
    <s v="USD"/>
    <x v="772"/>
    <n v="1269147600"/>
    <d v="2010-03-29T05:00:00"/>
    <n v="12698388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s v="US"/>
    <s v="USD"/>
    <x v="773"/>
    <n v="1312174800"/>
    <d v="2011-08-05T05:00:00"/>
    <n v="13125204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s v="US"/>
    <s v="USD"/>
    <x v="774"/>
    <n v="1434517200"/>
    <d v="2015-07-10T05:00:00"/>
    <n v="14365044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s v="US"/>
    <s v="USD"/>
    <x v="775"/>
    <n v="1471582800"/>
    <d v="2016-08-24T05:00:00"/>
    <n v="14720148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s v="US"/>
    <s v="USD"/>
    <x v="776"/>
    <n v="1410757200"/>
    <d v="2014-09-24T05:00:00"/>
    <n v="14115348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s v="US"/>
    <s v="USD"/>
    <x v="777"/>
    <n v="1304830800"/>
    <d v="2011-05-09T05:00:00"/>
    <n v="13049172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s v="US"/>
    <s v="USD"/>
    <x v="778"/>
    <n v="1539061200"/>
    <d v="2018-10-15T05:00:00"/>
    <n v="15395796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s v="US"/>
    <s v="USD"/>
    <x v="779"/>
    <n v="1381554000"/>
    <d v="2013-10-23T05:00:00"/>
    <n v="13825044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s v="US"/>
    <s v="USD"/>
    <x v="780"/>
    <n v="1277096400"/>
    <d v="2010-07-05T05:00:00"/>
    <n v="12783060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s v="US"/>
    <s v="USD"/>
    <x v="335"/>
    <n v="1440392400"/>
    <d v="2015-09-18T05:00:00"/>
    <n v="14425524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s v="US"/>
    <s v="USD"/>
    <x v="535"/>
    <n v="1509512400"/>
    <d v="2017-11-19T06:00:00"/>
    <n v="15110712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s v="AU"/>
    <s v="AUD"/>
    <x v="270"/>
    <n v="1535950800"/>
    <d v="2018-09-08T05:00:00"/>
    <n v="15363828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s v="US"/>
    <s v="USD"/>
    <x v="781"/>
    <n v="1389160800"/>
    <d v="2014-01-13T06:00:00"/>
    <n v="13895928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s v="US"/>
    <s v="USD"/>
    <x v="782"/>
    <n v="1271998800"/>
    <d v="2010-05-31T05:00:00"/>
    <n v="12752820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s v="US"/>
    <s v="USD"/>
    <x v="783"/>
    <n v="1294898400"/>
    <d v="2011-01-14T06:00:00"/>
    <n v="12949848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s v="CA"/>
    <s v="CAD"/>
    <x v="784"/>
    <n v="1559970000"/>
    <d v="2019-07-02T05:00:00"/>
    <n v="15620436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s v="US"/>
    <s v="USD"/>
    <x v="785"/>
    <n v="1469509200"/>
    <d v="2016-07-27T05:00:00"/>
    <n v="14695956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s v="IT"/>
    <s v="EUR"/>
    <x v="786"/>
    <n v="1579068000"/>
    <d v="2020-02-08T06:00:00"/>
    <n v="15811416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s v="US"/>
    <s v="USD"/>
    <x v="787"/>
    <n v="1487743200"/>
    <d v="2017-03-03T06:00:00"/>
    <n v="14885208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s v="US"/>
    <s v="USD"/>
    <x v="788"/>
    <n v="1563685200"/>
    <d v="2019-07-23T05:00:00"/>
    <n v="15638580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s v="US"/>
    <s v="USD"/>
    <x v="330"/>
    <n v="1436418000"/>
    <d v="2015-08-07T05:00:00"/>
    <n v="14389236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s v="US"/>
    <s v="USD"/>
    <x v="789"/>
    <n v="1421820000"/>
    <d v="2015-01-25T06:00:00"/>
    <n v="14221656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s v="US"/>
    <s v="USD"/>
    <x v="790"/>
    <n v="1274763600"/>
    <d v="2010-06-30T05:00:00"/>
    <n v="12778740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s v="US"/>
    <s v="USD"/>
    <x v="791"/>
    <n v="1399179600"/>
    <d v="2014-05-06T05:00:00"/>
    <n v="13993524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s v="US"/>
    <s v="USD"/>
    <x v="792"/>
    <n v="1275800400"/>
    <d v="2010-07-14T05:00:00"/>
    <n v="12790836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s v="US"/>
    <s v="USD"/>
    <x v="793"/>
    <n v="1282798800"/>
    <d v="2010-09-13T05:00:00"/>
    <n v="12843540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s v="US"/>
    <s v="USD"/>
    <x v="794"/>
    <n v="1437109200"/>
    <d v="2015-09-02T05:00:00"/>
    <n v="14411700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s v="US"/>
    <s v="USD"/>
    <x v="795"/>
    <n v="1491886800"/>
    <d v="2017-04-30T05:00:00"/>
    <n v="14935284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s v="US"/>
    <s v="USD"/>
    <x v="796"/>
    <n v="1394600400"/>
    <d v="2014-03-19T05:00:00"/>
    <n v="13952052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s v="US"/>
    <s v="USD"/>
    <x v="797"/>
    <n v="1561352400"/>
    <d v="2019-06-25T05:00:00"/>
    <n v="15614388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s v="CA"/>
    <s v="CAD"/>
    <x v="798"/>
    <n v="1322892000"/>
    <d v="2012-01-16T06:00:00"/>
    <n v="13266936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s v="US"/>
    <s v="USD"/>
    <x v="799"/>
    <n v="1274418000"/>
    <d v="2010-07-01T05:00:00"/>
    <n v="12779604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s v="IT"/>
    <s v="EUR"/>
    <x v="800"/>
    <n v="1434344400"/>
    <d v="2015-06-19T05:00:00"/>
    <n v="14346900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s v="GB"/>
    <s v="GBP"/>
    <x v="801"/>
    <n v="1373518800"/>
    <d v="2013-08-10T05:00:00"/>
    <n v="13761108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s v="US"/>
    <s v="USD"/>
    <x v="802"/>
    <n v="1517637600"/>
    <d v="2018-02-12T06:00:00"/>
    <n v="15184152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s v="AU"/>
    <s v="AUD"/>
    <x v="803"/>
    <n v="1310619600"/>
    <d v="2011-07-17T05:00:00"/>
    <n v="13108788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s v="US"/>
    <s v="USD"/>
    <x v="212"/>
    <n v="1556427600"/>
    <d v="2019-04-30T05:00:00"/>
    <n v="15566004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s v="US"/>
    <s v="USD"/>
    <x v="804"/>
    <n v="1576476000"/>
    <d v="2019-12-22T06:00:00"/>
    <n v="15769944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s v="CH"/>
    <s v="CHF"/>
    <x v="805"/>
    <n v="1381122000"/>
    <d v="2013-10-25T05:00:00"/>
    <n v="13826772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s v="US"/>
    <s v="USD"/>
    <x v="806"/>
    <n v="1411102800"/>
    <d v="2014-09-20T05:00:00"/>
    <n v="14111892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s v="US"/>
    <s v="USD"/>
    <x v="807"/>
    <n v="1531803600"/>
    <d v="2018-08-19T05:00:00"/>
    <n v="15346548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s v="US"/>
    <s v="USD"/>
    <x v="722"/>
    <n v="1454133600"/>
    <d v="2016-03-12T06:00:00"/>
    <n v="14577624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s v="US"/>
    <s v="USD"/>
    <x v="477"/>
    <n v="1336194000"/>
    <d v="2012-05-20T05:00:00"/>
    <n v="13374900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s v="US"/>
    <s v="USD"/>
    <x v="259"/>
    <n v="1349326800"/>
    <d v="2012-10-08T05:00:00"/>
    <n v="13496724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s v="US"/>
    <s v="USD"/>
    <x v="9"/>
    <n v="1379566800"/>
    <d v="2013-09-22T05:00:00"/>
    <n v="13798260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s v="US"/>
    <s v="USD"/>
    <x v="808"/>
    <n v="1494651600"/>
    <d v="2017-06-18T05:00:00"/>
    <n v="14977620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s v="US"/>
    <s v="USD"/>
    <x v="809"/>
    <n v="1303880400"/>
    <d v="2011-05-04T05:00:00"/>
    <n v="13044852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s v="US"/>
    <s v="USD"/>
    <x v="444"/>
    <n v="1335934800"/>
    <d v="2012-05-13T05:00:00"/>
    <n v="13368852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s v="CA"/>
    <s v="CAD"/>
    <x v="384"/>
    <n v="1528088400"/>
    <d v="2018-07-01T05:00:00"/>
    <n v="15304212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s v="US"/>
    <s v="USD"/>
    <x v="810"/>
    <n v="1421906400"/>
    <d v="2015-01-23T06:00:00"/>
    <n v="14219928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s v="US"/>
    <s v="USD"/>
    <x v="811"/>
    <n v="1568005200"/>
    <d v="2019-09-11T05:00:00"/>
    <n v="15681780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s v="US"/>
    <s v="USD"/>
    <x v="812"/>
    <n v="1346821200"/>
    <d v="2012-09-18T05:00:00"/>
    <n v="13479444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s v="AU"/>
    <s v="AUD"/>
    <x v="813"/>
    <n v="1557637200"/>
    <d v="2019-05-25T05:00:00"/>
    <n v="15587604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s v="GB"/>
    <s v="GBP"/>
    <x v="814"/>
    <n v="1375592400"/>
    <d v="2013-08-16T05:00:00"/>
    <n v="13766292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s v="GB"/>
    <s v="GBP"/>
    <x v="80"/>
    <n v="1503982800"/>
    <d v="2017-09-07T05:00:00"/>
    <n v="15047604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s v="US"/>
    <s v="USD"/>
    <x v="815"/>
    <n v="1418882400"/>
    <d v="2014-12-27T06:00:00"/>
    <n v="14196600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s v="GB"/>
    <s v="GBP"/>
    <x v="816"/>
    <n v="1309237200"/>
    <d v="2011-07-22T05:00:00"/>
    <n v="13113108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s v="CH"/>
    <s v="CHF"/>
    <x v="474"/>
    <n v="1343365200"/>
    <d v="2012-08-07T05:00:00"/>
    <n v="13443156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s v="AU"/>
    <s v="AUD"/>
    <x v="817"/>
    <n v="1507957200"/>
    <d v="2017-11-15T06:00:00"/>
    <n v="15107256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s v="US"/>
    <s v="USD"/>
    <x v="818"/>
    <n v="1549519200"/>
    <d v="2019-02-27T06:00:00"/>
    <n v="15512472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s v="US"/>
    <s v="USD"/>
    <x v="819"/>
    <n v="1329026400"/>
    <d v="2012-02-26T06:00:00"/>
    <n v="13302360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s v="US"/>
    <s v="USD"/>
    <x v="609"/>
    <n v="1544335200"/>
    <d v="2018-12-18T06:00:00"/>
    <n v="15451128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s v="US"/>
    <s v="USD"/>
    <x v="547"/>
    <n v="1279083600"/>
    <d v="2010-07-15T05:00:00"/>
    <n v="12791700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s v="IT"/>
    <s v="EUR"/>
    <x v="820"/>
    <n v="1572498000"/>
    <d v="2019-11-11T06:00:00"/>
    <n v="15734520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s v="US"/>
    <s v="USD"/>
    <x v="821"/>
    <n v="1506056400"/>
    <d v="2017-10-04T05:00:00"/>
    <n v="15070932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s v="US"/>
    <s v="USD"/>
    <x v="151"/>
    <n v="1463029200"/>
    <d v="2016-05-16T05:00:00"/>
    <n v="14633748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s v="US"/>
    <s v="USD"/>
    <x v="822"/>
    <n v="1342069200"/>
    <d v="2012-08-10T05:00:00"/>
    <n v="13445748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s v="IT"/>
    <s v="EUR"/>
    <x v="823"/>
    <n v="1388296800"/>
    <d v="2014-01-07T06:00:00"/>
    <n v="13890744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s v="GB"/>
    <s v="GBP"/>
    <x v="824"/>
    <n v="1493787600"/>
    <d v="2017-05-17T05:00:00"/>
    <n v="14949972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s v="US"/>
    <s v="USD"/>
    <x v="825"/>
    <n v="1424844000"/>
    <d v="2015-03-04T06:00:00"/>
    <n v="14254488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s v="US"/>
    <s v="USD"/>
    <x v="826"/>
    <n v="1403931600"/>
    <d v="2014-06-30T05:00:00"/>
    <n v="14041044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s v="US"/>
    <s v="USD"/>
    <x v="827"/>
    <n v="1394514000"/>
    <d v="2014-03-14T05:00:00"/>
    <n v="13947732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s v="US"/>
    <s v="USD"/>
    <x v="828"/>
    <n v="1365397200"/>
    <d v="2013-04-21T05:00:00"/>
    <n v="13665204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s v="US"/>
    <s v="USD"/>
    <x v="829"/>
    <n v="1456120800"/>
    <d v="2016-02-28T06:00:00"/>
    <n v="14566392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s v="US"/>
    <s v="USD"/>
    <x v="830"/>
    <n v="1437714000"/>
    <d v="2015-07-31T05:00:00"/>
    <n v="14383188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s v="US"/>
    <s v="USD"/>
    <x v="831"/>
    <n v="1563771600"/>
    <d v="2019-07-25T05:00:00"/>
    <n v="15640308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s v="US"/>
    <s v="USD"/>
    <x v="832"/>
    <n v="1448517600"/>
    <d v="2015-12-05T06:00:00"/>
    <n v="14492952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s v="US"/>
    <s v="USD"/>
    <x v="833"/>
    <n v="1528779600"/>
    <d v="2018-07-18T05:00:00"/>
    <n v="15318900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s v="US"/>
    <s v="USD"/>
    <x v="834"/>
    <n v="1304744400"/>
    <d v="2011-05-24T05:00:00"/>
    <n v="13062132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s v="CA"/>
    <s v="CAD"/>
    <x v="835"/>
    <n v="1354341600"/>
    <d v="2012-12-23T06:00:00"/>
    <n v="13562424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s v="US"/>
    <s v="USD"/>
    <x v="836"/>
    <n v="1294552800"/>
    <d v="2011-02-13T06:00:00"/>
    <n v="12975768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s v="AU"/>
    <s v="AUD"/>
    <x v="837"/>
    <n v="1295935200"/>
    <d v="2011-01-28T06:00:00"/>
    <n v="12961944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s v="US"/>
    <s v="USD"/>
    <x v="219"/>
    <n v="1411534800"/>
    <d v="2014-10-29T05:00:00"/>
    <n v="14145588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s v="AU"/>
    <s v="AUD"/>
    <x v="365"/>
    <n v="1486706400"/>
    <d v="2017-03-01T06:00:00"/>
    <n v="14883480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s v="US"/>
    <s v="USD"/>
    <x v="838"/>
    <n v="1333602000"/>
    <d v="2012-04-20T05:00:00"/>
    <n v="13348980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s v="US"/>
    <s v="USD"/>
    <x v="839"/>
    <n v="1308200400"/>
    <d v="2011-06-18T05:00:00"/>
    <n v="13083732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s v="US"/>
    <s v="USD"/>
    <x v="840"/>
    <n v="1411707600"/>
    <d v="2014-10-03T05:00:00"/>
    <n v="14123124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s v="US"/>
    <s v="USD"/>
    <x v="841"/>
    <n v="1418364000"/>
    <d v="2014-12-22T06:00:00"/>
    <n v="14192280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s v="US"/>
    <s v="USD"/>
    <x v="842"/>
    <n v="1429333200"/>
    <d v="2015-05-07T05:00:00"/>
    <n v="14309748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s v="US"/>
    <s v="USD"/>
    <x v="843"/>
    <n v="1555390800"/>
    <d v="2019-04-21T05:00:00"/>
    <n v="15558228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s v="US"/>
    <s v="USD"/>
    <x v="844"/>
    <n v="1482732000"/>
    <d v="2016-12-27T06:00:00"/>
    <n v="14828184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s v="US"/>
    <s v="USD"/>
    <x v="845"/>
    <n v="1470718800"/>
    <d v="2016-08-23T05:00:00"/>
    <n v="14719284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s v="US"/>
    <s v="USD"/>
    <x v="846"/>
    <n v="1450591200"/>
    <d v="2016-01-25T06:00:00"/>
    <n v="14537016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s v="AU"/>
    <s v="AUD"/>
    <x v="110"/>
    <n v="1348290000"/>
    <d v="2012-10-16T05:00:00"/>
    <n v="13503636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s v="US"/>
    <s v="USD"/>
    <x v="847"/>
    <n v="1353823200"/>
    <d v="2012-11-27T06:00:00"/>
    <n v="13539960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s v="US"/>
    <s v="USD"/>
    <x v="848"/>
    <n v="1450764000"/>
    <d v="2015-12-26T06:00:00"/>
    <n v="14511096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s v="US"/>
    <s v="USD"/>
    <x v="849"/>
    <n v="1329372000"/>
    <d v="2012-02-19T06:00:00"/>
    <n v="13296312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s v="US"/>
    <s v="USD"/>
    <x v="780"/>
    <n v="1277096400"/>
    <d v="2010-07-13T05:00:00"/>
    <n v="12789972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s v="US"/>
    <s v="USD"/>
    <x v="140"/>
    <n v="1277701200"/>
    <d v="2010-07-26T05:00:00"/>
    <n v="12801204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s v="US"/>
    <s v="USD"/>
    <x v="850"/>
    <n v="1454911200"/>
    <d v="2016-03-16T05:00:00"/>
    <n v="14581044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s v="US"/>
    <s v="USD"/>
    <x v="851"/>
    <n v="1297922400"/>
    <d v="2011-02-21T06:00:00"/>
    <n v="12982680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s v="US"/>
    <s v="USD"/>
    <x v="852"/>
    <n v="1384408800"/>
    <d v="2013-12-05T06:00:00"/>
    <n v="13862232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s v="IT"/>
    <s v="EUR"/>
    <x v="853"/>
    <n v="1299304800"/>
    <d v="2011-03-11T06:00:00"/>
    <n v="12998232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s v="US"/>
    <s v="USD"/>
    <x v="854"/>
    <n v="1431320400"/>
    <d v="2015-05-16T05:00:00"/>
    <n v="14317524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s v="GB"/>
    <s v="GBP"/>
    <x v="67"/>
    <n v="1264399200"/>
    <d v="2010-03-06T06:00:00"/>
    <n v="12678552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s v="US"/>
    <s v="USD"/>
    <x v="855"/>
    <n v="1497502800"/>
    <d v="2017-06-17T05:00:00"/>
    <n v="14976756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s v="US"/>
    <s v="USD"/>
    <x v="107"/>
    <n v="1333688400"/>
    <d v="2012-05-13T05:00:00"/>
    <n v="13368852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s v="US"/>
    <s v="USD"/>
    <x v="344"/>
    <n v="1293861600"/>
    <d v="2011-01-16T06:00:00"/>
    <n v="12951576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s v="US"/>
    <s v="USD"/>
    <x v="856"/>
    <n v="1576994400"/>
    <d v="2019-12-29T06:00:00"/>
    <n v="15775992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s v="US"/>
    <s v="USD"/>
    <x v="857"/>
    <n v="1304917200"/>
    <d v="2011-05-10T05:00:00"/>
    <n v="13050036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s v="US"/>
    <s v="USD"/>
    <x v="858"/>
    <n v="1381208400"/>
    <d v="2013-10-14T05:00:00"/>
    <n v="13817268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s v="US"/>
    <s v="USD"/>
    <x v="859"/>
    <n v="1401685200"/>
    <d v="2014-06-11T05:00:00"/>
    <n v="14024628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s v="US"/>
    <s v="USD"/>
    <x v="860"/>
    <n v="1291960800"/>
    <d v="2010-12-12T06:00:00"/>
    <n v="12921336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s v="US"/>
    <s v="USD"/>
    <x v="170"/>
    <n v="1368853200"/>
    <d v="2013-05-19T05:00:00"/>
    <n v="13689396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s v="US"/>
    <s v="USD"/>
    <x v="861"/>
    <n v="1448776800"/>
    <d v="2016-01-07T06:00:00"/>
    <n v="14521464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s v="US"/>
    <s v="USD"/>
    <x v="862"/>
    <n v="1296194400"/>
    <d v="2011-02-03T06:00:00"/>
    <n v="12967128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s v="US"/>
    <s v="USD"/>
    <x v="863"/>
    <n v="1517983200"/>
    <d v="2018-03-11T06:00:00"/>
    <n v="15207480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s v="US"/>
    <s v="USD"/>
    <x v="864"/>
    <n v="1478930400"/>
    <d v="2016-12-04T06:00:00"/>
    <n v="14808312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s v="GB"/>
    <s v="GBP"/>
    <x v="527"/>
    <n v="1426395600"/>
    <d v="2015-03-21T05:00:00"/>
    <n v="14269140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s v="US"/>
    <s v="USD"/>
    <x v="865"/>
    <n v="1446181200"/>
    <d v="2015-11-04T06:00:00"/>
    <n v="14466168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s v="US"/>
    <s v="USD"/>
    <x v="866"/>
    <n v="1514181600"/>
    <d v="2018-01-27T06:00:00"/>
    <n v="15170328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s v="US"/>
    <s v="USD"/>
    <x v="867"/>
    <n v="1311051600"/>
    <d v="2011-07-21T05:00:00"/>
    <n v="13112244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s v="US"/>
    <s v="USD"/>
    <x v="868"/>
    <n v="1564894800"/>
    <d v="2019-08-19T05:00:00"/>
    <n v="15661908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s v="US"/>
    <s v="USD"/>
    <x v="105"/>
    <n v="1567918800"/>
    <d v="2019-10-04T05:00:00"/>
    <n v="15701652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s v="US"/>
    <s v="USD"/>
    <x v="481"/>
    <n v="1386309600"/>
    <d v="2014-01-01T06:00:00"/>
    <n v="13885560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s v="US"/>
    <s v="USD"/>
    <x v="253"/>
    <n v="1301979600"/>
    <d v="2011-04-19T05:00:00"/>
    <n v="13031892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s v="US"/>
    <s v="USD"/>
    <x v="869"/>
    <n v="1493269200"/>
    <d v="2017-05-11T05:00:00"/>
    <n v="14944788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s v="US"/>
    <s v="USD"/>
    <x v="864"/>
    <n v="1478930400"/>
    <d v="2016-12-03T06:00:00"/>
    <n v="14807448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s v="US"/>
    <s v="USD"/>
    <x v="843"/>
    <n v="1555390800"/>
    <d v="2019-04-21T05:00:00"/>
    <n v="15558228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s v="US"/>
    <s v="USD"/>
    <x v="289"/>
    <n v="1456984800"/>
    <d v="2016-03-25T05:00:00"/>
    <n v="14588820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s v="US"/>
    <s v="USD"/>
    <x v="870"/>
    <n v="1411621200"/>
    <d v="2014-09-29T05:00:00"/>
    <n v="14119668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s v="US"/>
    <s v="USD"/>
    <x v="871"/>
    <n v="1525669200"/>
    <d v="2018-05-21T05:00:00"/>
    <n v="15268788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s v="IT"/>
    <s v="EUR"/>
    <x v="872"/>
    <n v="1450936800"/>
    <d v="2016-01-10T06:00:00"/>
    <n v="14524056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s v="US"/>
    <s v="USD"/>
    <x v="873"/>
    <n v="1413522000"/>
    <d v="2014-10-23T05:00:00"/>
    <n v="14140404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s v="US"/>
    <s v="USD"/>
    <x v="874"/>
    <n v="1541307600"/>
    <d v="2018-12-03T06:00:00"/>
    <n v="15438168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s v="US"/>
    <s v="USD"/>
    <x v="875"/>
    <n v="1357106400"/>
    <d v="2013-02-01T06:00:00"/>
    <n v="13596984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s v="IT"/>
    <s v="EUR"/>
    <x v="876"/>
    <n v="1390197600"/>
    <d v="2014-01-25T06:00:00"/>
    <n v="13906296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s v="US"/>
    <s v="USD"/>
    <x v="877"/>
    <n v="1265868000"/>
    <d v="2010-02-25T06:00:00"/>
    <n v="12670776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s v="US"/>
    <s v="USD"/>
    <x v="878"/>
    <n v="1467176400"/>
    <d v="2016-07-06T05:00:00"/>
    <n v="1467781200"/>
    <b v="0"/>
    <b v="0"/>
    <s v="food/food trucks"/>
    <n v="0.56542754275427543"/>
    <n v="55.98841354723708"/>
    <x v="0"/>
    <s v="food trucks"/>
  </r>
  <r>
    <m/>
    <m/>
    <m/>
    <m/>
    <m/>
    <x v="4"/>
    <m/>
    <m/>
    <m/>
    <x v="879"/>
    <m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C6436-6CFA-2C46-9F36-E0E7FCB1D05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5" firstHeaderRow="1" firstDataRow="2" firstDataCol="1"/>
  <pivotFields count="12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utcome" fld="0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41FCB0-5105-E74C-BD10-6A0BED99A19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7EE6F-2A32-DB4D-9CB2-9C0BC43DF2D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C23FC-969B-764D-9350-47CC3BEE3A17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8DCC08-59C6-1242-9852-D80F60839789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5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27B0-29B9-6749-876F-E7A1EC77CBF4}">
  <sheetPr codeName="Sheet2"/>
  <dimension ref="A3:G15"/>
  <sheetViews>
    <sheetView workbookViewId="0">
      <selection activeCell="L23" sqref="L2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3" spans="1:7" x14ac:dyDescent="0.2">
      <c r="A3" s="4" t="s">
        <v>2037</v>
      </c>
      <c r="B3" s="4" t="s">
        <v>2036</v>
      </c>
    </row>
    <row r="4" spans="1:7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t="s">
        <v>2035</v>
      </c>
    </row>
    <row r="5" spans="1:7" x14ac:dyDescent="0.2">
      <c r="A5" s="5" t="s">
        <v>2038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5" t="s">
        <v>2039</v>
      </c>
      <c r="B6">
        <v>4</v>
      </c>
      <c r="C6">
        <v>20</v>
      </c>
      <c r="E6">
        <v>22</v>
      </c>
      <c r="G6">
        <v>46</v>
      </c>
    </row>
    <row r="7" spans="1:7" x14ac:dyDescent="0.2">
      <c r="A7" s="5" t="s">
        <v>2040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5" t="s">
        <v>2041</v>
      </c>
      <c r="E8">
        <v>4</v>
      </c>
      <c r="G8">
        <v>4</v>
      </c>
    </row>
    <row r="9" spans="1:7" x14ac:dyDescent="0.2">
      <c r="A9" s="5" t="s">
        <v>2042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5" t="s">
        <v>2043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5" t="s">
        <v>2044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5" t="s">
        <v>2045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5" t="s">
        <v>2046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5" t="s">
        <v>2034</v>
      </c>
    </row>
    <row r="15" spans="1:7" x14ac:dyDescent="0.2">
      <c r="A15" s="5" t="s">
        <v>2035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99F8-B72D-FC4B-A3A4-321B3E7D0AD0}">
  <sheetPr codeName="Sheet3"/>
  <dimension ref="A1:G15"/>
  <sheetViews>
    <sheetView workbookViewId="0">
      <selection activeCell="A3" sqref="A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4" t="s">
        <v>6</v>
      </c>
      <c r="B1" t="s">
        <v>2047</v>
      </c>
    </row>
    <row r="3" spans="1:7" x14ac:dyDescent="0.2">
      <c r="A3" s="4" t="s">
        <v>2037</v>
      </c>
      <c r="B3" s="4" t="s">
        <v>2036</v>
      </c>
    </row>
    <row r="4" spans="1:7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t="s">
        <v>2035</v>
      </c>
    </row>
    <row r="5" spans="1:7" x14ac:dyDescent="0.2">
      <c r="A5" s="5" t="s">
        <v>2038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5" t="s">
        <v>2039</v>
      </c>
      <c r="B6">
        <v>4</v>
      </c>
      <c r="C6">
        <v>20</v>
      </c>
      <c r="E6">
        <v>22</v>
      </c>
      <c r="G6">
        <v>46</v>
      </c>
    </row>
    <row r="7" spans="1:7" x14ac:dyDescent="0.2">
      <c r="A7" s="5" t="s">
        <v>2040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5" t="s">
        <v>2041</v>
      </c>
      <c r="E8">
        <v>4</v>
      </c>
      <c r="G8">
        <v>4</v>
      </c>
    </row>
    <row r="9" spans="1:7" x14ac:dyDescent="0.2">
      <c r="A9" s="5" t="s">
        <v>2042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5" t="s">
        <v>2043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5" t="s">
        <v>2044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5" t="s">
        <v>2045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5" t="s">
        <v>2046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5" t="s">
        <v>2034</v>
      </c>
    </row>
    <row r="15" spans="1:7" x14ac:dyDescent="0.2">
      <c r="A15" s="5" t="s">
        <v>2035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EBDE-BCAC-4848-841E-87530A6576C7}">
  <sheetPr codeName="Sheet4"/>
  <dimension ref="A1:G31"/>
  <sheetViews>
    <sheetView workbookViewId="0">
      <selection activeCell="Q23" sqref="Q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4" t="s">
        <v>6</v>
      </c>
      <c r="B1" t="s">
        <v>2047</v>
      </c>
    </row>
    <row r="2" spans="1:7" x14ac:dyDescent="0.2">
      <c r="A2" s="4" t="s">
        <v>2031</v>
      </c>
      <c r="B2" t="s">
        <v>2047</v>
      </c>
    </row>
    <row r="4" spans="1:7" x14ac:dyDescent="0.2">
      <c r="A4" s="4" t="s">
        <v>2037</v>
      </c>
      <c r="B4" s="4" t="s">
        <v>2036</v>
      </c>
    </row>
    <row r="5" spans="1:7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">
      <c r="A6" s="5" t="s">
        <v>2048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5" t="s">
        <v>2049</v>
      </c>
      <c r="E7">
        <v>4</v>
      </c>
      <c r="G7">
        <v>4</v>
      </c>
    </row>
    <row r="8" spans="1:7" x14ac:dyDescent="0.2">
      <c r="A8" s="5" t="s">
        <v>2050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5" t="s">
        <v>2051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5" t="s">
        <v>2052</v>
      </c>
      <c r="C10">
        <v>8</v>
      </c>
      <c r="E10">
        <v>10</v>
      </c>
      <c r="G10">
        <v>18</v>
      </c>
    </row>
    <row r="11" spans="1:7" x14ac:dyDescent="0.2">
      <c r="A11" s="5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5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5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5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5" t="s">
        <v>2057</v>
      </c>
      <c r="C15">
        <v>3</v>
      </c>
      <c r="E15">
        <v>4</v>
      </c>
      <c r="G15">
        <v>7</v>
      </c>
    </row>
    <row r="16" spans="1:7" x14ac:dyDescent="0.2">
      <c r="A16" s="5" t="s">
        <v>2058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5" t="s">
        <v>2059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5" t="s">
        <v>2060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5" t="s">
        <v>2061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5" t="s">
        <v>2062</v>
      </c>
      <c r="C20">
        <v>4</v>
      </c>
      <c r="E20">
        <v>4</v>
      </c>
      <c r="G20">
        <v>8</v>
      </c>
    </row>
    <row r="21" spans="1:7" x14ac:dyDescent="0.2">
      <c r="A21" s="5" t="s">
        <v>2063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5" t="s">
        <v>2064</v>
      </c>
      <c r="C22">
        <v>9</v>
      </c>
      <c r="E22">
        <v>5</v>
      </c>
      <c r="G22">
        <v>14</v>
      </c>
    </row>
    <row r="23" spans="1:7" x14ac:dyDescent="0.2">
      <c r="A23" s="5" t="s">
        <v>2065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5" t="s">
        <v>2066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5" t="s">
        <v>2067</v>
      </c>
      <c r="C25">
        <v>7</v>
      </c>
      <c r="E25">
        <v>14</v>
      </c>
      <c r="G25">
        <v>21</v>
      </c>
    </row>
    <row r="26" spans="1:7" x14ac:dyDescent="0.2">
      <c r="A26" s="5" t="s">
        <v>2068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5" t="s">
        <v>2069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5" t="s">
        <v>2070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5" t="s">
        <v>2071</v>
      </c>
      <c r="E29">
        <v>3</v>
      </c>
      <c r="G29">
        <v>3</v>
      </c>
    </row>
    <row r="30" spans="1:7" x14ac:dyDescent="0.2">
      <c r="A30" s="5" t="s">
        <v>2034</v>
      </c>
    </row>
    <row r="31" spans="1:7" x14ac:dyDescent="0.2">
      <c r="A31" s="5" t="s">
        <v>2035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F11-B247-1846-A904-13E2E78E3B5B}">
  <sheetPr codeName="Sheet5"/>
  <dimension ref="A3:C20"/>
  <sheetViews>
    <sheetView workbookViewId="0">
      <selection activeCell="A3" sqref="A3"/>
    </sheetView>
  </sheetViews>
  <sheetFormatPr baseColWidth="10" defaultRowHeight="16" x14ac:dyDescent="0.2"/>
  <sheetData>
    <row r="3" spans="1:3" x14ac:dyDescent="0.2">
      <c r="A3" s="7"/>
      <c r="B3" s="8"/>
      <c r="C3" s="9"/>
    </row>
    <row r="4" spans="1:3" x14ac:dyDescent="0.2">
      <c r="A4" s="10"/>
      <c r="B4" s="11"/>
      <c r="C4" s="12"/>
    </row>
    <row r="5" spans="1:3" x14ac:dyDescent="0.2">
      <c r="A5" s="10"/>
      <c r="B5" s="11"/>
      <c r="C5" s="12"/>
    </row>
    <row r="6" spans="1:3" x14ac:dyDescent="0.2">
      <c r="A6" s="10"/>
      <c r="B6" s="11"/>
      <c r="C6" s="12"/>
    </row>
    <row r="7" spans="1:3" x14ac:dyDescent="0.2">
      <c r="A7" s="10"/>
      <c r="B7" s="11"/>
      <c r="C7" s="12"/>
    </row>
    <row r="8" spans="1:3" x14ac:dyDescent="0.2">
      <c r="A8" s="10"/>
      <c r="B8" s="11"/>
      <c r="C8" s="12"/>
    </row>
    <row r="9" spans="1:3" x14ac:dyDescent="0.2">
      <c r="A9" s="10"/>
      <c r="B9" s="11"/>
      <c r="C9" s="12"/>
    </row>
    <row r="10" spans="1:3" x14ac:dyDescent="0.2">
      <c r="A10" s="10"/>
      <c r="B10" s="11"/>
      <c r="C10" s="12"/>
    </row>
    <row r="11" spans="1:3" x14ac:dyDescent="0.2">
      <c r="A11" s="10"/>
      <c r="B11" s="11"/>
      <c r="C11" s="12"/>
    </row>
    <row r="12" spans="1:3" x14ac:dyDescent="0.2">
      <c r="A12" s="10"/>
      <c r="B12" s="11"/>
      <c r="C12" s="12"/>
    </row>
    <row r="13" spans="1:3" x14ac:dyDescent="0.2">
      <c r="A13" s="10"/>
      <c r="B13" s="11"/>
      <c r="C13" s="12"/>
    </row>
    <row r="14" spans="1:3" x14ac:dyDescent="0.2">
      <c r="A14" s="10"/>
      <c r="B14" s="11"/>
      <c r="C14" s="12"/>
    </row>
    <row r="15" spans="1:3" x14ac:dyDescent="0.2">
      <c r="A15" s="10"/>
      <c r="B15" s="11"/>
      <c r="C15" s="12"/>
    </row>
    <row r="16" spans="1:3" x14ac:dyDescent="0.2">
      <c r="A16" s="10"/>
      <c r="B16" s="11"/>
      <c r="C16" s="12"/>
    </row>
    <row r="17" spans="1:3" x14ac:dyDescent="0.2">
      <c r="A17" s="10"/>
      <c r="B17" s="11"/>
      <c r="C17" s="12"/>
    </row>
    <row r="18" spans="1:3" x14ac:dyDescent="0.2">
      <c r="A18" s="10"/>
      <c r="B18" s="11"/>
      <c r="C18" s="12"/>
    </row>
    <row r="19" spans="1:3" x14ac:dyDescent="0.2">
      <c r="A19" s="10"/>
      <c r="B19" s="11"/>
      <c r="C19" s="12"/>
    </row>
    <row r="20" spans="1:3" x14ac:dyDescent="0.2">
      <c r="A20" s="13"/>
      <c r="B20" s="14"/>
      <c r="C2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1"/>
  <sheetViews>
    <sheetView tabSelected="1" workbookViewId="0">
      <selection activeCell="Z22" sqref="Z2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23.6640625" customWidth="1"/>
    <col min="11" max="11" width="21" customWidth="1"/>
    <col min="12" max="12" width="23.83203125" customWidth="1"/>
    <col min="13" max="13" width="17.1640625" customWidth="1"/>
    <col min="16" max="16" width="28" bestFit="1" customWidth="1"/>
    <col min="17" max="17" width="16.33203125" customWidth="1"/>
    <col min="18" max="18" width="23.1640625" customWidth="1"/>
    <col min="19" max="19" width="19.33203125" customWidth="1"/>
    <col min="20" max="20" width="22" customWidth="1"/>
    <col min="26" max="26" width="25.5" customWidth="1"/>
  </cols>
  <sheetData>
    <row r="1" spans="1:26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2072</v>
      </c>
      <c r="K1" s="1" t="s">
        <v>8</v>
      </c>
      <c r="L1" s="1" t="s">
        <v>2073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</row>
    <row r="2" spans="1:26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 s="17">
        <f>(((K2/60)/60)/24)+DATE(1970,1,1)</f>
        <v>42336.25</v>
      </c>
      <c r="K2">
        <v>1448690400</v>
      </c>
      <c r="L2" s="16">
        <f>(((M2/60)/60)/24)+DATE(1970,1,1)</f>
        <v>42353.25</v>
      </c>
      <c r="M2">
        <v>1450159200</v>
      </c>
      <c r="N2" t="b">
        <v>0</v>
      </c>
      <c r="O2" t="b">
        <v>0</v>
      </c>
      <c r="P2" t="s">
        <v>17</v>
      </c>
      <c r="Q2" s="6">
        <f t="shared" ref="Q2:Q65" si="0">E2/D2</f>
        <v>0</v>
      </c>
      <c r="R2">
        <f t="shared" ref="R2:R65" si="1">IFERROR(E2/G2, 0)</f>
        <v>0</v>
      </c>
      <c r="S2" t="str">
        <f>LEFT(P2,SEARCH("/",P2)-1)</f>
        <v>food</v>
      </c>
      <c r="T2" t="str">
        <f>MID(P2,SEARCH("/",P2)+1,LEN(P2))</f>
        <v>food trucks</v>
      </c>
      <c r="U2">
        <f>SEARCH("/",P2)</f>
        <v>5</v>
      </c>
      <c r="V2" t="str">
        <f>S2</f>
        <v>food</v>
      </c>
      <c r="W2" t="e">
        <f>MID(P2,"/",)</f>
        <v>#VALUE!</v>
      </c>
      <c r="X2">
        <f>LEN(P2)</f>
        <v>16</v>
      </c>
      <c r="Z2" t="str">
        <f>T2</f>
        <v>food trucks</v>
      </c>
    </row>
    <row r="3" spans="1:26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 s="17">
        <f t="shared" ref="J3:J66" si="2">(((K3/60)/60)/24)+DATE(1970,1,1)</f>
        <v>41870.208333333336</v>
      </c>
      <c r="K3">
        <v>1408424400</v>
      </c>
      <c r="L3" s="16">
        <f t="shared" ref="L3:L66" si="3">(((M3/60)/60)/24)+DATE(1970,1,1)</f>
        <v>41872.208333333336</v>
      </c>
      <c r="M3">
        <v>1408597200</v>
      </c>
      <c r="N3" t="b">
        <v>0</v>
      </c>
      <c r="O3" t="b">
        <v>1</v>
      </c>
      <c r="P3" t="s">
        <v>23</v>
      </c>
      <c r="Q3" s="6">
        <f t="shared" si="0"/>
        <v>10.4</v>
      </c>
      <c r="R3">
        <f t="shared" si="1"/>
        <v>92.151898734177209</v>
      </c>
      <c r="S3" t="str">
        <f t="shared" ref="S3:S66" si="4">LEFT(P3,SEARCH("/",P3)-1)</f>
        <v>music</v>
      </c>
      <c r="T3" t="str">
        <f t="shared" ref="T3:T66" si="5">MID(P3,SEARCH("/",P3)+1,LEN(P3))</f>
        <v>rock</v>
      </c>
      <c r="U3">
        <f t="shared" ref="U3:U66" si="6">SEARCH("/",P3)-1</f>
        <v>5</v>
      </c>
      <c r="V3" t="str">
        <f t="shared" ref="V3:V66" si="7">LEFT(P3,SEARCH("/",P3)-1)</f>
        <v>music</v>
      </c>
      <c r="X3">
        <f>LEN(P3)</f>
        <v>10</v>
      </c>
      <c r="Z3" t="str">
        <f t="shared" ref="Z3:Z10" si="8">MID(P3,SEARCH("/",P3),LEN(P3))</f>
        <v>/rock</v>
      </c>
    </row>
    <row r="4" spans="1:26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 s="17">
        <f t="shared" si="2"/>
        <v>41595.25</v>
      </c>
      <c r="K4">
        <v>1384668000</v>
      </c>
      <c r="L4" s="16">
        <f t="shared" si="3"/>
        <v>41597.25</v>
      </c>
      <c r="M4">
        <v>1384840800</v>
      </c>
      <c r="N4" t="b">
        <v>0</v>
      </c>
      <c r="O4" t="b">
        <v>0</v>
      </c>
      <c r="P4" t="s">
        <v>28</v>
      </c>
      <c r="Q4" s="6">
        <f t="shared" si="0"/>
        <v>1.3147878228782288</v>
      </c>
      <c r="R4">
        <f t="shared" si="1"/>
        <v>100.01614035087719</v>
      </c>
      <c r="S4" t="str">
        <f t="shared" si="4"/>
        <v>technology</v>
      </c>
      <c r="T4" t="str">
        <f t="shared" si="5"/>
        <v>web</v>
      </c>
      <c r="U4">
        <f t="shared" si="6"/>
        <v>10</v>
      </c>
      <c r="V4" t="str">
        <f t="shared" si="7"/>
        <v>technology</v>
      </c>
      <c r="W4" t="str">
        <f>RIGHT(P5,LEN(P6)-SEARCH("/",P5))</f>
        <v>ic/rock</v>
      </c>
      <c r="X4">
        <f t="shared" ref="X4:X66" si="9">LEN(P4)</f>
        <v>14</v>
      </c>
      <c r="Z4" t="str">
        <f t="shared" si="8"/>
        <v>/web</v>
      </c>
    </row>
    <row r="5" spans="1:26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 s="17">
        <f t="shared" si="2"/>
        <v>43688.208333333328</v>
      </c>
      <c r="K5">
        <v>1565499600</v>
      </c>
      <c r="L5" s="16">
        <f t="shared" si="3"/>
        <v>43728.208333333328</v>
      </c>
      <c r="M5">
        <v>1568955600</v>
      </c>
      <c r="N5" t="b">
        <v>0</v>
      </c>
      <c r="O5" t="b">
        <v>0</v>
      </c>
      <c r="P5" t="s">
        <v>23</v>
      </c>
      <c r="Q5" s="6">
        <f t="shared" si="0"/>
        <v>0.58976190476190471</v>
      </c>
      <c r="R5">
        <f t="shared" si="1"/>
        <v>103.20833333333333</v>
      </c>
      <c r="S5" t="str">
        <f t="shared" si="4"/>
        <v>music</v>
      </c>
      <c r="T5" t="str">
        <f t="shared" si="5"/>
        <v>rock</v>
      </c>
      <c r="U5">
        <f t="shared" si="6"/>
        <v>5</v>
      </c>
      <c r="V5" t="str">
        <f t="shared" si="7"/>
        <v>music</v>
      </c>
      <c r="X5">
        <f t="shared" si="9"/>
        <v>10</v>
      </c>
      <c r="Z5" t="str">
        <f t="shared" si="8"/>
        <v>/rock</v>
      </c>
    </row>
    <row r="6" spans="1:26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 s="17">
        <f t="shared" si="2"/>
        <v>43485.25</v>
      </c>
      <c r="K6">
        <v>1547964000</v>
      </c>
      <c r="L6" s="16">
        <f t="shared" si="3"/>
        <v>43489.25</v>
      </c>
      <c r="M6">
        <v>1548309600</v>
      </c>
      <c r="N6" t="b">
        <v>0</v>
      </c>
      <c r="O6" t="b">
        <v>0</v>
      </c>
      <c r="P6" t="s">
        <v>33</v>
      </c>
      <c r="Q6" s="6">
        <f t="shared" si="0"/>
        <v>0.69276315789473686</v>
      </c>
      <c r="R6">
        <f t="shared" si="1"/>
        <v>99.339622641509436</v>
      </c>
      <c r="S6" t="str">
        <f t="shared" si="4"/>
        <v>theater</v>
      </c>
      <c r="T6" t="str">
        <f t="shared" si="5"/>
        <v>plays</v>
      </c>
      <c r="U6">
        <f t="shared" si="6"/>
        <v>7</v>
      </c>
      <c r="V6" t="str">
        <f t="shared" si="7"/>
        <v>theater</v>
      </c>
      <c r="W6" t="str">
        <f t="shared" ref="W6:W66" si="10">RIGHT(P6,LEN(P7)-SEARCH("/",P6))</f>
        <v>plays</v>
      </c>
      <c r="X6">
        <f t="shared" si="9"/>
        <v>13</v>
      </c>
      <c r="Z6" t="str">
        <f t="shared" si="8"/>
        <v>/plays</v>
      </c>
    </row>
    <row r="7" spans="1:26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 s="17">
        <f t="shared" si="2"/>
        <v>41149.208333333336</v>
      </c>
      <c r="K7">
        <v>1346130000</v>
      </c>
      <c r="L7" s="16">
        <f t="shared" si="3"/>
        <v>41160.208333333336</v>
      </c>
      <c r="M7">
        <v>1347080400</v>
      </c>
      <c r="N7" t="b">
        <v>0</v>
      </c>
      <c r="O7" t="b">
        <v>0</v>
      </c>
      <c r="P7" t="s">
        <v>33</v>
      </c>
      <c r="Q7" s="6">
        <f t="shared" si="0"/>
        <v>1.7361842105263159</v>
      </c>
      <c r="R7">
        <f t="shared" si="1"/>
        <v>75.833333333333329</v>
      </c>
      <c r="S7" t="str">
        <f t="shared" si="4"/>
        <v>theater</v>
      </c>
      <c r="T7" t="str">
        <f t="shared" si="5"/>
        <v>plays</v>
      </c>
      <c r="U7">
        <f t="shared" si="6"/>
        <v>7</v>
      </c>
      <c r="V7" t="str">
        <f t="shared" si="7"/>
        <v>theater</v>
      </c>
      <c r="W7" t="str">
        <f t="shared" si="10"/>
        <v>theater/plays</v>
      </c>
      <c r="X7">
        <f t="shared" si="9"/>
        <v>13</v>
      </c>
      <c r="Z7" t="str">
        <f t="shared" si="8"/>
        <v>/plays</v>
      </c>
    </row>
    <row r="8" spans="1:26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 s="17">
        <f t="shared" si="2"/>
        <v>42991.208333333328</v>
      </c>
      <c r="K8">
        <v>1505278800</v>
      </c>
      <c r="L8" s="16">
        <f t="shared" si="3"/>
        <v>42992.208333333328</v>
      </c>
      <c r="M8">
        <v>1505365200</v>
      </c>
      <c r="N8" t="b">
        <v>0</v>
      </c>
      <c r="O8" t="b">
        <v>0</v>
      </c>
      <c r="P8" t="s">
        <v>42</v>
      </c>
      <c r="Q8" s="6">
        <f t="shared" si="0"/>
        <v>0.20961538461538462</v>
      </c>
      <c r="R8">
        <f t="shared" si="1"/>
        <v>60.555555555555557</v>
      </c>
      <c r="S8" t="str">
        <f t="shared" si="4"/>
        <v>film &amp; video</v>
      </c>
      <c r="T8" t="str">
        <f t="shared" si="5"/>
        <v>documentary</v>
      </c>
      <c r="U8">
        <f t="shared" si="6"/>
        <v>12</v>
      </c>
      <c r="V8" t="str">
        <f t="shared" si="7"/>
        <v>film &amp; video</v>
      </c>
      <c r="W8" t="str">
        <f t="shared" si="10"/>
        <v/>
      </c>
      <c r="X8">
        <f t="shared" si="9"/>
        <v>24</v>
      </c>
      <c r="Z8" t="str">
        <f t="shared" si="8"/>
        <v>/documentary</v>
      </c>
    </row>
    <row r="9" spans="1:26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 s="17">
        <f t="shared" si="2"/>
        <v>42229.208333333328</v>
      </c>
      <c r="K9">
        <v>1439442000</v>
      </c>
      <c r="L9" s="16">
        <f t="shared" si="3"/>
        <v>42231.208333333328</v>
      </c>
      <c r="M9">
        <v>1439614800</v>
      </c>
      <c r="N9" t="b">
        <v>0</v>
      </c>
      <c r="O9" t="b">
        <v>0</v>
      </c>
      <c r="P9" t="s">
        <v>33</v>
      </c>
      <c r="Q9" s="6">
        <f t="shared" si="0"/>
        <v>3.2757777777777779</v>
      </c>
      <c r="R9">
        <f t="shared" si="1"/>
        <v>64.93832599118943</v>
      </c>
      <c r="S9" t="str">
        <f t="shared" si="4"/>
        <v>theater</v>
      </c>
      <c r="T9" t="str">
        <f t="shared" si="5"/>
        <v>plays</v>
      </c>
      <c r="U9">
        <f t="shared" si="6"/>
        <v>7</v>
      </c>
      <c r="V9" t="str">
        <f t="shared" si="7"/>
        <v>theater</v>
      </c>
      <c r="W9" t="str">
        <f t="shared" si="10"/>
        <v>plays</v>
      </c>
      <c r="X9">
        <f t="shared" si="9"/>
        <v>13</v>
      </c>
      <c r="Z9" t="str">
        <f t="shared" si="8"/>
        <v>/plays</v>
      </c>
    </row>
    <row r="10" spans="1:26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 s="17">
        <f t="shared" si="2"/>
        <v>40399.208333333336</v>
      </c>
      <c r="K10">
        <v>1281330000</v>
      </c>
      <c r="L10" s="16">
        <f t="shared" si="3"/>
        <v>40401.208333333336</v>
      </c>
      <c r="M10">
        <v>1281502800</v>
      </c>
      <c r="N10" t="b">
        <v>0</v>
      </c>
      <c r="O10" t="b">
        <v>0</v>
      </c>
      <c r="P10" t="s">
        <v>33</v>
      </c>
      <c r="Q10" s="6">
        <f t="shared" si="0"/>
        <v>0.19932788374205268</v>
      </c>
      <c r="R10">
        <f t="shared" si="1"/>
        <v>30.997175141242938</v>
      </c>
      <c r="S10" t="str">
        <f t="shared" si="4"/>
        <v>theater</v>
      </c>
      <c r="T10" t="str">
        <f t="shared" si="5"/>
        <v>plays</v>
      </c>
      <c r="U10">
        <f t="shared" si="6"/>
        <v>7</v>
      </c>
      <c r="V10" t="str">
        <f t="shared" si="7"/>
        <v>theater</v>
      </c>
      <c r="W10" t="str">
        <f t="shared" si="10"/>
        <v>heater/plays</v>
      </c>
      <c r="X10">
        <f t="shared" si="9"/>
        <v>13</v>
      </c>
      <c r="Z10" t="str">
        <f t="shared" si="8"/>
        <v>/plays</v>
      </c>
    </row>
    <row r="11" spans="1:26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 s="17">
        <f t="shared" si="2"/>
        <v>41536.208333333336</v>
      </c>
      <c r="K11">
        <v>1379566800</v>
      </c>
      <c r="L11" s="16">
        <f t="shared" si="3"/>
        <v>41585.25</v>
      </c>
      <c r="M11">
        <v>1383804000</v>
      </c>
      <c r="N11" t="b">
        <v>0</v>
      </c>
      <c r="O11" t="b">
        <v>0</v>
      </c>
      <c r="P11" t="s">
        <v>50</v>
      </c>
      <c r="Q11" s="6">
        <f t="shared" si="0"/>
        <v>0.51741935483870971</v>
      </c>
      <c r="R11">
        <f t="shared" si="1"/>
        <v>72.909090909090907</v>
      </c>
      <c r="S11" t="str">
        <f t="shared" si="4"/>
        <v>music</v>
      </c>
      <c r="T11" t="str">
        <f t="shared" si="5"/>
        <v>electric music</v>
      </c>
      <c r="U11">
        <f t="shared" si="6"/>
        <v>5</v>
      </c>
      <c r="V11" t="str">
        <f t="shared" si="7"/>
        <v>music</v>
      </c>
      <c r="W11" t="str">
        <f t="shared" si="10"/>
        <v>ectric music</v>
      </c>
      <c r="X11">
        <f t="shared" si="9"/>
        <v>20</v>
      </c>
    </row>
    <row r="12" spans="1:26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 s="17">
        <f t="shared" si="2"/>
        <v>40404.208333333336</v>
      </c>
      <c r="K12">
        <v>1281762000</v>
      </c>
      <c r="L12" s="16">
        <f t="shared" si="3"/>
        <v>40452.208333333336</v>
      </c>
      <c r="M12">
        <v>1285909200</v>
      </c>
      <c r="N12" t="b">
        <v>0</v>
      </c>
      <c r="O12" t="b">
        <v>0</v>
      </c>
      <c r="P12" t="s">
        <v>53</v>
      </c>
      <c r="Q12" s="6">
        <f t="shared" si="0"/>
        <v>2.6611538461538462</v>
      </c>
      <c r="R12">
        <f t="shared" si="1"/>
        <v>62.9</v>
      </c>
      <c r="S12" t="str">
        <f t="shared" si="4"/>
        <v>film &amp; video</v>
      </c>
      <c r="T12" t="str">
        <f t="shared" si="5"/>
        <v>drama</v>
      </c>
      <c r="U12">
        <f t="shared" si="6"/>
        <v>12</v>
      </c>
      <c r="V12" t="str">
        <f t="shared" si="7"/>
        <v>film &amp; video</v>
      </c>
      <c r="W12" t="str">
        <f t="shared" si="10"/>
        <v/>
      </c>
      <c r="X12">
        <f t="shared" si="9"/>
        <v>18</v>
      </c>
    </row>
    <row r="13" spans="1:26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 s="17">
        <f t="shared" si="2"/>
        <v>40442.208333333336</v>
      </c>
      <c r="K13">
        <v>1285045200</v>
      </c>
      <c r="L13" s="16">
        <f t="shared" si="3"/>
        <v>40448.208333333336</v>
      </c>
      <c r="M13">
        <v>1285563600</v>
      </c>
      <c r="N13" t="b">
        <v>0</v>
      </c>
      <c r="O13" t="b">
        <v>1</v>
      </c>
      <c r="P13" t="s">
        <v>33</v>
      </c>
      <c r="Q13" s="6">
        <f t="shared" si="0"/>
        <v>0.48095238095238096</v>
      </c>
      <c r="R13">
        <f t="shared" si="1"/>
        <v>112.22222222222223</v>
      </c>
      <c r="S13" t="str">
        <f t="shared" si="4"/>
        <v>theater</v>
      </c>
      <c r="T13" t="str">
        <f t="shared" si="5"/>
        <v>plays</v>
      </c>
      <c r="U13">
        <f t="shared" si="6"/>
        <v>7</v>
      </c>
      <c r="V13" t="str">
        <f t="shared" si="7"/>
        <v>theater</v>
      </c>
      <c r="W13" t="str">
        <f t="shared" si="10"/>
        <v>ater/plays</v>
      </c>
      <c r="X13">
        <f t="shared" si="9"/>
        <v>13</v>
      </c>
    </row>
    <row r="14" spans="1:26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 s="17">
        <f t="shared" si="2"/>
        <v>43760.208333333328</v>
      </c>
      <c r="K14">
        <v>1571720400</v>
      </c>
      <c r="L14" s="16">
        <f t="shared" si="3"/>
        <v>43768.208333333328</v>
      </c>
      <c r="M14">
        <v>1572411600</v>
      </c>
      <c r="N14" t="b">
        <v>0</v>
      </c>
      <c r="O14" t="b">
        <v>0</v>
      </c>
      <c r="P14" t="s">
        <v>53</v>
      </c>
      <c r="Q14" s="6">
        <f t="shared" si="0"/>
        <v>0.89349206349206345</v>
      </c>
      <c r="R14">
        <f t="shared" si="1"/>
        <v>102.34545454545454</v>
      </c>
      <c r="S14" t="str">
        <f t="shared" si="4"/>
        <v>film &amp; video</v>
      </c>
      <c r="T14" t="str">
        <f t="shared" si="5"/>
        <v>drama</v>
      </c>
      <c r="U14">
        <f t="shared" si="6"/>
        <v>12</v>
      </c>
      <c r="V14" t="str">
        <f t="shared" si="7"/>
        <v>film &amp; video</v>
      </c>
      <c r="W14" t="str">
        <f t="shared" si="10"/>
        <v>ama</v>
      </c>
      <c r="X14">
        <f t="shared" si="9"/>
        <v>18</v>
      </c>
    </row>
    <row r="15" spans="1:26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 s="17">
        <f t="shared" si="2"/>
        <v>42532.208333333328</v>
      </c>
      <c r="K15">
        <v>1465621200</v>
      </c>
      <c r="L15" s="16">
        <f t="shared" si="3"/>
        <v>42544.208333333328</v>
      </c>
      <c r="M15">
        <v>1466658000</v>
      </c>
      <c r="N15" t="b">
        <v>0</v>
      </c>
      <c r="O15" t="b">
        <v>0</v>
      </c>
      <c r="P15" t="s">
        <v>60</v>
      </c>
      <c r="Q15" s="6">
        <f t="shared" si="0"/>
        <v>2.4511904761904764</v>
      </c>
      <c r="R15">
        <f t="shared" si="1"/>
        <v>105.05102040816327</v>
      </c>
      <c r="S15" t="str">
        <f t="shared" si="4"/>
        <v>music</v>
      </c>
      <c r="T15" t="str">
        <f t="shared" si="5"/>
        <v>indie rock</v>
      </c>
      <c r="U15">
        <f t="shared" si="6"/>
        <v>5</v>
      </c>
      <c r="V15" t="str">
        <f t="shared" si="7"/>
        <v>music</v>
      </c>
      <c r="W15" t="str">
        <f t="shared" si="10"/>
        <v>indie rock</v>
      </c>
      <c r="X15">
        <f t="shared" si="9"/>
        <v>16</v>
      </c>
    </row>
    <row r="16" spans="1:26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 s="17">
        <f t="shared" si="2"/>
        <v>40974.25</v>
      </c>
      <c r="K16">
        <v>1331013600</v>
      </c>
      <c r="L16" s="16">
        <f t="shared" si="3"/>
        <v>41001.208333333336</v>
      </c>
      <c r="M16">
        <v>1333342800</v>
      </c>
      <c r="N16" t="b">
        <v>0</v>
      </c>
      <c r="O16" t="b">
        <v>0</v>
      </c>
      <c r="P16" t="s">
        <v>60</v>
      </c>
      <c r="Q16" s="6">
        <f t="shared" si="0"/>
        <v>0.66769503546099296</v>
      </c>
      <c r="R16">
        <f t="shared" si="1"/>
        <v>94.144999999999996</v>
      </c>
      <c r="S16" t="str">
        <f t="shared" si="4"/>
        <v>music</v>
      </c>
      <c r="T16" t="str">
        <f t="shared" si="5"/>
        <v>indie rock</v>
      </c>
      <c r="U16">
        <f t="shared" si="6"/>
        <v>5</v>
      </c>
      <c r="V16" t="str">
        <f t="shared" si="7"/>
        <v>music</v>
      </c>
      <c r="W16" t="str">
        <f t="shared" si="10"/>
        <v>sic/indie rock</v>
      </c>
      <c r="X16">
        <f t="shared" si="9"/>
        <v>16</v>
      </c>
    </row>
    <row r="17" spans="1:26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 s="17">
        <f t="shared" si="2"/>
        <v>43809.25</v>
      </c>
      <c r="K17">
        <v>1575957600</v>
      </c>
      <c r="L17" s="16">
        <f t="shared" si="3"/>
        <v>43813.25</v>
      </c>
      <c r="M17">
        <v>1576303200</v>
      </c>
      <c r="N17" t="b">
        <v>0</v>
      </c>
      <c r="O17" t="b">
        <v>0</v>
      </c>
      <c r="P17" t="s">
        <v>65</v>
      </c>
      <c r="Q17" s="6">
        <f t="shared" si="0"/>
        <v>0.47307881773399013</v>
      </c>
      <c r="R17">
        <f t="shared" si="1"/>
        <v>84.986725663716811</v>
      </c>
      <c r="S17" t="str">
        <f t="shared" si="4"/>
        <v>technology</v>
      </c>
      <c r="T17" t="str">
        <f t="shared" si="5"/>
        <v>wearables</v>
      </c>
      <c r="U17">
        <f t="shared" si="6"/>
        <v>10</v>
      </c>
      <c r="V17" t="str">
        <f t="shared" si="7"/>
        <v>technology</v>
      </c>
      <c r="W17" t="str">
        <f t="shared" si="10"/>
        <v>/wearables</v>
      </c>
      <c r="X17">
        <f t="shared" si="9"/>
        <v>20</v>
      </c>
    </row>
    <row r="18" spans="1:26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 s="17">
        <f t="shared" si="2"/>
        <v>41661.25</v>
      </c>
      <c r="K18">
        <v>1390370400</v>
      </c>
      <c r="L18" s="16">
        <f t="shared" si="3"/>
        <v>41683.25</v>
      </c>
      <c r="M18">
        <v>1392271200</v>
      </c>
      <c r="N18" t="b">
        <v>0</v>
      </c>
      <c r="O18" t="b">
        <v>0</v>
      </c>
      <c r="P18" t="s">
        <v>68</v>
      </c>
      <c r="Q18" s="6">
        <f t="shared" si="0"/>
        <v>6.4947058823529416</v>
      </c>
      <c r="R18">
        <f t="shared" si="1"/>
        <v>110.41</v>
      </c>
      <c r="S18" t="str">
        <f t="shared" si="4"/>
        <v>publishing</v>
      </c>
      <c r="T18" t="str">
        <f t="shared" si="5"/>
        <v>nonfiction</v>
      </c>
      <c r="U18">
        <f t="shared" si="6"/>
        <v>10</v>
      </c>
      <c r="V18" t="str">
        <f t="shared" si="7"/>
        <v>publishing</v>
      </c>
      <c r="W18" t="str">
        <f t="shared" si="10"/>
        <v>/nonfiction</v>
      </c>
      <c r="X18">
        <f t="shared" si="9"/>
        <v>21</v>
      </c>
    </row>
    <row r="19" spans="1:26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 s="17">
        <f t="shared" si="2"/>
        <v>40555.25</v>
      </c>
      <c r="K19">
        <v>1294812000</v>
      </c>
      <c r="L19" s="16">
        <f t="shared" si="3"/>
        <v>40556.25</v>
      </c>
      <c r="M19">
        <v>1294898400</v>
      </c>
      <c r="N19" t="b">
        <v>0</v>
      </c>
      <c r="O19" t="b">
        <v>0</v>
      </c>
      <c r="P19" t="s">
        <v>71</v>
      </c>
      <c r="Q19" s="6">
        <f t="shared" si="0"/>
        <v>1.5939125295508274</v>
      </c>
      <c r="R19">
        <f t="shared" si="1"/>
        <v>107.96236989591674</v>
      </c>
      <c r="S19" t="str">
        <f t="shared" si="4"/>
        <v>film &amp; video</v>
      </c>
      <c r="T19" t="str">
        <f t="shared" si="5"/>
        <v>animation</v>
      </c>
      <c r="U19">
        <f t="shared" si="6"/>
        <v>12</v>
      </c>
      <c r="V19" t="str">
        <f t="shared" si="7"/>
        <v>film &amp; video</v>
      </c>
      <c r="W19" t="str">
        <f t="shared" si="10"/>
        <v/>
      </c>
      <c r="X19">
        <f t="shared" si="9"/>
        <v>22</v>
      </c>
    </row>
    <row r="20" spans="1:26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 s="17">
        <f t="shared" si="2"/>
        <v>43351.208333333328</v>
      </c>
      <c r="K20">
        <v>1536382800</v>
      </c>
      <c r="L20" s="16">
        <f t="shared" si="3"/>
        <v>43359.208333333328</v>
      </c>
      <c r="M20">
        <v>1537074000</v>
      </c>
      <c r="N20" t="b">
        <v>0</v>
      </c>
      <c r="O20" t="b">
        <v>0</v>
      </c>
      <c r="P20" t="s">
        <v>33</v>
      </c>
      <c r="Q20" s="6">
        <f t="shared" si="0"/>
        <v>0.66912087912087914</v>
      </c>
      <c r="R20">
        <f t="shared" si="1"/>
        <v>45.103703703703701</v>
      </c>
      <c r="S20" t="str">
        <f t="shared" si="4"/>
        <v>theater</v>
      </c>
      <c r="T20" t="str">
        <f t="shared" si="5"/>
        <v>plays</v>
      </c>
      <c r="U20">
        <f t="shared" si="6"/>
        <v>7</v>
      </c>
      <c r="V20" t="str">
        <f t="shared" si="7"/>
        <v>theater</v>
      </c>
      <c r="W20" t="str">
        <f t="shared" si="10"/>
        <v>plays</v>
      </c>
      <c r="X20">
        <f t="shared" si="9"/>
        <v>13</v>
      </c>
    </row>
    <row r="21" spans="1:26" ht="19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 s="17">
        <f t="shared" si="2"/>
        <v>43528.25</v>
      </c>
      <c r="K21">
        <v>1551679200</v>
      </c>
      <c r="L21" s="16">
        <f t="shared" si="3"/>
        <v>43549.208333333328</v>
      </c>
      <c r="M21">
        <v>1553490000</v>
      </c>
      <c r="N21" t="b">
        <v>0</v>
      </c>
      <c r="O21" t="b">
        <v>1</v>
      </c>
      <c r="P21" t="s">
        <v>33</v>
      </c>
      <c r="Q21" s="6">
        <f t="shared" si="0"/>
        <v>0.48529600000000001</v>
      </c>
      <c r="R21">
        <f t="shared" si="1"/>
        <v>45.001483679525222</v>
      </c>
      <c r="S21" t="str">
        <f t="shared" si="4"/>
        <v>theater</v>
      </c>
      <c r="T21" t="str">
        <f t="shared" si="5"/>
        <v>plays</v>
      </c>
      <c r="U21">
        <f t="shared" si="6"/>
        <v>7</v>
      </c>
      <c r="V21" t="str">
        <f t="shared" si="7"/>
        <v>theater</v>
      </c>
      <c r="W21" t="str">
        <f t="shared" si="10"/>
        <v>ater/plays</v>
      </c>
      <c r="X21">
        <f t="shared" si="9"/>
        <v>13</v>
      </c>
      <c r="Z21" s="18"/>
    </row>
    <row r="22" spans="1:26" ht="19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 s="17">
        <f t="shared" si="2"/>
        <v>41848.208333333336</v>
      </c>
      <c r="K22">
        <v>1406523600</v>
      </c>
      <c r="L22" s="16">
        <f t="shared" si="3"/>
        <v>41848.208333333336</v>
      </c>
      <c r="M22">
        <v>1406523600</v>
      </c>
      <c r="N22" t="b">
        <v>0</v>
      </c>
      <c r="O22" t="b">
        <v>0</v>
      </c>
      <c r="P22" t="s">
        <v>53</v>
      </c>
      <c r="Q22" s="6">
        <f t="shared" si="0"/>
        <v>1.1224279210925645</v>
      </c>
      <c r="R22">
        <f t="shared" si="1"/>
        <v>105.97134670487107</v>
      </c>
      <c r="S22" t="str">
        <f t="shared" si="4"/>
        <v>film &amp; video</v>
      </c>
      <c r="T22" t="str">
        <f t="shared" si="5"/>
        <v>drama</v>
      </c>
      <c r="U22">
        <f t="shared" si="6"/>
        <v>12</v>
      </c>
      <c r="V22" t="str">
        <f t="shared" si="7"/>
        <v>film &amp; video</v>
      </c>
      <c r="W22" t="str">
        <f t="shared" si="10"/>
        <v/>
      </c>
      <c r="X22">
        <f t="shared" si="9"/>
        <v>18</v>
      </c>
      <c r="Z22" s="18"/>
    </row>
    <row r="23" spans="1:26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 s="17">
        <f t="shared" si="2"/>
        <v>40770.208333333336</v>
      </c>
      <c r="K23">
        <v>1313384400</v>
      </c>
      <c r="L23" s="16">
        <f t="shared" si="3"/>
        <v>40804.208333333336</v>
      </c>
      <c r="M23">
        <v>1316322000</v>
      </c>
      <c r="N23" t="b">
        <v>0</v>
      </c>
      <c r="O23" t="b">
        <v>0</v>
      </c>
      <c r="P23" t="s">
        <v>33</v>
      </c>
      <c r="Q23" s="6">
        <f t="shared" si="0"/>
        <v>0.40992553191489361</v>
      </c>
      <c r="R23">
        <f t="shared" si="1"/>
        <v>69.055555555555557</v>
      </c>
      <c r="S23" t="str">
        <f t="shared" si="4"/>
        <v>theater</v>
      </c>
      <c r="T23" t="str">
        <f t="shared" si="5"/>
        <v>plays</v>
      </c>
      <c r="U23">
        <f t="shared" si="6"/>
        <v>7</v>
      </c>
      <c r="V23" t="str">
        <f t="shared" si="7"/>
        <v>theater</v>
      </c>
      <c r="W23" t="str">
        <f t="shared" si="10"/>
        <v>plays</v>
      </c>
      <c r="X23">
        <f t="shared" si="9"/>
        <v>13</v>
      </c>
    </row>
    <row r="24" spans="1:26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 s="17">
        <f t="shared" si="2"/>
        <v>43193.208333333328</v>
      </c>
      <c r="K24">
        <v>1522731600</v>
      </c>
      <c r="L24" s="16">
        <f t="shared" si="3"/>
        <v>43208.208333333328</v>
      </c>
      <c r="M24">
        <v>1524027600</v>
      </c>
      <c r="N24" t="b">
        <v>0</v>
      </c>
      <c r="O24" t="b">
        <v>0</v>
      </c>
      <c r="P24" t="s">
        <v>33</v>
      </c>
      <c r="Q24" s="6">
        <f t="shared" si="0"/>
        <v>1.2807106598984772</v>
      </c>
      <c r="R24">
        <f t="shared" si="1"/>
        <v>85.044943820224717</v>
      </c>
      <c r="S24" t="str">
        <f t="shared" si="4"/>
        <v>theater</v>
      </c>
      <c r="T24" t="str">
        <f t="shared" si="5"/>
        <v>plays</v>
      </c>
      <c r="U24">
        <f t="shared" si="6"/>
        <v>7</v>
      </c>
      <c r="V24" t="str">
        <f t="shared" si="7"/>
        <v>theater</v>
      </c>
      <c r="W24" t="str">
        <f t="shared" si="10"/>
        <v>theater/plays</v>
      </c>
      <c r="X24">
        <f t="shared" si="9"/>
        <v>13</v>
      </c>
    </row>
    <row r="25" spans="1:26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 s="17">
        <f t="shared" si="2"/>
        <v>43510.25</v>
      </c>
      <c r="K25">
        <v>1550124000</v>
      </c>
      <c r="L25" s="16">
        <f t="shared" si="3"/>
        <v>43563.208333333328</v>
      </c>
      <c r="M25">
        <v>1554699600</v>
      </c>
      <c r="N25" t="b">
        <v>0</v>
      </c>
      <c r="O25" t="b">
        <v>0</v>
      </c>
      <c r="P25" t="s">
        <v>42</v>
      </c>
      <c r="Q25" s="6">
        <f t="shared" si="0"/>
        <v>3.3204444444444445</v>
      </c>
      <c r="R25">
        <f t="shared" si="1"/>
        <v>105.22535211267606</v>
      </c>
      <c r="S25" t="str">
        <f t="shared" si="4"/>
        <v>film &amp; video</v>
      </c>
      <c r="T25" t="str">
        <f t="shared" si="5"/>
        <v>documentary</v>
      </c>
      <c r="U25">
        <f t="shared" si="6"/>
        <v>12</v>
      </c>
      <c r="V25" t="str">
        <f t="shared" si="7"/>
        <v>film &amp; video</v>
      </c>
      <c r="W25" t="str">
        <f t="shared" si="10"/>
        <v>mentary</v>
      </c>
      <c r="X25">
        <f t="shared" si="9"/>
        <v>24</v>
      </c>
    </row>
    <row r="26" spans="1:26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 s="17">
        <f t="shared" si="2"/>
        <v>41811.208333333336</v>
      </c>
      <c r="K26">
        <v>1403326800</v>
      </c>
      <c r="L26" s="16">
        <f t="shared" si="3"/>
        <v>41813.208333333336</v>
      </c>
      <c r="M26">
        <v>1403499600</v>
      </c>
      <c r="N26" t="b">
        <v>0</v>
      </c>
      <c r="O26" t="b">
        <v>0</v>
      </c>
      <c r="P26" t="s">
        <v>65</v>
      </c>
      <c r="Q26" s="6">
        <f t="shared" si="0"/>
        <v>1.1283225108225108</v>
      </c>
      <c r="R26">
        <f t="shared" si="1"/>
        <v>39.003741114852225</v>
      </c>
      <c r="S26" t="str">
        <f t="shared" si="4"/>
        <v>technology</v>
      </c>
      <c r="T26" t="str">
        <f t="shared" si="5"/>
        <v>wearables</v>
      </c>
      <c r="U26">
        <f t="shared" si="6"/>
        <v>10</v>
      </c>
      <c r="V26" t="str">
        <f t="shared" si="7"/>
        <v>technology</v>
      </c>
      <c r="W26" t="str">
        <f t="shared" si="10"/>
        <v>rables</v>
      </c>
      <c r="X26">
        <f t="shared" si="9"/>
        <v>20</v>
      </c>
    </row>
    <row r="27" spans="1:26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 s="17">
        <f t="shared" si="2"/>
        <v>40681.208333333336</v>
      </c>
      <c r="K27">
        <v>1305694800</v>
      </c>
      <c r="L27" s="16">
        <f t="shared" si="3"/>
        <v>40701.208333333336</v>
      </c>
      <c r="M27">
        <v>1307422800</v>
      </c>
      <c r="N27" t="b">
        <v>0</v>
      </c>
      <c r="O27" t="b">
        <v>1</v>
      </c>
      <c r="P27" t="s">
        <v>89</v>
      </c>
      <c r="Q27" s="6">
        <f t="shared" si="0"/>
        <v>2.1643636363636363</v>
      </c>
      <c r="R27">
        <f t="shared" si="1"/>
        <v>73.030674846625772</v>
      </c>
      <c r="S27" t="str">
        <f t="shared" si="4"/>
        <v>games</v>
      </c>
      <c r="T27" t="str">
        <f t="shared" si="5"/>
        <v>video games</v>
      </c>
      <c r="U27">
        <f t="shared" si="6"/>
        <v>5</v>
      </c>
      <c r="V27" t="str">
        <f t="shared" si="7"/>
        <v>games</v>
      </c>
      <c r="W27" t="str">
        <f t="shared" si="10"/>
        <v>o games</v>
      </c>
      <c r="X27">
        <f t="shared" si="9"/>
        <v>17</v>
      </c>
    </row>
    <row r="28" spans="1:26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 s="17">
        <f t="shared" si="2"/>
        <v>43312.208333333328</v>
      </c>
      <c r="K28">
        <v>1533013200</v>
      </c>
      <c r="L28" s="16">
        <f t="shared" si="3"/>
        <v>43339.208333333328</v>
      </c>
      <c r="M28">
        <v>1535346000</v>
      </c>
      <c r="N28" t="b">
        <v>0</v>
      </c>
      <c r="O28" t="b">
        <v>0</v>
      </c>
      <c r="P28" t="s">
        <v>33</v>
      </c>
      <c r="Q28" s="6">
        <f t="shared" si="0"/>
        <v>0.4819906976744186</v>
      </c>
      <c r="R28">
        <f t="shared" si="1"/>
        <v>35.009459459459457</v>
      </c>
      <c r="S28" t="str">
        <f t="shared" si="4"/>
        <v>theater</v>
      </c>
      <c r="T28" t="str">
        <f t="shared" si="5"/>
        <v>plays</v>
      </c>
      <c r="U28">
        <f t="shared" si="6"/>
        <v>7</v>
      </c>
      <c r="V28" t="str">
        <f t="shared" si="7"/>
        <v>theater</v>
      </c>
      <c r="W28" t="str">
        <f t="shared" si="10"/>
        <v>ys</v>
      </c>
      <c r="X28">
        <f t="shared" si="9"/>
        <v>13</v>
      </c>
    </row>
    <row r="29" spans="1:26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 s="17">
        <f t="shared" si="2"/>
        <v>42280.208333333328</v>
      </c>
      <c r="K29">
        <v>1443848400</v>
      </c>
      <c r="L29" s="16">
        <f t="shared" si="3"/>
        <v>42288.208333333328</v>
      </c>
      <c r="M29">
        <v>1444539600</v>
      </c>
      <c r="N29" t="b">
        <v>0</v>
      </c>
      <c r="O29" t="b">
        <v>0</v>
      </c>
      <c r="P29" t="s">
        <v>23</v>
      </c>
      <c r="Q29" s="6">
        <f t="shared" si="0"/>
        <v>0.79949999999999999</v>
      </c>
      <c r="R29">
        <f t="shared" si="1"/>
        <v>106.6</v>
      </c>
      <c r="S29" t="str">
        <f t="shared" si="4"/>
        <v>music</v>
      </c>
      <c r="T29" t="str">
        <f t="shared" si="5"/>
        <v>rock</v>
      </c>
      <c r="U29">
        <f t="shared" si="6"/>
        <v>5</v>
      </c>
      <c r="V29" t="str">
        <f t="shared" si="7"/>
        <v>music</v>
      </c>
      <c r="W29" t="str">
        <f t="shared" si="10"/>
        <v>ic/rock</v>
      </c>
      <c r="X29">
        <f t="shared" si="9"/>
        <v>10</v>
      </c>
    </row>
    <row r="30" spans="1:26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 s="17">
        <f t="shared" si="2"/>
        <v>40218.25</v>
      </c>
      <c r="K30">
        <v>1265695200</v>
      </c>
      <c r="L30" s="16">
        <f t="shared" si="3"/>
        <v>40241.25</v>
      </c>
      <c r="M30">
        <v>1267682400</v>
      </c>
      <c r="N30" t="b">
        <v>0</v>
      </c>
      <c r="O30" t="b">
        <v>1</v>
      </c>
      <c r="P30" t="s">
        <v>33</v>
      </c>
      <c r="Q30" s="6">
        <f t="shared" si="0"/>
        <v>1.0522553516819573</v>
      </c>
      <c r="R30">
        <f t="shared" si="1"/>
        <v>61.997747747747745</v>
      </c>
      <c r="S30" t="str">
        <f t="shared" si="4"/>
        <v>theater</v>
      </c>
      <c r="T30" t="str">
        <f t="shared" si="5"/>
        <v>plays</v>
      </c>
      <c r="U30">
        <f t="shared" si="6"/>
        <v>7</v>
      </c>
      <c r="V30" t="str">
        <f t="shared" si="7"/>
        <v>theater</v>
      </c>
      <c r="W30" t="str">
        <f t="shared" si="10"/>
        <v>eater/plays</v>
      </c>
      <c r="X30">
        <f t="shared" si="9"/>
        <v>13</v>
      </c>
    </row>
    <row r="31" spans="1:26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 s="17">
        <f t="shared" si="2"/>
        <v>43301.208333333328</v>
      </c>
      <c r="K31">
        <v>1532062800</v>
      </c>
      <c r="L31" s="16">
        <f t="shared" si="3"/>
        <v>43341.208333333328</v>
      </c>
      <c r="M31">
        <v>1535518800</v>
      </c>
      <c r="N31" t="b">
        <v>0</v>
      </c>
      <c r="O31" t="b">
        <v>0</v>
      </c>
      <c r="P31" t="s">
        <v>100</v>
      </c>
      <c r="Q31" s="6">
        <f t="shared" si="0"/>
        <v>3.2889978213507627</v>
      </c>
      <c r="R31">
        <f t="shared" si="1"/>
        <v>94.000622665006233</v>
      </c>
      <c r="S31" t="str">
        <f t="shared" si="4"/>
        <v>film &amp; video</v>
      </c>
      <c r="T31" t="str">
        <f t="shared" si="5"/>
        <v>shorts</v>
      </c>
      <c r="U31">
        <f t="shared" si="6"/>
        <v>12</v>
      </c>
      <c r="V31" t="str">
        <f t="shared" si="7"/>
        <v>film &amp; video</v>
      </c>
      <c r="W31" t="str">
        <f t="shared" si="10"/>
        <v>eo/shorts</v>
      </c>
      <c r="X31">
        <f t="shared" si="9"/>
        <v>19</v>
      </c>
    </row>
    <row r="32" spans="1:26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 s="17">
        <f t="shared" si="2"/>
        <v>43609.208333333328</v>
      </c>
      <c r="K32">
        <v>1558674000</v>
      </c>
      <c r="L32" s="16">
        <f t="shared" si="3"/>
        <v>43614.208333333328</v>
      </c>
      <c r="M32">
        <v>1559106000</v>
      </c>
      <c r="N32" t="b">
        <v>0</v>
      </c>
      <c r="O32" t="b">
        <v>0</v>
      </c>
      <c r="P32" t="s">
        <v>71</v>
      </c>
      <c r="Q32" s="6">
        <f t="shared" si="0"/>
        <v>1.606111111111111</v>
      </c>
      <c r="R32">
        <f t="shared" si="1"/>
        <v>112.05426356589147</v>
      </c>
      <c r="S32" t="str">
        <f t="shared" si="4"/>
        <v>film &amp; video</v>
      </c>
      <c r="T32" t="str">
        <f t="shared" si="5"/>
        <v>animation</v>
      </c>
      <c r="U32">
        <f t="shared" si="6"/>
        <v>12</v>
      </c>
      <c r="V32" t="str">
        <f t="shared" si="7"/>
        <v>film &amp; video</v>
      </c>
      <c r="W32" t="str">
        <f t="shared" si="10"/>
        <v>tion</v>
      </c>
      <c r="X32">
        <f t="shared" si="9"/>
        <v>22</v>
      </c>
    </row>
    <row r="33" spans="1:2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 s="17">
        <f t="shared" si="2"/>
        <v>42374.25</v>
      </c>
      <c r="K33">
        <v>1451973600</v>
      </c>
      <c r="L33" s="16">
        <f t="shared" si="3"/>
        <v>42402.25</v>
      </c>
      <c r="M33">
        <v>1454392800</v>
      </c>
      <c r="N33" t="b">
        <v>0</v>
      </c>
      <c r="O33" t="b">
        <v>0</v>
      </c>
      <c r="P33" t="s">
        <v>89</v>
      </c>
      <c r="Q33" s="6">
        <f t="shared" si="0"/>
        <v>3.1</v>
      </c>
      <c r="R33">
        <f t="shared" si="1"/>
        <v>48.008849557522126</v>
      </c>
      <c r="S33" t="str">
        <f t="shared" si="4"/>
        <v>games</v>
      </c>
      <c r="T33" t="str">
        <f t="shared" si="5"/>
        <v>video games</v>
      </c>
      <c r="U33">
        <f t="shared" si="6"/>
        <v>5</v>
      </c>
      <c r="V33" t="str">
        <f t="shared" si="7"/>
        <v>games</v>
      </c>
      <c r="W33" t="str">
        <f t="shared" si="10"/>
        <v>games/video games</v>
      </c>
      <c r="X33">
        <f t="shared" si="9"/>
        <v>17</v>
      </c>
    </row>
    <row r="34" spans="1:2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 s="17">
        <f t="shared" si="2"/>
        <v>43110.25</v>
      </c>
      <c r="K34">
        <v>1515564000</v>
      </c>
      <c r="L34" s="16">
        <f t="shared" si="3"/>
        <v>43137.25</v>
      </c>
      <c r="M34">
        <v>1517896800</v>
      </c>
      <c r="N34" t="b">
        <v>0</v>
      </c>
      <c r="O34" t="b">
        <v>0</v>
      </c>
      <c r="P34" t="s">
        <v>42</v>
      </c>
      <c r="Q34" s="6">
        <f t="shared" si="0"/>
        <v>0.86807920792079207</v>
      </c>
      <c r="R34">
        <f t="shared" si="1"/>
        <v>38.004334633723452</v>
      </c>
      <c r="S34" t="str">
        <f t="shared" si="4"/>
        <v>film &amp; video</v>
      </c>
      <c r="T34" t="str">
        <f t="shared" si="5"/>
        <v>documentary</v>
      </c>
      <c r="U34">
        <f t="shared" si="6"/>
        <v>12</v>
      </c>
      <c r="V34" t="str">
        <f t="shared" si="7"/>
        <v>film &amp; video</v>
      </c>
      <c r="W34" t="str">
        <f t="shared" si="10"/>
        <v/>
      </c>
      <c r="X34">
        <f t="shared" si="9"/>
        <v>24</v>
      </c>
    </row>
    <row r="35" spans="1:2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 s="17">
        <f t="shared" si="2"/>
        <v>41917.208333333336</v>
      </c>
      <c r="K35">
        <v>1412485200</v>
      </c>
      <c r="L35" s="16">
        <f t="shared" si="3"/>
        <v>41954.25</v>
      </c>
      <c r="M35">
        <v>1415685600</v>
      </c>
      <c r="N35" t="b">
        <v>0</v>
      </c>
      <c r="O35" t="b">
        <v>0</v>
      </c>
      <c r="P35" t="s">
        <v>33</v>
      </c>
      <c r="Q35" s="6">
        <f t="shared" si="0"/>
        <v>3.7782071713147412</v>
      </c>
      <c r="R35">
        <f t="shared" si="1"/>
        <v>35.000184535892231</v>
      </c>
      <c r="S35" t="str">
        <f t="shared" si="4"/>
        <v>theater</v>
      </c>
      <c r="T35" t="str">
        <f t="shared" si="5"/>
        <v>plays</v>
      </c>
      <c r="U35">
        <f t="shared" si="6"/>
        <v>7</v>
      </c>
      <c r="V35" t="str">
        <f t="shared" si="7"/>
        <v>theater</v>
      </c>
      <c r="W35" t="str">
        <f t="shared" si="10"/>
        <v>theater/plays</v>
      </c>
      <c r="X35">
        <f t="shared" si="9"/>
        <v>13</v>
      </c>
    </row>
    <row r="36" spans="1:2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 s="17">
        <f t="shared" si="2"/>
        <v>42817.208333333328</v>
      </c>
      <c r="K36">
        <v>1490245200</v>
      </c>
      <c r="L36" s="16">
        <f t="shared" si="3"/>
        <v>42822.208333333328</v>
      </c>
      <c r="M36">
        <v>1490677200</v>
      </c>
      <c r="N36" t="b">
        <v>0</v>
      </c>
      <c r="O36" t="b">
        <v>0</v>
      </c>
      <c r="P36" t="s">
        <v>42</v>
      </c>
      <c r="Q36" s="6">
        <f t="shared" si="0"/>
        <v>1.5080645161290323</v>
      </c>
      <c r="R36">
        <f t="shared" si="1"/>
        <v>85</v>
      </c>
      <c r="S36" t="str">
        <f t="shared" si="4"/>
        <v>film &amp; video</v>
      </c>
      <c r="T36" t="str">
        <f t="shared" si="5"/>
        <v>documentary</v>
      </c>
      <c r="U36">
        <f t="shared" si="6"/>
        <v>12</v>
      </c>
      <c r="V36" t="str">
        <f t="shared" si="7"/>
        <v>film &amp; video</v>
      </c>
      <c r="W36" t="str">
        <f t="shared" si="10"/>
        <v>ntary</v>
      </c>
      <c r="X36">
        <f t="shared" si="9"/>
        <v>24</v>
      </c>
    </row>
    <row r="37" spans="1:2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 s="17">
        <f t="shared" si="2"/>
        <v>43484.25</v>
      </c>
      <c r="K37">
        <v>1547877600</v>
      </c>
      <c r="L37" s="16">
        <f t="shared" si="3"/>
        <v>43526.25</v>
      </c>
      <c r="M37">
        <v>1551506400</v>
      </c>
      <c r="N37" t="b">
        <v>0</v>
      </c>
      <c r="O37" t="b">
        <v>1</v>
      </c>
      <c r="P37" t="s">
        <v>53</v>
      </c>
      <c r="Q37" s="6">
        <f t="shared" si="0"/>
        <v>1.5030119521912351</v>
      </c>
      <c r="R37">
        <f t="shared" si="1"/>
        <v>95.993893129770996</v>
      </c>
      <c r="S37" t="str">
        <f t="shared" si="4"/>
        <v>film &amp; video</v>
      </c>
      <c r="T37" t="str">
        <f t="shared" si="5"/>
        <v>drama</v>
      </c>
      <c r="U37">
        <f t="shared" si="6"/>
        <v>12</v>
      </c>
      <c r="V37" t="str">
        <f t="shared" si="7"/>
        <v>film &amp; video</v>
      </c>
      <c r="W37" t="str">
        <f t="shared" si="10"/>
        <v/>
      </c>
      <c r="X37">
        <f t="shared" si="9"/>
        <v>18</v>
      </c>
    </row>
    <row r="38" spans="1:2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 s="17">
        <f t="shared" si="2"/>
        <v>40600.25</v>
      </c>
      <c r="K38">
        <v>1298700000</v>
      </c>
      <c r="L38" s="16">
        <f t="shared" si="3"/>
        <v>40625.208333333336</v>
      </c>
      <c r="M38">
        <v>1300856400</v>
      </c>
      <c r="N38" t="b">
        <v>0</v>
      </c>
      <c r="O38" t="b">
        <v>0</v>
      </c>
      <c r="P38" t="s">
        <v>33</v>
      </c>
      <c r="Q38" s="6">
        <f t="shared" si="0"/>
        <v>1.572857142857143</v>
      </c>
      <c r="R38">
        <f t="shared" si="1"/>
        <v>68.8125</v>
      </c>
      <c r="S38" t="str">
        <f t="shared" si="4"/>
        <v>theater</v>
      </c>
      <c r="T38" t="str">
        <f t="shared" si="5"/>
        <v>plays</v>
      </c>
      <c r="U38">
        <f t="shared" si="6"/>
        <v>7</v>
      </c>
      <c r="V38" t="str">
        <f t="shared" si="7"/>
        <v>theater</v>
      </c>
      <c r="W38" t="str">
        <f t="shared" si="10"/>
        <v>ater/plays</v>
      </c>
      <c r="X38">
        <f t="shared" si="9"/>
        <v>13</v>
      </c>
    </row>
    <row r="39" spans="1:2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 s="17">
        <f t="shared" si="2"/>
        <v>43744.208333333328</v>
      </c>
      <c r="K39">
        <v>1570338000</v>
      </c>
      <c r="L39" s="16">
        <f t="shared" si="3"/>
        <v>43777.25</v>
      </c>
      <c r="M39">
        <v>1573192800</v>
      </c>
      <c r="N39" t="b">
        <v>0</v>
      </c>
      <c r="O39" t="b">
        <v>1</v>
      </c>
      <c r="P39" t="s">
        <v>119</v>
      </c>
      <c r="Q39" s="6">
        <f t="shared" si="0"/>
        <v>1.3998765432098765</v>
      </c>
      <c r="R39">
        <f t="shared" si="1"/>
        <v>105.97196261682242</v>
      </c>
      <c r="S39" t="str">
        <f t="shared" si="4"/>
        <v>publishing</v>
      </c>
      <c r="T39" t="str">
        <f t="shared" si="5"/>
        <v>fiction</v>
      </c>
      <c r="U39">
        <f t="shared" si="6"/>
        <v>10</v>
      </c>
      <c r="V39" t="str">
        <f t="shared" si="7"/>
        <v>publishing</v>
      </c>
      <c r="W39" t="str">
        <f t="shared" si="10"/>
        <v>publishing/fiction</v>
      </c>
      <c r="X39">
        <f t="shared" si="9"/>
        <v>18</v>
      </c>
    </row>
    <row r="40" spans="1:2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 s="17">
        <f t="shared" si="2"/>
        <v>40469.208333333336</v>
      </c>
      <c r="K40">
        <v>1287378000</v>
      </c>
      <c r="L40" s="16">
        <f t="shared" si="3"/>
        <v>40474.208333333336</v>
      </c>
      <c r="M40">
        <v>1287810000</v>
      </c>
      <c r="N40" t="b">
        <v>0</v>
      </c>
      <c r="O40" t="b">
        <v>0</v>
      </c>
      <c r="P40" t="s">
        <v>122</v>
      </c>
      <c r="Q40" s="6">
        <f t="shared" si="0"/>
        <v>3.2532258064516131</v>
      </c>
      <c r="R40">
        <f t="shared" si="1"/>
        <v>75.261194029850742</v>
      </c>
      <c r="S40" t="str">
        <f t="shared" si="4"/>
        <v>photography</v>
      </c>
      <c r="T40" t="str">
        <f t="shared" si="5"/>
        <v>photography books</v>
      </c>
      <c r="U40">
        <f t="shared" si="6"/>
        <v>11</v>
      </c>
      <c r="V40" t="str">
        <f t="shared" si="7"/>
        <v>photography</v>
      </c>
      <c r="W40" t="str">
        <f t="shared" si="10"/>
        <v>s</v>
      </c>
      <c r="X40">
        <f t="shared" si="9"/>
        <v>29</v>
      </c>
    </row>
    <row r="41" spans="1:2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 s="17">
        <f t="shared" si="2"/>
        <v>41330.25</v>
      </c>
      <c r="K41">
        <v>1361772000</v>
      </c>
      <c r="L41" s="16">
        <f t="shared" si="3"/>
        <v>41344.208333333336</v>
      </c>
      <c r="M41">
        <v>1362978000</v>
      </c>
      <c r="N41" t="b">
        <v>0</v>
      </c>
      <c r="O41" t="b">
        <v>0</v>
      </c>
      <c r="P41" t="s">
        <v>33</v>
      </c>
      <c r="Q41" s="6">
        <f t="shared" si="0"/>
        <v>0.50777777777777777</v>
      </c>
      <c r="R41">
        <f t="shared" si="1"/>
        <v>57.125</v>
      </c>
      <c r="S41" t="str">
        <f t="shared" si="4"/>
        <v>theater</v>
      </c>
      <c r="T41" t="str">
        <f t="shared" si="5"/>
        <v>plays</v>
      </c>
      <c r="U41">
        <f t="shared" si="6"/>
        <v>7</v>
      </c>
      <c r="V41" t="str">
        <f t="shared" si="7"/>
        <v>theater</v>
      </c>
      <c r="W41" t="str">
        <f t="shared" si="10"/>
        <v>heater/plays</v>
      </c>
      <c r="X41">
        <f t="shared" si="9"/>
        <v>13</v>
      </c>
    </row>
    <row r="42" spans="1:2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 s="17">
        <f t="shared" si="2"/>
        <v>40334.208333333336</v>
      </c>
      <c r="K42">
        <v>1275714000</v>
      </c>
      <c r="L42" s="16">
        <f t="shared" si="3"/>
        <v>40353.208333333336</v>
      </c>
      <c r="M42">
        <v>1277355600</v>
      </c>
      <c r="N42" t="b">
        <v>0</v>
      </c>
      <c r="O42" t="b">
        <v>1</v>
      </c>
      <c r="P42" t="s">
        <v>65</v>
      </c>
      <c r="Q42" s="6">
        <f t="shared" si="0"/>
        <v>1.6906818181818182</v>
      </c>
      <c r="R42">
        <f t="shared" si="1"/>
        <v>75.141414141414145</v>
      </c>
      <c r="S42" t="str">
        <f t="shared" si="4"/>
        <v>technology</v>
      </c>
      <c r="T42" t="str">
        <f t="shared" si="5"/>
        <v>wearables</v>
      </c>
      <c r="U42">
        <f t="shared" si="6"/>
        <v>10</v>
      </c>
      <c r="V42" t="str">
        <f t="shared" si="7"/>
        <v>technology</v>
      </c>
      <c r="W42" t="e">
        <f t="shared" si="10"/>
        <v>#VALUE!</v>
      </c>
      <c r="X42">
        <f t="shared" si="9"/>
        <v>20</v>
      </c>
    </row>
    <row r="43" spans="1:2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 s="17">
        <f t="shared" si="2"/>
        <v>41156.208333333336</v>
      </c>
      <c r="K43">
        <v>1346734800</v>
      </c>
      <c r="L43" s="16">
        <f t="shared" si="3"/>
        <v>41182.208333333336</v>
      </c>
      <c r="M43">
        <v>1348981200</v>
      </c>
      <c r="N43" t="b">
        <v>0</v>
      </c>
      <c r="O43" t="b">
        <v>1</v>
      </c>
      <c r="P43" t="s">
        <v>23</v>
      </c>
      <c r="Q43" s="6">
        <f t="shared" si="0"/>
        <v>2.1292857142857144</v>
      </c>
      <c r="R43">
        <f t="shared" si="1"/>
        <v>107.42342342342343</v>
      </c>
      <c r="S43" t="str">
        <f t="shared" si="4"/>
        <v>music</v>
      </c>
      <c r="T43" t="str">
        <f t="shared" si="5"/>
        <v>rock</v>
      </c>
      <c r="U43">
        <f t="shared" si="6"/>
        <v>5</v>
      </c>
      <c r="V43" t="str">
        <f t="shared" si="7"/>
        <v>music</v>
      </c>
      <c r="W43" t="str">
        <f t="shared" si="10"/>
        <v>music/rock</v>
      </c>
      <c r="X43">
        <f t="shared" si="9"/>
        <v>10</v>
      </c>
    </row>
    <row r="44" spans="1:2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 s="17">
        <f t="shared" si="2"/>
        <v>40728.208333333336</v>
      </c>
      <c r="K44">
        <v>1309755600</v>
      </c>
      <c r="L44" s="16">
        <f t="shared" si="3"/>
        <v>40737.208333333336</v>
      </c>
      <c r="M44">
        <v>1310533200</v>
      </c>
      <c r="N44" t="b">
        <v>0</v>
      </c>
      <c r="O44" t="b">
        <v>0</v>
      </c>
      <c r="P44" t="s">
        <v>17</v>
      </c>
      <c r="Q44" s="6">
        <f t="shared" si="0"/>
        <v>4.4394444444444447</v>
      </c>
      <c r="R44">
        <f t="shared" si="1"/>
        <v>35.995495495495497</v>
      </c>
      <c r="S44" t="str">
        <f t="shared" si="4"/>
        <v>food</v>
      </c>
      <c r="T44" t="str">
        <f t="shared" si="5"/>
        <v>food trucks</v>
      </c>
      <c r="U44">
        <f t="shared" si="6"/>
        <v>4</v>
      </c>
      <c r="V44" t="str">
        <f t="shared" si="7"/>
        <v>food</v>
      </c>
      <c r="W44" t="str">
        <f t="shared" si="10"/>
        <v>food/food trucks</v>
      </c>
      <c r="X44">
        <f t="shared" si="9"/>
        <v>16</v>
      </c>
    </row>
    <row r="45" spans="1:2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 s="17">
        <f t="shared" si="2"/>
        <v>41844.208333333336</v>
      </c>
      <c r="K45">
        <v>1406178000</v>
      </c>
      <c r="L45" s="16">
        <f t="shared" si="3"/>
        <v>41860.208333333336</v>
      </c>
      <c r="M45">
        <v>1407560400</v>
      </c>
      <c r="N45" t="b">
        <v>0</v>
      </c>
      <c r="O45" t="b">
        <v>0</v>
      </c>
      <c r="P45" t="s">
        <v>133</v>
      </c>
      <c r="Q45" s="6">
        <f t="shared" si="0"/>
        <v>1.859390243902439</v>
      </c>
      <c r="R45">
        <f t="shared" si="1"/>
        <v>26.998873148744366</v>
      </c>
      <c r="S45" t="str">
        <f t="shared" si="4"/>
        <v>publishing</v>
      </c>
      <c r="T45" t="str">
        <f t="shared" si="5"/>
        <v>radio &amp; podcasts</v>
      </c>
      <c r="U45">
        <f t="shared" si="6"/>
        <v>10</v>
      </c>
      <c r="V45" t="str">
        <f t="shared" si="7"/>
        <v>publishing</v>
      </c>
      <c r="W45" t="str">
        <f t="shared" si="10"/>
        <v>odcasts</v>
      </c>
      <c r="X45">
        <f t="shared" si="9"/>
        <v>27</v>
      </c>
    </row>
    <row r="46" spans="1:2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 s="17">
        <f t="shared" si="2"/>
        <v>43541.208333333328</v>
      </c>
      <c r="K46">
        <v>1552798800</v>
      </c>
      <c r="L46" s="16">
        <f t="shared" si="3"/>
        <v>43542.208333333328</v>
      </c>
      <c r="M46">
        <v>1552885200</v>
      </c>
      <c r="N46" t="b">
        <v>0</v>
      </c>
      <c r="O46" t="b">
        <v>0</v>
      </c>
      <c r="P46" t="s">
        <v>119</v>
      </c>
      <c r="Q46" s="6">
        <f t="shared" si="0"/>
        <v>6.5881249999999998</v>
      </c>
      <c r="R46">
        <f t="shared" si="1"/>
        <v>107.56122448979592</v>
      </c>
      <c r="S46" t="str">
        <f t="shared" si="4"/>
        <v>publishing</v>
      </c>
      <c r="T46" t="str">
        <f t="shared" si="5"/>
        <v>fiction</v>
      </c>
      <c r="U46">
        <f t="shared" si="6"/>
        <v>10</v>
      </c>
      <c r="V46" t="str">
        <f t="shared" si="7"/>
        <v>publishing</v>
      </c>
      <c r="W46" t="str">
        <f t="shared" si="10"/>
        <v>on</v>
      </c>
      <c r="X46">
        <f t="shared" si="9"/>
        <v>18</v>
      </c>
    </row>
    <row r="47" spans="1:2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 s="17">
        <f t="shared" si="2"/>
        <v>42676.208333333328</v>
      </c>
      <c r="K47">
        <v>1478062800</v>
      </c>
      <c r="L47" s="16">
        <f t="shared" si="3"/>
        <v>42691.25</v>
      </c>
      <c r="M47">
        <v>1479362400</v>
      </c>
      <c r="N47" t="b">
        <v>0</v>
      </c>
      <c r="O47" t="b">
        <v>1</v>
      </c>
      <c r="P47" t="s">
        <v>33</v>
      </c>
      <c r="Q47" s="6">
        <f t="shared" si="0"/>
        <v>0.4768421052631579</v>
      </c>
      <c r="R47">
        <f t="shared" si="1"/>
        <v>94.375</v>
      </c>
      <c r="S47" t="str">
        <f t="shared" si="4"/>
        <v>theater</v>
      </c>
      <c r="T47" t="str">
        <f t="shared" si="5"/>
        <v>plays</v>
      </c>
      <c r="U47">
        <f t="shared" si="6"/>
        <v>7</v>
      </c>
      <c r="V47" t="str">
        <f t="shared" si="7"/>
        <v>theater</v>
      </c>
      <c r="W47" t="str">
        <f t="shared" si="10"/>
        <v>ys</v>
      </c>
      <c r="X47">
        <f t="shared" si="9"/>
        <v>13</v>
      </c>
    </row>
    <row r="48" spans="1:2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 s="17">
        <f t="shared" si="2"/>
        <v>40367.208333333336</v>
      </c>
      <c r="K48">
        <v>1278565200</v>
      </c>
      <c r="L48" s="16">
        <f t="shared" si="3"/>
        <v>40390.208333333336</v>
      </c>
      <c r="M48">
        <v>1280552400</v>
      </c>
      <c r="N48" t="b">
        <v>0</v>
      </c>
      <c r="O48" t="b">
        <v>0</v>
      </c>
      <c r="P48" t="s">
        <v>23</v>
      </c>
      <c r="Q48" s="6">
        <f t="shared" si="0"/>
        <v>1.1478378378378378</v>
      </c>
      <c r="R48">
        <f t="shared" si="1"/>
        <v>46.163043478260867</v>
      </c>
      <c r="S48" t="str">
        <f t="shared" si="4"/>
        <v>music</v>
      </c>
      <c r="T48" t="str">
        <f t="shared" si="5"/>
        <v>rock</v>
      </c>
      <c r="U48">
        <f t="shared" si="6"/>
        <v>5</v>
      </c>
      <c r="V48" t="str">
        <f t="shared" si="7"/>
        <v>music</v>
      </c>
      <c r="W48" t="str">
        <f t="shared" si="10"/>
        <v>ic/rock</v>
      </c>
      <c r="X48">
        <f t="shared" si="9"/>
        <v>10</v>
      </c>
    </row>
    <row r="49" spans="1:2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 s="17">
        <f t="shared" si="2"/>
        <v>41727.208333333336</v>
      </c>
      <c r="K49">
        <v>1396069200</v>
      </c>
      <c r="L49" s="16">
        <f t="shared" si="3"/>
        <v>41757.208333333336</v>
      </c>
      <c r="M49">
        <v>1398661200</v>
      </c>
      <c r="N49" t="b">
        <v>0</v>
      </c>
      <c r="O49" t="b">
        <v>0</v>
      </c>
      <c r="P49" t="s">
        <v>33</v>
      </c>
      <c r="Q49" s="6">
        <f t="shared" si="0"/>
        <v>4.7526666666666664</v>
      </c>
      <c r="R49">
        <f t="shared" si="1"/>
        <v>47.845637583892618</v>
      </c>
      <c r="S49" t="str">
        <f t="shared" si="4"/>
        <v>theater</v>
      </c>
      <c r="T49" t="str">
        <f t="shared" si="5"/>
        <v>plays</v>
      </c>
      <c r="U49">
        <f t="shared" si="6"/>
        <v>7</v>
      </c>
      <c r="V49" t="str">
        <f t="shared" si="7"/>
        <v>theater</v>
      </c>
      <c r="W49" t="str">
        <f t="shared" si="10"/>
        <v>plays</v>
      </c>
      <c r="X49">
        <f t="shared" si="9"/>
        <v>13</v>
      </c>
    </row>
    <row r="50" spans="1:2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 s="17">
        <f t="shared" si="2"/>
        <v>42180.208333333328</v>
      </c>
      <c r="K50">
        <v>1435208400</v>
      </c>
      <c r="L50" s="16">
        <f t="shared" si="3"/>
        <v>42192.208333333328</v>
      </c>
      <c r="M50">
        <v>1436245200</v>
      </c>
      <c r="N50" t="b">
        <v>0</v>
      </c>
      <c r="O50" t="b">
        <v>0</v>
      </c>
      <c r="P50" t="s">
        <v>33</v>
      </c>
      <c r="Q50" s="6">
        <f t="shared" si="0"/>
        <v>3.86972972972973</v>
      </c>
      <c r="R50">
        <f t="shared" si="1"/>
        <v>53.007815713698065</v>
      </c>
      <c r="S50" t="str">
        <f t="shared" si="4"/>
        <v>theater</v>
      </c>
      <c r="T50" t="str">
        <f t="shared" si="5"/>
        <v>plays</v>
      </c>
      <c r="U50">
        <f t="shared" si="6"/>
        <v>7</v>
      </c>
      <c r="V50" t="str">
        <f t="shared" si="7"/>
        <v>theater</v>
      </c>
      <c r="W50" t="str">
        <f t="shared" si="10"/>
        <v>ys</v>
      </c>
      <c r="X50">
        <f t="shared" si="9"/>
        <v>13</v>
      </c>
    </row>
    <row r="51" spans="1:2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 s="17">
        <f t="shared" si="2"/>
        <v>43758.208333333328</v>
      </c>
      <c r="K51">
        <v>1571547600</v>
      </c>
      <c r="L51" s="16">
        <f t="shared" si="3"/>
        <v>43803.25</v>
      </c>
      <c r="M51">
        <v>1575439200</v>
      </c>
      <c r="N51" t="b">
        <v>0</v>
      </c>
      <c r="O51" t="b">
        <v>0</v>
      </c>
      <c r="P51" t="s">
        <v>23</v>
      </c>
      <c r="Q51" s="6">
        <f t="shared" si="0"/>
        <v>1.89625</v>
      </c>
      <c r="R51">
        <f t="shared" si="1"/>
        <v>45.059405940594061</v>
      </c>
      <c r="S51" t="str">
        <f t="shared" si="4"/>
        <v>music</v>
      </c>
      <c r="T51" t="str">
        <f t="shared" si="5"/>
        <v>rock</v>
      </c>
      <c r="U51">
        <f t="shared" si="6"/>
        <v>5</v>
      </c>
      <c r="V51" t="str">
        <f t="shared" si="7"/>
        <v>music</v>
      </c>
      <c r="W51" t="str">
        <f t="shared" si="10"/>
        <v>/rock</v>
      </c>
      <c r="X51">
        <f t="shared" si="9"/>
        <v>10</v>
      </c>
    </row>
    <row r="52" spans="1:2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 s="17">
        <f t="shared" si="2"/>
        <v>41487.208333333336</v>
      </c>
      <c r="K52">
        <v>1375333200</v>
      </c>
      <c r="L52" s="16">
        <f t="shared" si="3"/>
        <v>41515.208333333336</v>
      </c>
      <c r="M52">
        <v>1377752400</v>
      </c>
      <c r="N52" t="b">
        <v>0</v>
      </c>
      <c r="O52" t="b">
        <v>0</v>
      </c>
      <c r="P52" t="s">
        <v>148</v>
      </c>
      <c r="Q52" s="6">
        <f t="shared" si="0"/>
        <v>0.02</v>
      </c>
      <c r="R52">
        <f t="shared" si="1"/>
        <v>2</v>
      </c>
      <c r="S52" t="str">
        <f t="shared" si="4"/>
        <v>music</v>
      </c>
      <c r="T52" t="str">
        <f t="shared" si="5"/>
        <v>metal</v>
      </c>
      <c r="U52">
        <f t="shared" si="6"/>
        <v>5</v>
      </c>
      <c r="V52" t="str">
        <f t="shared" si="7"/>
        <v>music</v>
      </c>
      <c r="W52" t="str">
        <f t="shared" si="10"/>
        <v>music/metal</v>
      </c>
      <c r="X52">
        <f t="shared" si="9"/>
        <v>11</v>
      </c>
    </row>
    <row r="53" spans="1:2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 s="17">
        <f t="shared" si="2"/>
        <v>40995.208333333336</v>
      </c>
      <c r="K53">
        <v>1332824400</v>
      </c>
      <c r="L53" s="16">
        <f t="shared" si="3"/>
        <v>41011.208333333336</v>
      </c>
      <c r="M53">
        <v>1334206800</v>
      </c>
      <c r="N53" t="b">
        <v>0</v>
      </c>
      <c r="O53" t="b">
        <v>1</v>
      </c>
      <c r="P53" t="s">
        <v>65</v>
      </c>
      <c r="Q53" s="6">
        <f t="shared" si="0"/>
        <v>0.91867805186590767</v>
      </c>
      <c r="R53">
        <f t="shared" si="1"/>
        <v>99.006816632583508</v>
      </c>
      <c r="S53" t="str">
        <f t="shared" si="4"/>
        <v>technology</v>
      </c>
      <c r="T53" t="str">
        <f t="shared" si="5"/>
        <v>wearables</v>
      </c>
      <c r="U53">
        <f t="shared" si="6"/>
        <v>10</v>
      </c>
      <c r="V53" t="str">
        <f t="shared" si="7"/>
        <v>technology</v>
      </c>
      <c r="W53" t="str">
        <f t="shared" si="10"/>
        <v>es</v>
      </c>
      <c r="X53">
        <f t="shared" si="9"/>
        <v>20</v>
      </c>
    </row>
    <row r="54" spans="1:2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 s="17">
        <f t="shared" si="2"/>
        <v>40436.208333333336</v>
      </c>
      <c r="K54">
        <v>1284526800</v>
      </c>
      <c r="L54" s="16">
        <f t="shared" si="3"/>
        <v>40440.208333333336</v>
      </c>
      <c r="M54">
        <v>1284872400</v>
      </c>
      <c r="N54" t="b">
        <v>0</v>
      </c>
      <c r="O54" t="b">
        <v>0</v>
      </c>
      <c r="P54" t="s">
        <v>33</v>
      </c>
      <c r="Q54" s="6">
        <f t="shared" si="0"/>
        <v>0.34152777777777776</v>
      </c>
      <c r="R54">
        <f t="shared" si="1"/>
        <v>32.786666666666669</v>
      </c>
      <c r="S54" t="str">
        <f t="shared" si="4"/>
        <v>theater</v>
      </c>
      <c r="T54" t="str">
        <f t="shared" si="5"/>
        <v>plays</v>
      </c>
      <c r="U54">
        <f t="shared" si="6"/>
        <v>7</v>
      </c>
      <c r="V54" t="str">
        <f t="shared" si="7"/>
        <v>theater</v>
      </c>
      <c r="W54" t="str">
        <f t="shared" si="10"/>
        <v>ater/plays</v>
      </c>
      <c r="X54">
        <f t="shared" si="9"/>
        <v>13</v>
      </c>
    </row>
    <row r="55" spans="1:2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 s="17">
        <f t="shared" si="2"/>
        <v>41779.208333333336</v>
      </c>
      <c r="K55">
        <v>1400562000</v>
      </c>
      <c r="L55" s="16">
        <f t="shared" si="3"/>
        <v>41818.208333333336</v>
      </c>
      <c r="M55">
        <v>1403931600</v>
      </c>
      <c r="N55" t="b">
        <v>0</v>
      </c>
      <c r="O55" t="b">
        <v>0</v>
      </c>
      <c r="P55" t="s">
        <v>53</v>
      </c>
      <c r="Q55" s="6">
        <f t="shared" si="0"/>
        <v>1.4040909090909091</v>
      </c>
      <c r="R55">
        <f t="shared" si="1"/>
        <v>59.119617224880386</v>
      </c>
      <c r="S55" t="str">
        <f t="shared" si="4"/>
        <v>film &amp; video</v>
      </c>
      <c r="T55" t="str">
        <f t="shared" si="5"/>
        <v>drama</v>
      </c>
      <c r="U55">
        <f t="shared" si="6"/>
        <v>12</v>
      </c>
      <c r="V55" t="str">
        <f t="shared" si="7"/>
        <v>film &amp; video</v>
      </c>
      <c r="W55" t="str">
        <f t="shared" si="10"/>
        <v>o/drama</v>
      </c>
      <c r="X55">
        <f t="shared" si="9"/>
        <v>18</v>
      </c>
    </row>
    <row r="56" spans="1:2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 s="17">
        <f t="shared" si="2"/>
        <v>43170.25</v>
      </c>
      <c r="K56">
        <v>1520748000</v>
      </c>
      <c r="L56" s="16">
        <f t="shared" si="3"/>
        <v>43176.208333333328</v>
      </c>
      <c r="M56">
        <v>1521262800</v>
      </c>
      <c r="N56" t="b">
        <v>0</v>
      </c>
      <c r="O56" t="b">
        <v>0</v>
      </c>
      <c r="P56" t="s">
        <v>65</v>
      </c>
      <c r="Q56" s="6">
        <f t="shared" si="0"/>
        <v>0.89866666666666661</v>
      </c>
      <c r="R56">
        <f t="shared" si="1"/>
        <v>44.93333333333333</v>
      </c>
      <c r="S56" t="str">
        <f t="shared" si="4"/>
        <v>technology</v>
      </c>
      <c r="T56" t="str">
        <f t="shared" si="5"/>
        <v>wearables</v>
      </c>
      <c r="U56">
        <f t="shared" si="6"/>
        <v>10</v>
      </c>
      <c r="V56" t="str">
        <f t="shared" si="7"/>
        <v>technology</v>
      </c>
      <c r="W56" t="e">
        <f t="shared" si="10"/>
        <v>#VALUE!</v>
      </c>
      <c r="X56">
        <f t="shared" si="9"/>
        <v>20</v>
      </c>
    </row>
    <row r="57" spans="1:2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 s="17">
        <f t="shared" si="2"/>
        <v>43311.208333333328</v>
      </c>
      <c r="K57">
        <v>1532926800</v>
      </c>
      <c r="L57" s="16">
        <f t="shared" si="3"/>
        <v>43316.208333333328</v>
      </c>
      <c r="M57">
        <v>1533358800</v>
      </c>
      <c r="N57" t="b">
        <v>0</v>
      </c>
      <c r="O57" t="b">
        <v>0</v>
      </c>
      <c r="P57" t="s">
        <v>159</v>
      </c>
      <c r="Q57" s="6">
        <f t="shared" si="0"/>
        <v>1.7796969696969698</v>
      </c>
      <c r="R57">
        <f t="shared" si="1"/>
        <v>89.664122137404576</v>
      </c>
      <c r="S57" t="str">
        <f t="shared" si="4"/>
        <v>music</v>
      </c>
      <c r="T57" t="str">
        <f t="shared" si="5"/>
        <v>jazz</v>
      </c>
      <c r="U57">
        <f t="shared" si="6"/>
        <v>5</v>
      </c>
      <c r="V57" t="str">
        <f t="shared" si="7"/>
        <v>music</v>
      </c>
      <c r="W57" t="str">
        <f t="shared" si="10"/>
        <v>music/jazz</v>
      </c>
      <c r="X57">
        <f t="shared" si="9"/>
        <v>10</v>
      </c>
    </row>
    <row r="58" spans="1:2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 s="17">
        <f t="shared" si="2"/>
        <v>42014.25</v>
      </c>
      <c r="K58">
        <v>1420869600</v>
      </c>
      <c r="L58" s="16">
        <f t="shared" si="3"/>
        <v>42021.25</v>
      </c>
      <c r="M58">
        <v>1421474400</v>
      </c>
      <c r="N58" t="b">
        <v>0</v>
      </c>
      <c r="O58" t="b">
        <v>0</v>
      </c>
      <c r="P58" t="s">
        <v>65</v>
      </c>
      <c r="Q58" s="6">
        <f t="shared" si="0"/>
        <v>1.436625</v>
      </c>
      <c r="R58">
        <f t="shared" si="1"/>
        <v>70.079268292682926</v>
      </c>
      <c r="S58" t="str">
        <f t="shared" si="4"/>
        <v>technology</v>
      </c>
      <c r="T58" t="str">
        <f t="shared" si="5"/>
        <v>wearables</v>
      </c>
      <c r="U58">
        <f t="shared" si="6"/>
        <v>10</v>
      </c>
      <c r="V58" t="str">
        <f t="shared" si="7"/>
        <v>technology</v>
      </c>
      <c r="W58" t="str">
        <f t="shared" si="10"/>
        <v>rables</v>
      </c>
      <c r="X58">
        <f t="shared" si="9"/>
        <v>20</v>
      </c>
    </row>
    <row r="59" spans="1:2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 s="17">
        <f t="shared" si="2"/>
        <v>42979.208333333328</v>
      </c>
      <c r="K59">
        <v>1504242000</v>
      </c>
      <c r="L59" s="16">
        <f t="shared" si="3"/>
        <v>42991.208333333328</v>
      </c>
      <c r="M59">
        <v>1505278800</v>
      </c>
      <c r="N59" t="b">
        <v>0</v>
      </c>
      <c r="O59" t="b">
        <v>0</v>
      </c>
      <c r="P59" t="s">
        <v>89</v>
      </c>
      <c r="Q59" s="6">
        <f t="shared" si="0"/>
        <v>2.1527586206896552</v>
      </c>
      <c r="R59">
        <f t="shared" si="1"/>
        <v>31.059701492537314</v>
      </c>
      <c r="S59" t="str">
        <f t="shared" si="4"/>
        <v>games</v>
      </c>
      <c r="T59" t="str">
        <f t="shared" si="5"/>
        <v>video games</v>
      </c>
      <c r="U59">
        <f t="shared" si="6"/>
        <v>5</v>
      </c>
      <c r="V59" t="str">
        <f t="shared" si="7"/>
        <v>games</v>
      </c>
      <c r="W59" t="str">
        <f t="shared" si="10"/>
        <v>o games</v>
      </c>
      <c r="X59">
        <f t="shared" si="9"/>
        <v>17</v>
      </c>
    </row>
    <row r="60" spans="1:2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 s="17">
        <f t="shared" si="2"/>
        <v>42268.208333333328</v>
      </c>
      <c r="K60">
        <v>1442811600</v>
      </c>
      <c r="L60" s="16">
        <f t="shared" si="3"/>
        <v>42281.208333333328</v>
      </c>
      <c r="M60">
        <v>1443934800</v>
      </c>
      <c r="N60" t="b">
        <v>0</v>
      </c>
      <c r="O60" t="b">
        <v>0</v>
      </c>
      <c r="P60" t="s">
        <v>33</v>
      </c>
      <c r="Q60" s="6">
        <f t="shared" si="0"/>
        <v>2.2711111111111113</v>
      </c>
      <c r="R60">
        <f t="shared" si="1"/>
        <v>29.061611374407583</v>
      </c>
      <c r="S60" t="str">
        <f t="shared" si="4"/>
        <v>theater</v>
      </c>
      <c r="T60" t="str">
        <f t="shared" si="5"/>
        <v>plays</v>
      </c>
      <c r="U60">
        <f t="shared" si="6"/>
        <v>7</v>
      </c>
      <c r="V60" t="str">
        <f t="shared" si="7"/>
        <v>theater</v>
      </c>
      <c r="W60" t="str">
        <f t="shared" si="10"/>
        <v>plays</v>
      </c>
      <c r="X60">
        <f t="shared" si="9"/>
        <v>13</v>
      </c>
    </row>
    <row r="61" spans="1:2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 s="17">
        <f t="shared" si="2"/>
        <v>42898.208333333328</v>
      </c>
      <c r="K61">
        <v>1497243600</v>
      </c>
      <c r="L61" s="16">
        <f t="shared" si="3"/>
        <v>42913.208333333328</v>
      </c>
      <c r="M61">
        <v>1498539600</v>
      </c>
      <c r="N61" t="b">
        <v>0</v>
      </c>
      <c r="O61" t="b">
        <v>1</v>
      </c>
      <c r="P61" t="s">
        <v>33</v>
      </c>
      <c r="Q61" s="6">
        <f t="shared" si="0"/>
        <v>2.7507142857142859</v>
      </c>
      <c r="R61">
        <f t="shared" si="1"/>
        <v>30.0859375</v>
      </c>
      <c r="S61" t="str">
        <f t="shared" si="4"/>
        <v>theater</v>
      </c>
      <c r="T61" t="str">
        <f t="shared" si="5"/>
        <v>plays</v>
      </c>
      <c r="U61">
        <f t="shared" si="6"/>
        <v>7</v>
      </c>
      <c r="V61" t="str">
        <f t="shared" si="7"/>
        <v>theater</v>
      </c>
      <c r="W61" t="str">
        <f t="shared" si="10"/>
        <v>plays</v>
      </c>
      <c r="X61">
        <f t="shared" si="9"/>
        <v>13</v>
      </c>
    </row>
    <row r="62" spans="1:2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 s="17">
        <f t="shared" si="2"/>
        <v>41107.208333333336</v>
      </c>
      <c r="K62">
        <v>1342501200</v>
      </c>
      <c r="L62" s="16">
        <f t="shared" si="3"/>
        <v>41110.208333333336</v>
      </c>
      <c r="M62">
        <v>1342760400</v>
      </c>
      <c r="N62" t="b">
        <v>0</v>
      </c>
      <c r="O62" t="b">
        <v>0</v>
      </c>
      <c r="P62" t="s">
        <v>33</v>
      </c>
      <c r="Q62" s="6">
        <f t="shared" si="0"/>
        <v>1.4437048832271762</v>
      </c>
      <c r="R62">
        <f t="shared" si="1"/>
        <v>84.998125000000002</v>
      </c>
      <c r="S62" t="str">
        <f t="shared" si="4"/>
        <v>theater</v>
      </c>
      <c r="T62" t="str">
        <f t="shared" si="5"/>
        <v>plays</v>
      </c>
      <c r="U62">
        <f t="shared" si="6"/>
        <v>7</v>
      </c>
      <c r="V62" t="str">
        <f t="shared" si="7"/>
        <v>theater</v>
      </c>
      <c r="W62" t="str">
        <f t="shared" si="10"/>
        <v>plays</v>
      </c>
      <c r="X62">
        <f t="shared" si="9"/>
        <v>13</v>
      </c>
    </row>
    <row r="63" spans="1:2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 s="17">
        <f t="shared" si="2"/>
        <v>40595.25</v>
      </c>
      <c r="K63">
        <v>1298268000</v>
      </c>
      <c r="L63" s="16">
        <f t="shared" si="3"/>
        <v>40635.208333333336</v>
      </c>
      <c r="M63">
        <v>1301720400</v>
      </c>
      <c r="N63" t="b">
        <v>0</v>
      </c>
      <c r="O63" t="b">
        <v>0</v>
      </c>
      <c r="P63" t="s">
        <v>33</v>
      </c>
      <c r="Q63" s="6">
        <f t="shared" si="0"/>
        <v>0.92745983935742971</v>
      </c>
      <c r="R63">
        <f t="shared" si="1"/>
        <v>82.001775410563695</v>
      </c>
      <c r="S63" t="str">
        <f t="shared" si="4"/>
        <v>theater</v>
      </c>
      <c r="T63" t="str">
        <f t="shared" si="5"/>
        <v>plays</v>
      </c>
      <c r="U63">
        <f t="shared" si="6"/>
        <v>7</v>
      </c>
      <c r="V63" t="str">
        <f t="shared" si="7"/>
        <v>theater</v>
      </c>
      <c r="W63" t="str">
        <f t="shared" si="10"/>
        <v>/plays</v>
      </c>
      <c r="X63">
        <f t="shared" si="9"/>
        <v>13</v>
      </c>
    </row>
    <row r="64" spans="1:2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 s="17">
        <f t="shared" si="2"/>
        <v>42160.208333333328</v>
      </c>
      <c r="K64">
        <v>1433480400</v>
      </c>
      <c r="L64" s="16">
        <f t="shared" si="3"/>
        <v>42161.208333333328</v>
      </c>
      <c r="M64">
        <v>1433566800</v>
      </c>
      <c r="N64" t="b">
        <v>0</v>
      </c>
      <c r="O64" t="b">
        <v>0</v>
      </c>
      <c r="P64" t="s">
        <v>28</v>
      </c>
      <c r="Q64" s="6">
        <f t="shared" si="0"/>
        <v>7.226</v>
      </c>
      <c r="R64">
        <f t="shared" si="1"/>
        <v>58.040160642570278</v>
      </c>
      <c r="S64" t="str">
        <f t="shared" si="4"/>
        <v>technology</v>
      </c>
      <c r="T64" t="str">
        <f t="shared" si="5"/>
        <v>web</v>
      </c>
      <c r="U64">
        <f t="shared" si="6"/>
        <v>10</v>
      </c>
      <c r="V64" t="str">
        <f t="shared" si="7"/>
        <v>technology</v>
      </c>
      <c r="W64" t="str">
        <f t="shared" si="10"/>
        <v>eb</v>
      </c>
      <c r="X64">
        <f t="shared" si="9"/>
        <v>14</v>
      </c>
    </row>
    <row r="65" spans="1:2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 s="17">
        <f t="shared" si="2"/>
        <v>42853.208333333328</v>
      </c>
      <c r="K65">
        <v>1493355600</v>
      </c>
      <c r="L65" s="16">
        <f t="shared" si="3"/>
        <v>42859.208333333328</v>
      </c>
      <c r="M65">
        <v>1493874000</v>
      </c>
      <c r="N65" t="b">
        <v>0</v>
      </c>
      <c r="O65" t="b">
        <v>0</v>
      </c>
      <c r="P65" t="s">
        <v>33</v>
      </c>
      <c r="Q65" s="6">
        <f t="shared" si="0"/>
        <v>0.11851063829787234</v>
      </c>
      <c r="R65">
        <f t="shared" si="1"/>
        <v>111.4</v>
      </c>
      <c r="S65" t="str">
        <f t="shared" si="4"/>
        <v>theater</v>
      </c>
      <c r="T65" t="str">
        <f t="shared" si="5"/>
        <v>plays</v>
      </c>
      <c r="U65">
        <f t="shared" si="6"/>
        <v>7</v>
      </c>
      <c r="V65" t="str">
        <f t="shared" si="7"/>
        <v>theater</v>
      </c>
      <c r="W65" t="str">
        <f t="shared" si="10"/>
        <v>/plays</v>
      </c>
      <c r="X65">
        <f t="shared" si="9"/>
        <v>13</v>
      </c>
    </row>
    <row r="66" spans="1:2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 s="17">
        <f t="shared" si="2"/>
        <v>43283.208333333328</v>
      </c>
      <c r="K66">
        <v>1530507600</v>
      </c>
      <c r="L66" s="16">
        <f t="shared" si="3"/>
        <v>43298.208333333328</v>
      </c>
      <c r="M66">
        <v>1531803600</v>
      </c>
      <c r="N66" t="b">
        <v>0</v>
      </c>
      <c r="O66" t="b">
        <v>1</v>
      </c>
      <c r="P66" t="s">
        <v>28</v>
      </c>
      <c r="Q66" s="6">
        <f t="shared" ref="Q66:Q129" si="11">E66/D66</f>
        <v>0.97642857142857142</v>
      </c>
      <c r="R66">
        <f t="shared" ref="R66:R129" si="12">IFERROR(E66/G66, 0)</f>
        <v>71.94736842105263</v>
      </c>
      <c r="S66" t="str">
        <f t="shared" si="4"/>
        <v>technology</v>
      </c>
      <c r="T66" t="str">
        <f t="shared" si="5"/>
        <v>web</v>
      </c>
      <c r="U66">
        <f t="shared" si="6"/>
        <v>10</v>
      </c>
      <c r="V66" t="str">
        <f t="shared" si="7"/>
        <v>technology</v>
      </c>
      <c r="W66" t="str">
        <f t="shared" si="10"/>
        <v>eb</v>
      </c>
      <c r="X66">
        <f t="shared" si="9"/>
        <v>14</v>
      </c>
    </row>
    <row r="67" spans="1:2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 s="17">
        <f t="shared" ref="J67:J130" si="13">(((K67/60)/60)/24)+DATE(1970,1,1)</f>
        <v>40570.25</v>
      </c>
      <c r="K67">
        <v>1296108000</v>
      </c>
      <c r="L67" s="16">
        <f t="shared" ref="L67:L130" si="14">(((M67/60)/60)/24)+DATE(1970,1,1)</f>
        <v>40577.25</v>
      </c>
      <c r="M67">
        <v>1296712800</v>
      </c>
      <c r="N67" t="b">
        <v>0</v>
      </c>
      <c r="O67" t="b">
        <v>0</v>
      </c>
      <c r="P67" t="s">
        <v>33</v>
      </c>
      <c r="Q67" s="6">
        <f t="shared" si="11"/>
        <v>2.3614754098360655</v>
      </c>
      <c r="R67">
        <f t="shared" si="12"/>
        <v>61.038135593220339</v>
      </c>
      <c r="S67" t="str">
        <f t="shared" ref="S67:S130" si="15">LEFT(P67,SEARCH("/",P67)-1)</f>
        <v>theater</v>
      </c>
      <c r="T67" t="str">
        <f t="shared" ref="T67:T130" si="16">MID(P67,SEARCH("/",P67)+1,LEN(P67))</f>
        <v>plays</v>
      </c>
      <c r="U67">
        <f t="shared" ref="U67:U130" si="17">SEARCH("/",P67)-1</f>
        <v>7</v>
      </c>
      <c r="V67" t="str">
        <f t="shared" ref="V67:V130" si="18">LEFT(P67,SEARCH("/",P67)-1)</f>
        <v>theater</v>
      </c>
      <c r="W67" t="str">
        <f t="shared" ref="W67:W130" si="19">RIGHT(P67,LEN(P68)-SEARCH("/",P67))</f>
        <v>plays</v>
      </c>
      <c r="X67">
        <f t="shared" ref="X67:X130" si="20">LEN(P67)</f>
        <v>13</v>
      </c>
    </row>
    <row r="68" spans="1:2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 s="17">
        <f t="shared" si="13"/>
        <v>42102.208333333328</v>
      </c>
      <c r="K68">
        <v>1428469200</v>
      </c>
      <c r="L68" s="16">
        <f t="shared" si="14"/>
        <v>42107.208333333328</v>
      </c>
      <c r="M68">
        <v>1428901200</v>
      </c>
      <c r="N68" t="b">
        <v>0</v>
      </c>
      <c r="O68" t="b">
        <v>1</v>
      </c>
      <c r="P68" t="s">
        <v>33</v>
      </c>
      <c r="Q68" s="6">
        <f t="shared" si="11"/>
        <v>0.45068965517241377</v>
      </c>
      <c r="R68">
        <f t="shared" si="12"/>
        <v>108.91666666666667</v>
      </c>
      <c r="S68" t="str">
        <f t="shared" si="15"/>
        <v>theater</v>
      </c>
      <c r="T68" t="str">
        <f t="shared" si="16"/>
        <v>plays</v>
      </c>
      <c r="U68">
        <f t="shared" si="17"/>
        <v>7</v>
      </c>
      <c r="V68" t="str">
        <f t="shared" si="18"/>
        <v>theater</v>
      </c>
      <c r="W68" t="str">
        <f t="shared" si="19"/>
        <v>heater/plays</v>
      </c>
      <c r="X68">
        <f t="shared" si="20"/>
        <v>13</v>
      </c>
    </row>
    <row r="69" spans="1:2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 s="17">
        <f t="shared" si="13"/>
        <v>40203.25</v>
      </c>
      <c r="K69">
        <v>1264399200</v>
      </c>
      <c r="L69" s="16">
        <f t="shared" si="14"/>
        <v>40208.25</v>
      </c>
      <c r="M69">
        <v>1264831200</v>
      </c>
      <c r="N69" t="b">
        <v>0</v>
      </c>
      <c r="O69" t="b">
        <v>1</v>
      </c>
      <c r="P69" t="s">
        <v>65</v>
      </c>
      <c r="Q69" s="6">
        <f t="shared" si="11"/>
        <v>1.6238567493112948</v>
      </c>
      <c r="R69">
        <f t="shared" si="12"/>
        <v>29.001722017220171</v>
      </c>
      <c r="S69" t="str">
        <f t="shared" si="15"/>
        <v>technology</v>
      </c>
      <c r="T69" t="str">
        <f t="shared" si="16"/>
        <v>wearables</v>
      </c>
      <c r="U69">
        <f t="shared" si="17"/>
        <v>10</v>
      </c>
      <c r="V69" t="str">
        <f t="shared" si="18"/>
        <v>technology</v>
      </c>
      <c r="W69" t="str">
        <f t="shared" si="19"/>
        <v>es</v>
      </c>
      <c r="X69">
        <f t="shared" si="20"/>
        <v>20</v>
      </c>
    </row>
    <row r="70" spans="1:2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 s="17">
        <f t="shared" si="13"/>
        <v>42943.208333333328</v>
      </c>
      <c r="K70">
        <v>1501131600</v>
      </c>
      <c r="L70" s="16">
        <f t="shared" si="14"/>
        <v>42990.208333333328</v>
      </c>
      <c r="M70">
        <v>1505192400</v>
      </c>
      <c r="N70" t="b">
        <v>0</v>
      </c>
      <c r="O70" t="b">
        <v>1</v>
      </c>
      <c r="P70" t="s">
        <v>33</v>
      </c>
      <c r="Q70" s="6">
        <f t="shared" si="11"/>
        <v>2.5452631578947367</v>
      </c>
      <c r="R70">
        <f t="shared" si="12"/>
        <v>58.975609756097562</v>
      </c>
      <c r="S70" t="str">
        <f t="shared" si="15"/>
        <v>theater</v>
      </c>
      <c r="T70" t="str">
        <f t="shared" si="16"/>
        <v>plays</v>
      </c>
      <c r="U70">
        <f t="shared" si="17"/>
        <v>7</v>
      </c>
      <c r="V70" t="str">
        <f t="shared" si="18"/>
        <v>theater</v>
      </c>
      <c r="W70" t="str">
        <f t="shared" si="19"/>
        <v>plays</v>
      </c>
      <c r="X70">
        <f t="shared" si="20"/>
        <v>13</v>
      </c>
    </row>
    <row r="71" spans="1:2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 s="17">
        <f t="shared" si="13"/>
        <v>40531.25</v>
      </c>
      <c r="K71">
        <v>1292738400</v>
      </c>
      <c r="L71" s="16">
        <f t="shared" si="14"/>
        <v>40565.25</v>
      </c>
      <c r="M71">
        <v>1295676000</v>
      </c>
      <c r="N71" t="b">
        <v>0</v>
      </c>
      <c r="O71" t="b">
        <v>0</v>
      </c>
      <c r="P71" t="s">
        <v>33</v>
      </c>
      <c r="Q71" s="6">
        <f t="shared" si="11"/>
        <v>0.24063291139240506</v>
      </c>
      <c r="R71">
        <f t="shared" si="12"/>
        <v>111.82352941176471</v>
      </c>
      <c r="S71" t="str">
        <f t="shared" si="15"/>
        <v>theater</v>
      </c>
      <c r="T71" t="str">
        <f t="shared" si="16"/>
        <v>plays</v>
      </c>
      <c r="U71">
        <f t="shared" si="17"/>
        <v>7</v>
      </c>
      <c r="V71" t="str">
        <f t="shared" si="18"/>
        <v>theater</v>
      </c>
      <c r="W71" t="str">
        <f t="shared" si="19"/>
        <v>plays</v>
      </c>
      <c r="X71">
        <f t="shared" si="20"/>
        <v>13</v>
      </c>
    </row>
    <row r="72" spans="1:2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 s="17">
        <f t="shared" si="13"/>
        <v>40484.208333333336</v>
      </c>
      <c r="K72">
        <v>1288674000</v>
      </c>
      <c r="L72" s="16">
        <f t="shared" si="14"/>
        <v>40533.25</v>
      </c>
      <c r="M72">
        <v>1292911200</v>
      </c>
      <c r="N72" t="b">
        <v>0</v>
      </c>
      <c r="O72" t="b">
        <v>1</v>
      </c>
      <c r="P72" t="s">
        <v>33</v>
      </c>
      <c r="Q72" s="6">
        <f t="shared" si="11"/>
        <v>1.2374140625000001</v>
      </c>
      <c r="R72">
        <f t="shared" si="12"/>
        <v>63.995555555555555</v>
      </c>
      <c r="S72" t="str">
        <f t="shared" si="15"/>
        <v>theater</v>
      </c>
      <c r="T72" t="str">
        <f t="shared" si="16"/>
        <v>plays</v>
      </c>
      <c r="U72">
        <f t="shared" si="17"/>
        <v>7</v>
      </c>
      <c r="V72" t="str">
        <f t="shared" si="18"/>
        <v>theater</v>
      </c>
      <c r="W72" t="str">
        <f t="shared" si="19"/>
        <v>plays</v>
      </c>
      <c r="X72">
        <f t="shared" si="20"/>
        <v>13</v>
      </c>
    </row>
    <row r="73" spans="1:2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 s="17">
        <f t="shared" si="13"/>
        <v>43799.25</v>
      </c>
      <c r="K73">
        <v>1575093600</v>
      </c>
      <c r="L73" s="16">
        <f t="shared" si="14"/>
        <v>43803.25</v>
      </c>
      <c r="M73">
        <v>1575439200</v>
      </c>
      <c r="N73" t="b">
        <v>0</v>
      </c>
      <c r="O73" t="b">
        <v>0</v>
      </c>
      <c r="P73" t="s">
        <v>33</v>
      </c>
      <c r="Q73" s="6">
        <f t="shared" si="11"/>
        <v>1.0806666666666667</v>
      </c>
      <c r="R73">
        <f t="shared" si="12"/>
        <v>85.315789473684205</v>
      </c>
      <c r="S73" t="str">
        <f t="shared" si="15"/>
        <v>theater</v>
      </c>
      <c r="T73" t="str">
        <f t="shared" si="16"/>
        <v>plays</v>
      </c>
      <c r="U73">
        <f t="shared" si="17"/>
        <v>7</v>
      </c>
      <c r="V73" t="str">
        <f t="shared" si="18"/>
        <v>theater</v>
      </c>
      <c r="W73" t="str">
        <f t="shared" si="19"/>
        <v>theater/plays</v>
      </c>
      <c r="X73">
        <f t="shared" si="20"/>
        <v>13</v>
      </c>
    </row>
    <row r="74" spans="1:2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 s="17">
        <f t="shared" si="13"/>
        <v>42186.208333333328</v>
      </c>
      <c r="K74">
        <v>1435726800</v>
      </c>
      <c r="L74" s="16">
        <f t="shared" si="14"/>
        <v>42222.208333333328</v>
      </c>
      <c r="M74">
        <v>1438837200</v>
      </c>
      <c r="N74" t="b">
        <v>0</v>
      </c>
      <c r="O74" t="b">
        <v>0</v>
      </c>
      <c r="P74" t="s">
        <v>71</v>
      </c>
      <c r="Q74" s="6">
        <f t="shared" si="11"/>
        <v>6.7033333333333331</v>
      </c>
      <c r="R74">
        <f t="shared" si="12"/>
        <v>74.481481481481481</v>
      </c>
      <c r="S74" t="str">
        <f t="shared" si="15"/>
        <v>film &amp; video</v>
      </c>
      <c r="T74" t="str">
        <f t="shared" si="16"/>
        <v>animation</v>
      </c>
      <c r="U74">
        <f t="shared" si="17"/>
        <v>12</v>
      </c>
      <c r="V74" t="str">
        <f t="shared" si="18"/>
        <v>film &amp; video</v>
      </c>
      <c r="W74" t="e">
        <f t="shared" si="19"/>
        <v>#VALUE!</v>
      </c>
      <c r="X74">
        <f t="shared" si="20"/>
        <v>22</v>
      </c>
    </row>
    <row r="75" spans="1:2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 s="17">
        <f t="shared" si="13"/>
        <v>42701.25</v>
      </c>
      <c r="K75">
        <v>1480226400</v>
      </c>
      <c r="L75" s="16">
        <f t="shared" si="14"/>
        <v>42704.25</v>
      </c>
      <c r="M75">
        <v>1480485600</v>
      </c>
      <c r="N75" t="b">
        <v>0</v>
      </c>
      <c r="O75" t="b">
        <v>0</v>
      </c>
      <c r="P75" t="s">
        <v>159</v>
      </c>
      <c r="Q75" s="6">
        <f t="shared" si="11"/>
        <v>6.609285714285714</v>
      </c>
      <c r="R75">
        <f t="shared" si="12"/>
        <v>105.14772727272727</v>
      </c>
      <c r="S75" t="str">
        <f t="shared" si="15"/>
        <v>music</v>
      </c>
      <c r="T75" t="str">
        <f t="shared" si="16"/>
        <v>jazz</v>
      </c>
      <c r="U75">
        <f t="shared" si="17"/>
        <v>5</v>
      </c>
      <c r="V75" t="str">
        <f t="shared" si="18"/>
        <v>music</v>
      </c>
      <c r="W75" t="str">
        <f t="shared" si="19"/>
        <v>/jazz</v>
      </c>
      <c r="X75">
        <f t="shared" si="20"/>
        <v>10</v>
      </c>
    </row>
    <row r="76" spans="1:2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 s="17">
        <f t="shared" si="13"/>
        <v>42456.208333333328</v>
      </c>
      <c r="K76">
        <v>1459054800</v>
      </c>
      <c r="L76" s="16">
        <f t="shared" si="14"/>
        <v>42457.208333333328</v>
      </c>
      <c r="M76">
        <v>1459141200</v>
      </c>
      <c r="N76" t="b">
        <v>0</v>
      </c>
      <c r="O76" t="b">
        <v>0</v>
      </c>
      <c r="P76" t="s">
        <v>148</v>
      </c>
      <c r="Q76" s="6">
        <f t="shared" si="11"/>
        <v>1.2246153846153847</v>
      </c>
      <c r="R76">
        <f t="shared" si="12"/>
        <v>56.188235294117646</v>
      </c>
      <c r="S76" t="str">
        <f t="shared" si="15"/>
        <v>music</v>
      </c>
      <c r="T76" t="str">
        <f t="shared" si="16"/>
        <v>metal</v>
      </c>
      <c r="U76">
        <f t="shared" si="17"/>
        <v>5</v>
      </c>
      <c r="V76" t="str">
        <f t="shared" si="18"/>
        <v>music</v>
      </c>
      <c r="W76" t="str">
        <f t="shared" si="19"/>
        <v>music/metal</v>
      </c>
      <c r="X76">
        <f t="shared" si="20"/>
        <v>11</v>
      </c>
    </row>
    <row r="77" spans="1:2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 s="17">
        <f t="shared" si="13"/>
        <v>43296.208333333328</v>
      </c>
      <c r="K77">
        <v>1531630800</v>
      </c>
      <c r="L77" s="16">
        <f t="shared" si="14"/>
        <v>43304.208333333328</v>
      </c>
      <c r="M77">
        <v>1532322000</v>
      </c>
      <c r="N77" t="b">
        <v>0</v>
      </c>
      <c r="O77" t="b">
        <v>0</v>
      </c>
      <c r="P77" t="s">
        <v>122</v>
      </c>
      <c r="Q77" s="6">
        <f t="shared" si="11"/>
        <v>1.5057731958762886</v>
      </c>
      <c r="R77">
        <f t="shared" si="12"/>
        <v>85.917647058823533</v>
      </c>
      <c r="S77" t="str">
        <f t="shared" si="15"/>
        <v>photography</v>
      </c>
      <c r="T77" t="str">
        <f t="shared" si="16"/>
        <v>photography books</v>
      </c>
      <c r="U77">
        <f t="shared" si="17"/>
        <v>11</v>
      </c>
      <c r="V77" t="str">
        <f t="shared" si="18"/>
        <v>photography</v>
      </c>
      <c r="W77" t="str">
        <f t="shared" si="19"/>
        <v>s</v>
      </c>
      <c r="X77">
        <f t="shared" si="20"/>
        <v>29</v>
      </c>
    </row>
    <row r="78" spans="1:2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 s="17">
        <f t="shared" si="13"/>
        <v>42027.25</v>
      </c>
      <c r="K78">
        <v>1421992800</v>
      </c>
      <c r="L78" s="16">
        <f t="shared" si="14"/>
        <v>42076.208333333328</v>
      </c>
      <c r="M78">
        <v>1426222800</v>
      </c>
      <c r="N78" t="b">
        <v>1</v>
      </c>
      <c r="O78" t="b">
        <v>1</v>
      </c>
      <c r="P78" t="s">
        <v>33</v>
      </c>
      <c r="Q78" s="6">
        <f t="shared" si="11"/>
        <v>0.78106590724165992</v>
      </c>
      <c r="R78">
        <f t="shared" si="12"/>
        <v>57.00296912114014</v>
      </c>
      <c r="S78" t="str">
        <f t="shared" si="15"/>
        <v>theater</v>
      </c>
      <c r="T78" t="str">
        <f t="shared" si="16"/>
        <v>plays</v>
      </c>
      <c r="U78">
        <f t="shared" si="17"/>
        <v>7</v>
      </c>
      <c r="V78" t="str">
        <f t="shared" si="18"/>
        <v>theater</v>
      </c>
      <c r="W78" t="str">
        <f t="shared" si="19"/>
        <v>theater/plays</v>
      </c>
      <c r="X78">
        <f t="shared" si="20"/>
        <v>13</v>
      </c>
    </row>
    <row r="79" spans="1:2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 s="17">
        <f t="shared" si="13"/>
        <v>40448.208333333336</v>
      </c>
      <c r="K79">
        <v>1285563600</v>
      </c>
      <c r="L79" s="16">
        <f t="shared" si="14"/>
        <v>40462.208333333336</v>
      </c>
      <c r="M79">
        <v>1286773200</v>
      </c>
      <c r="N79" t="b">
        <v>0</v>
      </c>
      <c r="O79" t="b">
        <v>1</v>
      </c>
      <c r="P79" t="s">
        <v>71</v>
      </c>
      <c r="Q79" s="6">
        <f t="shared" si="11"/>
        <v>0.46947368421052632</v>
      </c>
      <c r="R79">
        <f t="shared" si="12"/>
        <v>79.642857142857139</v>
      </c>
      <c r="S79" t="str">
        <f t="shared" si="15"/>
        <v>film &amp; video</v>
      </c>
      <c r="T79" t="str">
        <f t="shared" si="16"/>
        <v>animation</v>
      </c>
      <c r="U79">
        <f t="shared" si="17"/>
        <v>12</v>
      </c>
      <c r="V79" t="str">
        <f t="shared" si="18"/>
        <v>film &amp; video</v>
      </c>
      <c r="W79" t="str">
        <f t="shared" si="19"/>
        <v>/animation</v>
      </c>
      <c r="X79">
        <f t="shared" si="20"/>
        <v>22</v>
      </c>
    </row>
    <row r="80" spans="1:2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 s="17">
        <f t="shared" si="13"/>
        <v>43206.208333333328</v>
      </c>
      <c r="K80">
        <v>1523854800</v>
      </c>
      <c r="L80" s="16">
        <f t="shared" si="14"/>
        <v>43207.208333333328</v>
      </c>
      <c r="M80">
        <v>1523941200</v>
      </c>
      <c r="N80" t="b">
        <v>0</v>
      </c>
      <c r="O80" t="b">
        <v>0</v>
      </c>
      <c r="P80" t="s">
        <v>206</v>
      </c>
      <c r="Q80" s="6">
        <f t="shared" si="11"/>
        <v>3.008</v>
      </c>
      <c r="R80">
        <f t="shared" si="12"/>
        <v>41.018181818181816</v>
      </c>
      <c r="S80" t="str">
        <f t="shared" si="15"/>
        <v>publishing</v>
      </c>
      <c r="T80" t="str">
        <f t="shared" si="16"/>
        <v>translations</v>
      </c>
      <c r="U80">
        <f t="shared" si="17"/>
        <v>10</v>
      </c>
      <c r="V80" t="str">
        <f t="shared" si="18"/>
        <v>publishing</v>
      </c>
      <c r="W80" t="str">
        <f t="shared" si="19"/>
        <v>ns</v>
      </c>
      <c r="X80">
        <f t="shared" si="20"/>
        <v>23</v>
      </c>
    </row>
    <row r="81" spans="1:2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 s="17">
        <f t="shared" si="13"/>
        <v>43267.208333333328</v>
      </c>
      <c r="K81">
        <v>1529125200</v>
      </c>
      <c r="L81" s="16">
        <f t="shared" si="14"/>
        <v>43272.208333333328</v>
      </c>
      <c r="M81">
        <v>1529557200</v>
      </c>
      <c r="N81" t="b">
        <v>0</v>
      </c>
      <c r="O81" t="b">
        <v>0</v>
      </c>
      <c r="P81" t="s">
        <v>33</v>
      </c>
      <c r="Q81" s="6">
        <f t="shared" si="11"/>
        <v>0.6959861591695502</v>
      </c>
      <c r="R81">
        <f t="shared" si="12"/>
        <v>48.004773269689736</v>
      </c>
      <c r="S81" t="str">
        <f t="shared" si="15"/>
        <v>theater</v>
      </c>
      <c r="T81" t="str">
        <f t="shared" si="16"/>
        <v>plays</v>
      </c>
      <c r="U81">
        <f t="shared" si="17"/>
        <v>7</v>
      </c>
      <c r="V81" t="str">
        <f t="shared" si="18"/>
        <v>theater</v>
      </c>
      <c r="W81" t="str">
        <f t="shared" si="19"/>
        <v>ter/plays</v>
      </c>
      <c r="X81">
        <f t="shared" si="20"/>
        <v>13</v>
      </c>
    </row>
    <row r="82" spans="1:2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 s="17">
        <f t="shared" si="13"/>
        <v>42976.208333333328</v>
      </c>
      <c r="K82">
        <v>1503982800</v>
      </c>
      <c r="L82" s="16">
        <f t="shared" si="14"/>
        <v>43006.208333333328</v>
      </c>
      <c r="M82">
        <v>1506574800</v>
      </c>
      <c r="N82" t="b">
        <v>0</v>
      </c>
      <c r="O82" t="b">
        <v>0</v>
      </c>
      <c r="P82" t="s">
        <v>89</v>
      </c>
      <c r="Q82" s="6">
        <f t="shared" si="11"/>
        <v>6.374545454545455</v>
      </c>
      <c r="R82">
        <f t="shared" si="12"/>
        <v>55.212598425196852</v>
      </c>
      <c r="S82" t="str">
        <f t="shared" si="15"/>
        <v>games</v>
      </c>
      <c r="T82" t="str">
        <f t="shared" si="16"/>
        <v>video games</v>
      </c>
      <c r="U82">
        <f t="shared" si="17"/>
        <v>5</v>
      </c>
      <c r="V82" t="str">
        <f t="shared" si="18"/>
        <v>games</v>
      </c>
      <c r="W82" t="str">
        <f t="shared" si="19"/>
        <v>ames</v>
      </c>
      <c r="X82">
        <f t="shared" si="20"/>
        <v>17</v>
      </c>
    </row>
    <row r="83" spans="1:2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 s="17">
        <f t="shared" si="13"/>
        <v>43062.25</v>
      </c>
      <c r="K83">
        <v>1511416800</v>
      </c>
      <c r="L83" s="16">
        <f t="shared" si="14"/>
        <v>43087.25</v>
      </c>
      <c r="M83">
        <v>1513576800</v>
      </c>
      <c r="N83" t="b">
        <v>0</v>
      </c>
      <c r="O83" t="b">
        <v>0</v>
      </c>
      <c r="P83" t="s">
        <v>23</v>
      </c>
      <c r="Q83" s="6">
        <f t="shared" si="11"/>
        <v>2.253392857142857</v>
      </c>
      <c r="R83">
        <f t="shared" si="12"/>
        <v>92.109489051094897</v>
      </c>
      <c r="S83" t="str">
        <f t="shared" si="15"/>
        <v>music</v>
      </c>
      <c r="T83" t="str">
        <f t="shared" si="16"/>
        <v>rock</v>
      </c>
      <c r="U83">
        <f t="shared" si="17"/>
        <v>5</v>
      </c>
      <c r="V83" t="str">
        <f t="shared" si="18"/>
        <v>music</v>
      </c>
      <c r="W83" t="str">
        <f t="shared" si="19"/>
        <v>music/rock</v>
      </c>
      <c r="X83">
        <f t="shared" si="20"/>
        <v>10</v>
      </c>
    </row>
    <row r="84" spans="1:2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 s="17">
        <f t="shared" si="13"/>
        <v>43482.25</v>
      </c>
      <c r="K84">
        <v>1547704800</v>
      </c>
      <c r="L84" s="16">
        <f t="shared" si="14"/>
        <v>43489.25</v>
      </c>
      <c r="M84">
        <v>1548309600</v>
      </c>
      <c r="N84" t="b">
        <v>0</v>
      </c>
      <c r="O84" t="b">
        <v>1</v>
      </c>
      <c r="P84" t="s">
        <v>89</v>
      </c>
      <c r="Q84" s="6">
        <f t="shared" si="11"/>
        <v>14.973000000000001</v>
      </c>
      <c r="R84">
        <f t="shared" si="12"/>
        <v>83.183333333333337</v>
      </c>
      <c r="S84" t="str">
        <f t="shared" si="15"/>
        <v>games</v>
      </c>
      <c r="T84" t="str">
        <f t="shared" si="16"/>
        <v>video games</v>
      </c>
      <c r="U84">
        <f t="shared" si="17"/>
        <v>5</v>
      </c>
      <c r="V84" t="str">
        <f t="shared" si="18"/>
        <v>games</v>
      </c>
      <c r="W84" t="str">
        <f t="shared" si="19"/>
        <v>es/video games</v>
      </c>
      <c r="X84">
        <f t="shared" si="20"/>
        <v>17</v>
      </c>
    </row>
    <row r="85" spans="1:2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 s="17">
        <f t="shared" si="13"/>
        <v>42579.208333333328</v>
      </c>
      <c r="K85">
        <v>1469682000</v>
      </c>
      <c r="L85" s="16">
        <f t="shared" si="14"/>
        <v>42601.208333333328</v>
      </c>
      <c r="M85">
        <v>1471582800</v>
      </c>
      <c r="N85" t="b">
        <v>0</v>
      </c>
      <c r="O85" t="b">
        <v>0</v>
      </c>
      <c r="P85" t="s">
        <v>50</v>
      </c>
      <c r="Q85" s="6">
        <f t="shared" si="11"/>
        <v>0.37590225563909774</v>
      </c>
      <c r="R85">
        <f t="shared" si="12"/>
        <v>39.996000000000002</v>
      </c>
      <c r="S85" t="str">
        <f t="shared" si="15"/>
        <v>music</v>
      </c>
      <c r="T85" t="str">
        <f t="shared" si="16"/>
        <v>electric music</v>
      </c>
      <c r="U85">
        <f t="shared" si="17"/>
        <v>5</v>
      </c>
      <c r="V85" t="str">
        <f t="shared" si="18"/>
        <v>music</v>
      </c>
      <c r="W85" t="str">
        <f t="shared" si="19"/>
        <v>electric music</v>
      </c>
      <c r="X85">
        <f t="shared" si="20"/>
        <v>20</v>
      </c>
    </row>
    <row r="86" spans="1:2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 s="17">
        <f t="shared" si="13"/>
        <v>41118.208333333336</v>
      </c>
      <c r="K86">
        <v>1343451600</v>
      </c>
      <c r="L86" s="16">
        <f t="shared" si="14"/>
        <v>41128.208333333336</v>
      </c>
      <c r="M86">
        <v>1344315600</v>
      </c>
      <c r="N86" t="b">
        <v>0</v>
      </c>
      <c r="O86" t="b">
        <v>0</v>
      </c>
      <c r="P86" t="s">
        <v>65</v>
      </c>
      <c r="Q86" s="6">
        <f t="shared" si="11"/>
        <v>1.3236942675159236</v>
      </c>
      <c r="R86">
        <f t="shared" si="12"/>
        <v>111.1336898395722</v>
      </c>
      <c r="S86" t="str">
        <f t="shared" si="15"/>
        <v>technology</v>
      </c>
      <c r="T86" t="str">
        <f t="shared" si="16"/>
        <v>wearables</v>
      </c>
      <c r="U86">
        <f t="shared" si="17"/>
        <v>10</v>
      </c>
      <c r="V86" t="str">
        <f t="shared" si="18"/>
        <v>technology</v>
      </c>
      <c r="W86" t="str">
        <f t="shared" si="19"/>
        <v>ables</v>
      </c>
      <c r="X86">
        <f t="shared" si="20"/>
        <v>20</v>
      </c>
    </row>
    <row r="87" spans="1:2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 s="17">
        <f t="shared" si="13"/>
        <v>40797.208333333336</v>
      </c>
      <c r="K87">
        <v>1315717200</v>
      </c>
      <c r="L87" s="16">
        <f t="shared" si="14"/>
        <v>40805.208333333336</v>
      </c>
      <c r="M87">
        <v>1316408400</v>
      </c>
      <c r="N87" t="b">
        <v>0</v>
      </c>
      <c r="O87" t="b">
        <v>0</v>
      </c>
      <c r="P87" t="s">
        <v>60</v>
      </c>
      <c r="Q87" s="6">
        <f t="shared" si="11"/>
        <v>1.3122448979591836</v>
      </c>
      <c r="R87">
        <f t="shared" si="12"/>
        <v>90.563380281690144</v>
      </c>
      <c r="S87" t="str">
        <f t="shared" si="15"/>
        <v>music</v>
      </c>
      <c r="T87" t="str">
        <f t="shared" si="16"/>
        <v>indie rock</v>
      </c>
      <c r="U87">
        <f t="shared" si="17"/>
        <v>5</v>
      </c>
      <c r="V87" t="str">
        <f t="shared" si="18"/>
        <v>music</v>
      </c>
      <c r="W87" t="str">
        <f t="shared" si="19"/>
        <v>ie rock</v>
      </c>
      <c r="X87">
        <f t="shared" si="20"/>
        <v>16</v>
      </c>
    </row>
    <row r="88" spans="1:2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 s="17">
        <f t="shared" si="13"/>
        <v>42128.208333333328</v>
      </c>
      <c r="K88">
        <v>1430715600</v>
      </c>
      <c r="L88" s="16">
        <f t="shared" si="14"/>
        <v>42141.208333333328</v>
      </c>
      <c r="M88">
        <v>1431838800</v>
      </c>
      <c r="N88" t="b">
        <v>1</v>
      </c>
      <c r="O88" t="b">
        <v>0</v>
      </c>
      <c r="P88" t="s">
        <v>33</v>
      </c>
      <c r="Q88" s="6">
        <f t="shared" si="11"/>
        <v>1.6763513513513513</v>
      </c>
      <c r="R88">
        <f t="shared" si="12"/>
        <v>61.108374384236456</v>
      </c>
      <c r="S88" t="str">
        <f t="shared" si="15"/>
        <v>theater</v>
      </c>
      <c r="T88" t="str">
        <f t="shared" si="16"/>
        <v>plays</v>
      </c>
      <c r="U88">
        <f t="shared" si="17"/>
        <v>7</v>
      </c>
      <c r="V88" t="str">
        <f t="shared" si="18"/>
        <v>theater</v>
      </c>
      <c r="W88" t="str">
        <f t="shared" si="19"/>
        <v>ys</v>
      </c>
      <c r="X88">
        <f t="shared" si="20"/>
        <v>13</v>
      </c>
    </row>
    <row r="89" spans="1:2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 s="17">
        <f t="shared" si="13"/>
        <v>40610.25</v>
      </c>
      <c r="K89">
        <v>1299564000</v>
      </c>
      <c r="L89" s="16">
        <f t="shared" si="14"/>
        <v>40621.208333333336</v>
      </c>
      <c r="M89">
        <v>1300510800</v>
      </c>
      <c r="N89" t="b">
        <v>0</v>
      </c>
      <c r="O89" t="b">
        <v>1</v>
      </c>
      <c r="P89" t="s">
        <v>23</v>
      </c>
      <c r="Q89" s="6">
        <f t="shared" si="11"/>
        <v>0.6198488664987406</v>
      </c>
      <c r="R89">
        <f t="shared" si="12"/>
        <v>83.022941970310384</v>
      </c>
      <c r="S89" t="str">
        <f t="shared" si="15"/>
        <v>music</v>
      </c>
      <c r="T89" t="str">
        <f t="shared" si="16"/>
        <v>rock</v>
      </c>
      <c r="U89">
        <f t="shared" si="17"/>
        <v>5</v>
      </c>
      <c r="V89" t="str">
        <f t="shared" si="18"/>
        <v>music</v>
      </c>
      <c r="W89" t="str">
        <f t="shared" si="19"/>
        <v>music/rock</v>
      </c>
      <c r="X89">
        <f t="shared" si="20"/>
        <v>10</v>
      </c>
    </row>
    <row r="90" spans="1:2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 s="17">
        <f t="shared" si="13"/>
        <v>42110.208333333328</v>
      </c>
      <c r="K90">
        <v>1429160400</v>
      </c>
      <c r="L90" s="16">
        <f t="shared" si="14"/>
        <v>42132.208333333328</v>
      </c>
      <c r="M90">
        <v>1431061200</v>
      </c>
      <c r="N90" t="b">
        <v>0</v>
      </c>
      <c r="O90" t="b">
        <v>0</v>
      </c>
      <c r="P90" t="s">
        <v>206</v>
      </c>
      <c r="Q90" s="6">
        <f t="shared" si="11"/>
        <v>2.6074999999999999</v>
      </c>
      <c r="R90">
        <f t="shared" si="12"/>
        <v>110.76106194690266</v>
      </c>
      <c r="S90" t="str">
        <f t="shared" si="15"/>
        <v>publishing</v>
      </c>
      <c r="T90" t="str">
        <f t="shared" si="16"/>
        <v>translations</v>
      </c>
      <c r="U90">
        <f t="shared" si="17"/>
        <v>10</v>
      </c>
      <c r="V90" t="str">
        <f t="shared" si="18"/>
        <v>publishing</v>
      </c>
      <c r="W90" t="str">
        <f t="shared" si="19"/>
        <v>ns</v>
      </c>
      <c r="X90">
        <f t="shared" si="20"/>
        <v>23</v>
      </c>
    </row>
    <row r="91" spans="1:2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 s="17">
        <f t="shared" si="13"/>
        <v>40283.208333333336</v>
      </c>
      <c r="K91">
        <v>1271307600</v>
      </c>
      <c r="L91" s="16">
        <f t="shared" si="14"/>
        <v>40285.208333333336</v>
      </c>
      <c r="M91">
        <v>1271480400</v>
      </c>
      <c r="N91" t="b">
        <v>0</v>
      </c>
      <c r="O91" t="b">
        <v>0</v>
      </c>
      <c r="P91" t="s">
        <v>33</v>
      </c>
      <c r="Q91" s="6">
        <f t="shared" si="11"/>
        <v>2.5258823529411765</v>
      </c>
      <c r="R91">
        <f t="shared" si="12"/>
        <v>89.458333333333329</v>
      </c>
      <c r="S91" t="str">
        <f t="shared" si="15"/>
        <v>theater</v>
      </c>
      <c r="T91" t="str">
        <f t="shared" si="16"/>
        <v>plays</v>
      </c>
      <c r="U91">
        <f t="shared" si="17"/>
        <v>7</v>
      </c>
      <c r="V91" t="str">
        <f t="shared" si="18"/>
        <v>theater</v>
      </c>
      <c r="W91" t="str">
        <f t="shared" si="19"/>
        <v>plays</v>
      </c>
      <c r="X91">
        <f t="shared" si="20"/>
        <v>13</v>
      </c>
    </row>
    <row r="92" spans="1:2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 s="17">
        <f t="shared" si="13"/>
        <v>42425.25</v>
      </c>
      <c r="K92">
        <v>1456380000</v>
      </c>
      <c r="L92" s="16">
        <f t="shared" si="14"/>
        <v>42425.25</v>
      </c>
      <c r="M92">
        <v>1456380000</v>
      </c>
      <c r="N92" t="b">
        <v>0</v>
      </c>
      <c r="O92" t="b">
        <v>1</v>
      </c>
      <c r="P92" t="s">
        <v>33</v>
      </c>
      <c r="Q92" s="6">
        <f t="shared" si="11"/>
        <v>0.7861538461538462</v>
      </c>
      <c r="R92">
        <f t="shared" si="12"/>
        <v>57.849056603773583</v>
      </c>
      <c r="S92" t="str">
        <f t="shared" si="15"/>
        <v>theater</v>
      </c>
      <c r="T92" t="str">
        <f t="shared" si="16"/>
        <v>plays</v>
      </c>
      <c r="U92">
        <f t="shared" si="17"/>
        <v>7</v>
      </c>
      <c r="V92" t="str">
        <f t="shared" si="18"/>
        <v>theater</v>
      </c>
      <c r="W92" t="str">
        <f t="shared" si="19"/>
        <v>theater/plays</v>
      </c>
      <c r="X92">
        <f t="shared" si="20"/>
        <v>13</v>
      </c>
    </row>
    <row r="93" spans="1:2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 s="17">
        <f t="shared" si="13"/>
        <v>42588.208333333328</v>
      </c>
      <c r="K93">
        <v>1470459600</v>
      </c>
      <c r="L93" s="16">
        <f t="shared" si="14"/>
        <v>42616.208333333328</v>
      </c>
      <c r="M93">
        <v>1472878800</v>
      </c>
      <c r="N93" t="b">
        <v>0</v>
      </c>
      <c r="O93" t="b">
        <v>0</v>
      </c>
      <c r="P93" t="s">
        <v>206</v>
      </c>
      <c r="Q93" s="6">
        <f t="shared" si="11"/>
        <v>0.48404406999351912</v>
      </c>
      <c r="R93">
        <f t="shared" si="12"/>
        <v>109.99705449189985</v>
      </c>
      <c r="S93" t="str">
        <f t="shared" si="15"/>
        <v>publishing</v>
      </c>
      <c r="T93" t="str">
        <f t="shared" si="16"/>
        <v>translations</v>
      </c>
      <c r="U93">
        <f t="shared" si="17"/>
        <v>10</v>
      </c>
      <c r="V93" t="str">
        <f t="shared" si="18"/>
        <v>publishing</v>
      </c>
      <c r="W93" t="str">
        <f t="shared" si="19"/>
        <v>ations</v>
      </c>
      <c r="X93">
        <f t="shared" si="20"/>
        <v>23</v>
      </c>
    </row>
    <row r="94" spans="1:2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 s="17">
        <f t="shared" si="13"/>
        <v>40352.208333333336</v>
      </c>
      <c r="K94">
        <v>1277269200</v>
      </c>
      <c r="L94" s="16">
        <f t="shared" si="14"/>
        <v>40353.208333333336</v>
      </c>
      <c r="M94">
        <v>1277355600</v>
      </c>
      <c r="N94" t="b">
        <v>0</v>
      </c>
      <c r="O94" t="b">
        <v>1</v>
      </c>
      <c r="P94" t="s">
        <v>89</v>
      </c>
      <c r="Q94" s="6">
        <f t="shared" si="11"/>
        <v>2.5887500000000001</v>
      </c>
      <c r="R94">
        <f t="shared" si="12"/>
        <v>103.96586345381526</v>
      </c>
      <c r="S94" t="str">
        <f t="shared" si="15"/>
        <v>games</v>
      </c>
      <c r="T94" t="str">
        <f t="shared" si="16"/>
        <v>video games</v>
      </c>
      <c r="U94">
        <f t="shared" si="17"/>
        <v>5</v>
      </c>
      <c r="V94" t="str">
        <f t="shared" si="18"/>
        <v>games</v>
      </c>
      <c r="W94" t="str">
        <f t="shared" si="19"/>
        <v>o games</v>
      </c>
      <c r="X94">
        <f t="shared" si="20"/>
        <v>17</v>
      </c>
    </row>
    <row r="95" spans="1:2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 s="17">
        <f t="shared" si="13"/>
        <v>41202.208333333336</v>
      </c>
      <c r="K95">
        <v>1350709200</v>
      </c>
      <c r="L95" s="16">
        <f t="shared" si="14"/>
        <v>41206.208333333336</v>
      </c>
      <c r="M95">
        <v>1351054800</v>
      </c>
      <c r="N95" t="b">
        <v>0</v>
      </c>
      <c r="O95" t="b">
        <v>1</v>
      </c>
      <c r="P95" t="s">
        <v>33</v>
      </c>
      <c r="Q95" s="6">
        <f t="shared" si="11"/>
        <v>0.60548713235294116</v>
      </c>
      <c r="R95">
        <f t="shared" si="12"/>
        <v>107.99508196721311</v>
      </c>
      <c r="S95" t="str">
        <f t="shared" si="15"/>
        <v>theater</v>
      </c>
      <c r="T95" t="str">
        <f t="shared" si="16"/>
        <v>plays</v>
      </c>
      <c r="U95">
        <f t="shared" si="17"/>
        <v>7</v>
      </c>
      <c r="V95" t="str">
        <f t="shared" si="18"/>
        <v>theater</v>
      </c>
      <c r="W95" t="str">
        <f t="shared" si="19"/>
        <v>/plays</v>
      </c>
      <c r="X95">
        <f t="shared" si="20"/>
        <v>13</v>
      </c>
    </row>
    <row r="96" spans="1:2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 s="17">
        <f t="shared" si="13"/>
        <v>43562.208333333328</v>
      </c>
      <c r="K96">
        <v>1554613200</v>
      </c>
      <c r="L96" s="16">
        <f t="shared" si="14"/>
        <v>43573.208333333328</v>
      </c>
      <c r="M96">
        <v>1555563600</v>
      </c>
      <c r="N96" t="b">
        <v>0</v>
      </c>
      <c r="O96" t="b">
        <v>0</v>
      </c>
      <c r="P96" t="s">
        <v>28</v>
      </c>
      <c r="Q96" s="6">
        <f t="shared" si="11"/>
        <v>3.036896551724138</v>
      </c>
      <c r="R96">
        <f t="shared" si="12"/>
        <v>48.927777777777777</v>
      </c>
      <c r="S96" t="str">
        <f t="shared" si="15"/>
        <v>technology</v>
      </c>
      <c r="T96" t="str">
        <f t="shared" si="16"/>
        <v>web</v>
      </c>
      <c r="U96">
        <f t="shared" si="17"/>
        <v>10</v>
      </c>
      <c r="V96" t="str">
        <f t="shared" si="18"/>
        <v>technology</v>
      </c>
      <c r="W96" t="str">
        <f t="shared" si="19"/>
        <v>echnology/web</v>
      </c>
      <c r="X96">
        <f t="shared" si="20"/>
        <v>14</v>
      </c>
    </row>
    <row r="97" spans="1:2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 s="17">
        <f t="shared" si="13"/>
        <v>43752.208333333328</v>
      </c>
      <c r="K97">
        <v>1571029200</v>
      </c>
      <c r="L97" s="16">
        <f t="shared" si="14"/>
        <v>43759.208333333328</v>
      </c>
      <c r="M97">
        <v>1571634000</v>
      </c>
      <c r="N97" t="b">
        <v>0</v>
      </c>
      <c r="O97" t="b">
        <v>0</v>
      </c>
      <c r="P97" t="s">
        <v>42</v>
      </c>
      <c r="Q97" s="6">
        <f t="shared" si="11"/>
        <v>1.1299999999999999</v>
      </c>
      <c r="R97">
        <f t="shared" si="12"/>
        <v>37.666666666666664</v>
      </c>
      <c r="S97" t="str">
        <f t="shared" si="15"/>
        <v>film &amp; video</v>
      </c>
      <c r="T97" t="str">
        <f t="shared" si="16"/>
        <v>documentary</v>
      </c>
      <c r="U97">
        <f t="shared" si="17"/>
        <v>12</v>
      </c>
      <c r="V97" t="str">
        <f t="shared" si="18"/>
        <v>film &amp; video</v>
      </c>
      <c r="W97" t="str">
        <f t="shared" si="19"/>
        <v/>
      </c>
      <c r="X97">
        <f t="shared" si="20"/>
        <v>24</v>
      </c>
    </row>
    <row r="98" spans="1:2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 s="17">
        <f t="shared" si="13"/>
        <v>40612.25</v>
      </c>
      <c r="K98">
        <v>1299736800</v>
      </c>
      <c r="L98" s="16">
        <f t="shared" si="14"/>
        <v>40625.208333333336</v>
      </c>
      <c r="M98">
        <v>1300856400</v>
      </c>
      <c r="N98" t="b">
        <v>0</v>
      </c>
      <c r="O98" t="b">
        <v>0</v>
      </c>
      <c r="P98" t="s">
        <v>33</v>
      </c>
      <c r="Q98" s="6">
        <f t="shared" si="11"/>
        <v>2.1737876614060259</v>
      </c>
      <c r="R98">
        <f t="shared" si="12"/>
        <v>64.999141999141997</v>
      </c>
      <c r="S98" t="str">
        <f t="shared" si="15"/>
        <v>theater</v>
      </c>
      <c r="T98" t="str">
        <f t="shared" si="16"/>
        <v>plays</v>
      </c>
      <c r="U98">
        <f t="shared" si="17"/>
        <v>7</v>
      </c>
      <c r="V98" t="str">
        <f t="shared" si="18"/>
        <v>theater</v>
      </c>
      <c r="W98" t="str">
        <f t="shared" si="19"/>
        <v>er/plays</v>
      </c>
      <c r="X98">
        <f t="shared" si="20"/>
        <v>13</v>
      </c>
    </row>
    <row r="99" spans="1:2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 s="17">
        <f t="shared" si="13"/>
        <v>42180.208333333328</v>
      </c>
      <c r="K99">
        <v>1435208400</v>
      </c>
      <c r="L99" s="16">
        <f t="shared" si="14"/>
        <v>42234.208333333328</v>
      </c>
      <c r="M99">
        <v>1439874000</v>
      </c>
      <c r="N99" t="b">
        <v>0</v>
      </c>
      <c r="O99" t="b">
        <v>0</v>
      </c>
      <c r="P99" t="s">
        <v>17</v>
      </c>
      <c r="Q99" s="6">
        <f t="shared" si="11"/>
        <v>9.2669230769230762</v>
      </c>
      <c r="R99">
        <f t="shared" si="12"/>
        <v>106.61061946902655</v>
      </c>
      <c r="S99" t="str">
        <f t="shared" si="15"/>
        <v>food</v>
      </c>
      <c r="T99" t="str">
        <f t="shared" si="16"/>
        <v>food trucks</v>
      </c>
      <c r="U99">
        <f t="shared" si="17"/>
        <v>4</v>
      </c>
      <c r="V99" t="str">
        <f t="shared" si="18"/>
        <v>food</v>
      </c>
      <c r="W99" t="str">
        <f t="shared" si="19"/>
        <v>/food trucks</v>
      </c>
      <c r="X99">
        <f t="shared" si="20"/>
        <v>16</v>
      </c>
    </row>
    <row r="100" spans="1:2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 s="17">
        <f t="shared" si="13"/>
        <v>42212.208333333328</v>
      </c>
      <c r="K100">
        <v>1437973200</v>
      </c>
      <c r="L100" s="16">
        <f t="shared" si="14"/>
        <v>42216.208333333328</v>
      </c>
      <c r="M100">
        <v>1438318800</v>
      </c>
      <c r="N100" t="b">
        <v>0</v>
      </c>
      <c r="O100" t="b">
        <v>0</v>
      </c>
      <c r="P100" t="s">
        <v>89</v>
      </c>
      <c r="Q100" s="6">
        <f t="shared" si="11"/>
        <v>0.33692229038854804</v>
      </c>
      <c r="R100">
        <f t="shared" si="12"/>
        <v>27.009016393442622</v>
      </c>
      <c r="S100" t="str">
        <f t="shared" si="15"/>
        <v>games</v>
      </c>
      <c r="T100" t="str">
        <f t="shared" si="16"/>
        <v>video games</v>
      </c>
      <c r="U100">
        <f t="shared" si="17"/>
        <v>5</v>
      </c>
      <c r="V100" t="str">
        <f t="shared" si="18"/>
        <v>games</v>
      </c>
      <c r="W100" t="str">
        <f t="shared" si="19"/>
        <v>o games</v>
      </c>
      <c r="X100">
        <f t="shared" si="20"/>
        <v>17</v>
      </c>
    </row>
    <row r="101" spans="1:2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 s="17">
        <f t="shared" si="13"/>
        <v>41968.25</v>
      </c>
      <c r="K101">
        <v>1416895200</v>
      </c>
      <c r="L101" s="16">
        <f t="shared" si="14"/>
        <v>41997.25</v>
      </c>
      <c r="M101">
        <v>1419400800</v>
      </c>
      <c r="N101" t="b">
        <v>0</v>
      </c>
      <c r="O101" t="b">
        <v>0</v>
      </c>
      <c r="P101" t="s">
        <v>33</v>
      </c>
      <c r="Q101" s="6">
        <f t="shared" si="11"/>
        <v>1.9672368421052631</v>
      </c>
      <c r="R101">
        <f t="shared" si="12"/>
        <v>91.16463414634147</v>
      </c>
      <c r="S101" t="str">
        <f t="shared" si="15"/>
        <v>theater</v>
      </c>
      <c r="T101" t="str">
        <f t="shared" si="16"/>
        <v>plays</v>
      </c>
      <c r="U101">
        <f t="shared" si="17"/>
        <v>7</v>
      </c>
      <c r="V101" t="str">
        <f t="shared" si="18"/>
        <v>theater</v>
      </c>
      <c r="W101" t="str">
        <f t="shared" si="19"/>
        <v>plays</v>
      </c>
      <c r="X101">
        <f t="shared" si="20"/>
        <v>13</v>
      </c>
    </row>
    <row r="102" spans="1:2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 s="17">
        <f t="shared" si="13"/>
        <v>40835.208333333336</v>
      </c>
      <c r="K102">
        <v>1319000400</v>
      </c>
      <c r="L102" s="16">
        <f t="shared" si="14"/>
        <v>40853.208333333336</v>
      </c>
      <c r="M102">
        <v>1320555600</v>
      </c>
      <c r="N102" t="b">
        <v>0</v>
      </c>
      <c r="O102" t="b">
        <v>0</v>
      </c>
      <c r="P102" t="s">
        <v>33</v>
      </c>
      <c r="Q102" s="6">
        <f t="shared" si="11"/>
        <v>0.01</v>
      </c>
      <c r="R102">
        <f t="shared" si="12"/>
        <v>1</v>
      </c>
      <c r="S102" t="str">
        <f t="shared" si="15"/>
        <v>theater</v>
      </c>
      <c r="T102" t="str">
        <f t="shared" si="16"/>
        <v>plays</v>
      </c>
      <c r="U102">
        <f t="shared" si="17"/>
        <v>7</v>
      </c>
      <c r="V102" t="str">
        <f t="shared" si="18"/>
        <v>theater</v>
      </c>
      <c r="W102" t="str">
        <f t="shared" si="19"/>
        <v>heater/plays</v>
      </c>
      <c r="X102">
        <f t="shared" si="20"/>
        <v>13</v>
      </c>
    </row>
    <row r="103" spans="1:2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 s="17">
        <f t="shared" si="13"/>
        <v>42056.25</v>
      </c>
      <c r="K103">
        <v>1424498400</v>
      </c>
      <c r="L103" s="16">
        <f t="shared" si="14"/>
        <v>42063.25</v>
      </c>
      <c r="M103">
        <v>1425103200</v>
      </c>
      <c r="N103" t="b">
        <v>0</v>
      </c>
      <c r="O103" t="b">
        <v>1</v>
      </c>
      <c r="P103" t="s">
        <v>50</v>
      </c>
      <c r="Q103" s="6">
        <f t="shared" si="11"/>
        <v>10.214444444444444</v>
      </c>
      <c r="R103">
        <f t="shared" si="12"/>
        <v>56.054878048780488</v>
      </c>
      <c r="S103" t="str">
        <f t="shared" si="15"/>
        <v>music</v>
      </c>
      <c r="T103" t="str">
        <f t="shared" si="16"/>
        <v>electric music</v>
      </c>
      <c r="U103">
        <f t="shared" si="17"/>
        <v>5</v>
      </c>
      <c r="V103" t="str">
        <f t="shared" si="18"/>
        <v>music</v>
      </c>
      <c r="W103" t="str">
        <f t="shared" si="19"/>
        <v>electric music</v>
      </c>
      <c r="X103">
        <f t="shared" si="20"/>
        <v>20</v>
      </c>
    </row>
    <row r="104" spans="1:2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 s="17">
        <f t="shared" si="13"/>
        <v>43234.208333333328</v>
      </c>
      <c r="K104">
        <v>1526274000</v>
      </c>
      <c r="L104" s="16">
        <f t="shared" si="14"/>
        <v>43241.208333333328</v>
      </c>
      <c r="M104">
        <v>1526878800</v>
      </c>
      <c r="N104" t="b">
        <v>0</v>
      </c>
      <c r="O104" t="b">
        <v>1</v>
      </c>
      <c r="P104" t="s">
        <v>65</v>
      </c>
      <c r="Q104" s="6">
        <f t="shared" si="11"/>
        <v>2.8167567567567566</v>
      </c>
      <c r="R104">
        <f t="shared" si="12"/>
        <v>31.017857142857142</v>
      </c>
      <c r="S104" t="str">
        <f t="shared" si="15"/>
        <v>technology</v>
      </c>
      <c r="T104" t="str">
        <f t="shared" si="16"/>
        <v>wearables</v>
      </c>
      <c r="U104">
        <f t="shared" si="17"/>
        <v>10</v>
      </c>
      <c r="V104" t="str">
        <f t="shared" si="18"/>
        <v>technology</v>
      </c>
      <c r="W104" t="str">
        <f t="shared" si="19"/>
        <v>wearables</v>
      </c>
      <c r="X104">
        <f t="shared" si="20"/>
        <v>20</v>
      </c>
    </row>
    <row r="105" spans="1:2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 s="17">
        <f t="shared" si="13"/>
        <v>40475.208333333336</v>
      </c>
      <c r="K105">
        <v>1287896400</v>
      </c>
      <c r="L105" s="16">
        <f t="shared" si="14"/>
        <v>40484.208333333336</v>
      </c>
      <c r="M105">
        <v>1288674000</v>
      </c>
      <c r="N105" t="b">
        <v>0</v>
      </c>
      <c r="O105" t="b">
        <v>0</v>
      </c>
      <c r="P105" t="s">
        <v>50</v>
      </c>
      <c r="Q105" s="6">
        <f t="shared" si="11"/>
        <v>0.24610000000000001</v>
      </c>
      <c r="R105">
        <f t="shared" si="12"/>
        <v>66.513513513513516</v>
      </c>
      <c r="S105" t="str">
        <f t="shared" si="15"/>
        <v>music</v>
      </c>
      <c r="T105" t="str">
        <f t="shared" si="16"/>
        <v>electric music</v>
      </c>
      <c r="U105">
        <f t="shared" si="17"/>
        <v>5</v>
      </c>
      <c r="V105" t="str">
        <f t="shared" si="18"/>
        <v>music</v>
      </c>
      <c r="W105" t="str">
        <f t="shared" si="19"/>
        <v>tric music</v>
      </c>
      <c r="X105">
        <f t="shared" si="20"/>
        <v>20</v>
      </c>
    </row>
    <row r="106" spans="1:2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 s="17">
        <f t="shared" si="13"/>
        <v>42878.208333333328</v>
      </c>
      <c r="K106">
        <v>1495515600</v>
      </c>
      <c r="L106" s="16">
        <f t="shared" si="14"/>
        <v>42879.208333333328</v>
      </c>
      <c r="M106">
        <v>1495602000</v>
      </c>
      <c r="N106" t="b">
        <v>0</v>
      </c>
      <c r="O106" t="b">
        <v>0</v>
      </c>
      <c r="P106" t="s">
        <v>60</v>
      </c>
      <c r="Q106" s="6">
        <f t="shared" si="11"/>
        <v>1.4314010067114094</v>
      </c>
      <c r="R106">
        <f t="shared" si="12"/>
        <v>89.005216484089729</v>
      </c>
      <c r="S106" t="str">
        <f t="shared" si="15"/>
        <v>music</v>
      </c>
      <c r="T106" t="str">
        <f t="shared" si="16"/>
        <v>indie rock</v>
      </c>
      <c r="U106">
        <f t="shared" si="17"/>
        <v>5</v>
      </c>
      <c r="V106" t="str">
        <f t="shared" si="18"/>
        <v>music</v>
      </c>
      <c r="W106" t="str">
        <f t="shared" si="19"/>
        <v>die rock</v>
      </c>
      <c r="X106">
        <f t="shared" si="20"/>
        <v>16</v>
      </c>
    </row>
    <row r="107" spans="1:2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 s="17">
        <f t="shared" si="13"/>
        <v>41366.208333333336</v>
      </c>
      <c r="K107">
        <v>1364878800</v>
      </c>
      <c r="L107" s="16">
        <f t="shared" si="14"/>
        <v>41384.208333333336</v>
      </c>
      <c r="M107">
        <v>1366434000</v>
      </c>
      <c r="N107" t="b">
        <v>0</v>
      </c>
      <c r="O107" t="b">
        <v>0</v>
      </c>
      <c r="P107" t="s">
        <v>28</v>
      </c>
      <c r="Q107" s="6">
        <f t="shared" si="11"/>
        <v>1.4454411764705883</v>
      </c>
      <c r="R107">
        <f t="shared" si="12"/>
        <v>103.46315789473684</v>
      </c>
      <c r="S107" t="str">
        <f t="shared" si="15"/>
        <v>technology</v>
      </c>
      <c r="T107" t="str">
        <f t="shared" si="16"/>
        <v>web</v>
      </c>
      <c r="U107">
        <f t="shared" si="17"/>
        <v>10</v>
      </c>
      <c r="V107" t="str">
        <f t="shared" si="18"/>
        <v>technology</v>
      </c>
      <c r="W107" t="str">
        <f t="shared" si="19"/>
        <v>eb</v>
      </c>
      <c r="X107">
        <f t="shared" si="20"/>
        <v>14</v>
      </c>
    </row>
    <row r="108" spans="1:2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 s="17">
        <f t="shared" si="13"/>
        <v>43716.208333333328</v>
      </c>
      <c r="K108">
        <v>1567918800</v>
      </c>
      <c r="L108" s="16">
        <f t="shared" si="14"/>
        <v>43721.208333333328</v>
      </c>
      <c r="M108">
        <v>1568350800</v>
      </c>
      <c r="N108" t="b">
        <v>0</v>
      </c>
      <c r="O108" t="b">
        <v>0</v>
      </c>
      <c r="P108" t="s">
        <v>33</v>
      </c>
      <c r="Q108" s="6">
        <f t="shared" si="11"/>
        <v>3.5912820512820511</v>
      </c>
      <c r="R108">
        <f t="shared" si="12"/>
        <v>95.278911564625844</v>
      </c>
      <c r="S108" t="str">
        <f t="shared" si="15"/>
        <v>theater</v>
      </c>
      <c r="T108" t="str">
        <f t="shared" si="16"/>
        <v>plays</v>
      </c>
      <c r="U108">
        <f t="shared" si="17"/>
        <v>7</v>
      </c>
      <c r="V108" t="str">
        <f t="shared" si="18"/>
        <v>theater</v>
      </c>
      <c r="W108" t="str">
        <f t="shared" si="19"/>
        <v>plays</v>
      </c>
      <c r="X108">
        <f t="shared" si="20"/>
        <v>13</v>
      </c>
    </row>
    <row r="109" spans="1:2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 s="17">
        <f t="shared" si="13"/>
        <v>43213.208333333328</v>
      </c>
      <c r="K109">
        <v>1524459600</v>
      </c>
      <c r="L109" s="16">
        <f t="shared" si="14"/>
        <v>43230.208333333328</v>
      </c>
      <c r="M109">
        <v>1525928400</v>
      </c>
      <c r="N109" t="b">
        <v>0</v>
      </c>
      <c r="O109" t="b">
        <v>1</v>
      </c>
      <c r="P109" t="s">
        <v>33</v>
      </c>
      <c r="Q109" s="6">
        <f t="shared" si="11"/>
        <v>1.8648571428571428</v>
      </c>
      <c r="R109">
        <f t="shared" si="12"/>
        <v>75.895348837209298</v>
      </c>
      <c r="S109" t="str">
        <f t="shared" si="15"/>
        <v>theater</v>
      </c>
      <c r="T109" t="str">
        <f t="shared" si="16"/>
        <v>plays</v>
      </c>
      <c r="U109">
        <f t="shared" si="17"/>
        <v>7</v>
      </c>
      <c r="V109" t="str">
        <f t="shared" si="18"/>
        <v>theater</v>
      </c>
      <c r="W109" t="str">
        <f t="shared" si="19"/>
        <v>theater/plays</v>
      </c>
      <c r="X109">
        <f t="shared" si="20"/>
        <v>13</v>
      </c>
    </row>
    <row r="110" spans="1:2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 s="17">
        <f t="shared" si="13"/>
        <v>41005.208333333336</v>
      </c>
      <c r="K110">
        <v>1333688400</v>
      </c>
      <c r="L110" s="16">
        <f t="shared" si="14"/>
        <v>41042.208333333336</v>
      </c>
      <c r="M110">
        <v>1336885200</v>
      </c>
      <c r="N110" t="b">
        <v>0</v>
      </c>
      <c r="O110" t="b">
        <v>0</v>
      </c>
      <c r="P110" t="s">
        <v>42</v>
      </c>
      <c r="Q110" s="6">
        <f t="shared" si="11"/>
        <v>5.9526666666666666</v>
      </c>
      <c r="R110">
        <f t="shared" si="12"/>
        <v>107.57831325301204</v>
      </c>
      <c r="S110" t="str">
        <f t="shared" si="15"/>
        <v>film &amp; video</v>
      </c>
      <c r="T110" t="str">
        <f t="shared" si="16"/>
        <v>documentary</v>
      </c>
      <c r="U110">
        <f t="shared" si="17"/>
        <v>12</v>
      </c>
      <c r="V110" t="str">
        <f t="shared" si="18"/>
        <v>film &amp; video</v>
      </c>
      <c r="W110" t="str">
        <f t="shared" si="19"/>
        <v>ocumentary</v>
      </c>
      <c r="X110">
        <f t="shared" si="20"/>
        <v>24</v>
      </c>
    </row>
    <row r="111" spans="1:2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 s="17">
        <f t="shared" si="13"/>
        <v>41651.25</v>
      </c>
      <c r="K111">
        <v>1389506400</v>
      </c>
      <c r="L111" s="16">
        <f t="shared" si="14"/>
        <v>41653.25</v>
      </c>
      <c r="M111">
        <v>1389679200</v>
      </c>
      <c r="N111" t="b">
        <v>0</v>
      </c>
      <c r="O111" t="b">
        <v>0</v>
      </c>
      <c r="P111" t="s">
        <v>269</v>
      </c>
      <c r="Q111" s="6">
        <f t="shared" si="11"/>
        <v>0.5921153846153846</v>
      </c>
      <c r="R111">
        <f t="shared" si="12"/>
        <v>51.31666666666667</v>
      </c>
      <c r="S111" t="str">
        <f t="shared" si="15"/>
        <v>film &amp; video</v>
      </c>
      <c r="T111" t="str">
        <f t="shared" si="16"/>
        <v>television</v>
      </c>
      <c r="U111">
        <f t="shared" si="17"/>
        <v>12</v>
      </c>
      <c r="V111" t="str">
        <f t="shared" si="18"/>
        <v>film &amp; video</v>
      </c>
      <c r="W111" t="str">
        <f t="shared" si="19"/>
        <v>ion</v>
      </c>
      <c r="X111">
        <f t="shared" si="20"/>
        <v>23</v>
      </c>
    </row>
    <row r="112" spans="1:2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 s="17">
        <f t="shared" si="13"/>
        <v>43354.208333333328</v>
      </c>
      <c r="K112">
        <v>1536642000</v>
      </c>
      <c r="L112" s="16">
        <f t="shared" si="14"/>
        <v>43373.208333333328</v>
      </c>
      <c r="M112">
        <v>1538283600</v>
      </c>
      <c r="N112" t="b">
        <v>0</v>
      </c>
      <c r="O112" t="b">
        <v>0</v>
      </c>
      <c r="P112" t="s">
        <v>17</v>
      </c>
      <c r="Q112" s="6">
        <f t="shared" si="11"/>
        <v>0.14962780898876404</v>
      </c>
      <c r="R112">
        <f t="shared" si="12"/>
        <v>71.983108108108112</v>
      </c>
      <c r="S112" t="str">
        <f t="shared" si="15"/>
        <v>food</v>
      </c>
      <c r="T112" t="str">
        <f t="shared" si="16"/>
        <v>food trucks</v>
      </c>
      <c r="U112">
        <f t="shared" si="17"/>
        <v>4</v>
      </c>
      <c r="V112" t="str">
        <f t="shared" si="18"/>
        <v>food</v>
      </c>
      <c r="W112" t="str">
        <f t="shared" si="19"/>
        <v>food/food trucks</v>
      </c>
      <c r="X112">
        <f t="shared" si="20"/>
        <v>16</v>
      </c>
    </row>
    <row r="113" spans="1:2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 s="17">
        <f t="shared" si="13"/>
        <v>41174.208333333336</v>
      </c>
      <c r="K113">
        <v>1348290000</v>
      </c>
      <c r="L113" s="16">
        <f t="shared" si="14"/>
        <v>41180.208333333336</v>
      </c>
      <c r="M113">
        <v>1348808400</v>
      </c>
      <c r="N113" t="b">
        <v>0</v>
      </c>
      <c r="O113" t="b">
        <v>0</v>
      </c>
      <c r="P113" t="s">
        <v>133</v>
      </c>
      <c r="Q113" s="6">
        <f t="shared" si="11"/>
        <v>1.1995602605863191</v>
      </c>
      <c r="R113">
        <f t="shared" si="12"/>
        <v>108.95414201183432</v>
      </c>
      <c r="S113" t="str">
        <f t="shared" si="15"/>
        <v>publishing</v>
      </c>
      <c r="T113" t="str">
        <f t="shared" si="16"/>
        <v>radio &amp; podcasts</v>
      </c>
      <c r="U113">
        <f t="shared" si="17"/>
        <v>10</v>
      </c>
      <c r="V113" t="str">
        <f t="shared" si="18"/>
        <v>publishing</v>
      </c>
      <c r="W113" t="str">
        <f t="shared" si="19"/>
        <v>sts</v>
      </c>
      <c r="X113">
        <f t="shared" si="20"/>
        <v>27</v>
      </c>
    </row>
    <row r="114" spans="1:2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 s="17">
        <f t="shared" si="13"/>
        <v>41875.208333333336</v>
      </c>
      <c r="K114">
        <v>1408856400</v>
      </c>
      <c r="L114" s="16">
        <f t="shared" si="14"/>
        <v>41890.208333333336</v>
      </c>
      <c r="M114">
        <v>1410152400</v>
      </c>
      <c r="N114" t="b">
        <v>0</v>
      </c>
      <c r="O114" t="b">
        <v>0</v>
      </c>
      <c r="P114" t="s">
        <v>28</v>
      </c>
      <c r="Q114" s="6">
        <f t="shared" si="11"/>
        <v>2.6882978723404256</v>
      </c>
      <c r="R114">
        <f t="shared" si="12"/>
        <v>35</v>
      </c>
      <c r="S114" t="str">
        <f t="shared" si="15"/>
        <v>technology</v>
      </c>
      <c r="T114" t="str">
        <f t="shared" si="16"/>
        <v>web</v>
      </c>
      <c r="U114">
        <f t="shared" si="17"/>
        <v>10</v>
      </c>
      <c r="V114" t="str">
        <f t="shared" si="18"/>
        <v>technology</v>
      </c>
      <c r="W114" t="str">
        <f t="shared" si="19"/>
        <v>y/web</v>
      </c>
      <c r="X114">
        <f t="shared" si="20"/>
        <v>14</v>
      </c>
    </row>
    <row r="115" spans="1:2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 s="17">
        <f t="shared" si="13"/>
        <v>42990.208333333328</v>
      </c>
      <c r="K115">
        <v>1505192400</v>
      </c>
      <c r="L115" s="16">
        <f t="shared" si="14"/>
        <v>42997.208333333328</v>
      </c>
      <c r="M115">
        <v>1505797200</v>
      </c>
      <c r="N115" t="b">
        <v>0</v>
      </c>
      <c r="O115" t="b">
        <v>0</v>
      </c>
      <c r="P115" t="s">
        <v>17</v>
      </c>
      <c r="Q115" s="6">
        <f t="shared" si="11"/>
        <v>3.7687878787878786</v>
      </c>
      <c r="R115">
        <f t="shared" si="12"/>
        <v>94.938931297709928</v>
      </c>
      <c r="S115" t="str">
        <f t="shared" si="15"/>
        <v>food</v>
      </c>
      <c r="T115" t="str">
        <f t="shared" si="16"/>
        <v>food trucks</v>
      </c>
      <c r="U115">
        <f t="shared" si="17"/>
        <v>4</v>
      </c>
      <c r="V115" t="str">
        <f t="shared" si="18"/>
        <v>food</v>
      </c>
      <c r="W115" t="str">
        <f t="shared" si="19"/>
        <v>ood/food trucks</v>
      </c>
      <c r="X115">
        <f t="shared" si="20"/>
        <v>16</v>
      </c>
    </row>
    <row r="116" spans="1:2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 s="17">
        <f t="shared" si="13"/>
        <v>43564.208333333328</v>
      </c>
      <c r="K116">
        <v>1554786000</v>
      </c>
      <c r="L116" s="16">
        <f t="shared" si="14"/>
        <v>43565.208333333328</v>
      </c>
      <c r="M116">
        <v>1554872400</v>
      </c>
      <c r="N116" t="b">
        <v>0</v>
      </c>
      <c r="O116" t="b">
        <v>1</v>
      </c>
      <c r="P116" t="s">
        <v>65</v>
      </c>
      <c r="Q116" s="6">
        <f t="shared" si="11"/>
        <v>7.2715789473684209</v>
      </c>
      <c r="R116">
        <f t="shared" si="12"/>
        <v>109.65079365079364</v>
      </c>
      <c r="S116" t="str">
        <f t="shared" si="15"/>
        <v>technology</v>
      </c>
      <c r="T116" t="str">
        <f t="shared" si="16"/>
        <v>wearables</v>
      </c>
      <c r="U116">
        <f t="shared" si="17"/>
        <v>10</v>
      </c>
      <c r="V116" t="str">
        <f t="shared" si="18"/>
        <v>technology</v>
      </c>
      <c r="W116" t="str">
        <f t="shared" si="19"/>
        <v>arables</v>
      </c>
      <c r="X116">
        <f t="shared" si="20"/>
        <v>20</v>
      </c>
    </row>
    <row r="117" spans="1:2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 s="17">
        <f t="shared" si="13"/>
        <v>43056.25</v>
      </c>
      <c r="K117">
        <v>1510898400</v>
      </c>
      <c r="L117" s="16">
        <f t="shared" si="14"/>
        <v>43091.25</v>
      </c>
      <c r="M117">
        <v>1513922400</v>
      </c>
      <c r="N117" t="b">
        <v>0</v>
      </c>
      <c r="O117" t="b">
        <v>0</v>
      </c>
      <c r="P117" t="s">
        <v>119</v>
      </c>
      <c r="Q117" s="6">
        <f t="shared" si="11"/>
        <v>0.87211757648470301</v>
      </c>
      <c r="R117">
        <f t="shared" si="12"/>
        <v>44.001815980629537</v>
      </c>
      <c r="S117" t="str">
        <f t="shared" si="15"/>
        <v>publishing</v>
      </c>
      <c r="T117" t="str">
        <f t="shared" si="16"/>
        <v>fiction</v>
      </c>
      <c r="U117">
        <f t="shared" si="17"/>
        <v>10</v>
      </c>
      <c r="V117" t="str">
        <f t="shared" si="18"/>
        <v>publishing</v>
      </c>
      <c r="W117" t="str">
        <f t="shared" si="19"/>
        <v>on</v>
      </c>
      <c r="X117">
        <f t="shared" si="20"/>
        <v>18</v>
      </c>
    </row>
    <row r="118" spans="1:2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 s="17">
        <f t="shared" si="13"/>
        <v>42265.208333333328</v>
      </c>
      <c r="K118">
        <v>1442552400</v>
      </c>
      <c r="L118" s="16">
        <f t="shared" si="14"/>
        <v>42266.208333333328</v>
      </c>
      <c r="M118">
        <v>1442638800</v>
      </c>
      <c r="N118" t="b">
        <v>0</v>
      </c>
      <c r="O118" t="b">
        <v>0</v>
      </c>
      <c r="P118" t="s">
        <v>33</v>
      </c>
      <c r="Q118" s="6">
        <f t="shared" si="11"/>
        <v>0.88</v>
      </c>
      <c r="R118">
        <f t="shared" si="12"/>
        <v>86.794520547945211</v>
      </c>
      <c r="S118" t="str">
        <f t="shared" si="15"/>
        <v>theater</v>
      </c>
      <c r="T118" t="str">
        <f t="shared" si="16"/>
        <v>plays</v>
      </c>
      <c r="U118">
        <f t="shared" si="17"/>
        <v>7</v>
      </c>
      <c r="V118" t="str">
        <f t="shared" si="18"/>
        <v>theater</v>
      </c>
      <c r="W118" t="str">
        <f t="shared" si="19"/>
        <v>theater/plays</v>
      </c>
      <c r="X118">
        <f t="shared" si="20"/>
        <v>13</v>
      </c>
    </row>
    <row r="119" spans="1:2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 s="17">
        <f t="shared" si="13"/>
        <v>40808.208333333336</v>
      </c>
      <c r="K119">
        <v>1316667600</v>
      </c>
      <c r="L119" s="16">
        <f t="shared" si="14"/>
        <v>40814.208333333336</v>
      </c>
      <c r="M119">
        <v>1317186000</v>
      </c>
      <c r="N119" t="b">
        <v>0</v>
      </c>
      <c r="O119" t="b">
        <v>0</v>
      </c>
      <c r="P119" t="s">
        <v>269</v>
      </c>
      <c r="Q119" s="6">
        <f t="shared" si="11"/>
        <v>1.7393877551020409</v>
      </c>
      <c r="R119">
        <f t="shared" si="12"/>
        <v>30.992727272727272</v>
      </c>
      <c r="S119" t="str">
        <f t="shared" si="15"/>
        <v>film &amp; video</v>
      </c>
      <c r="T119" t="str">
        <f t="shared" si="16"/>
        <v>television</v>
      </c>
      <c r="U119">
        <f t="shared" si="17"/>
        <v>12</v>
      </c>
      <c r="V119" t="str">
        <f t="shared" si="18"/>
        <v>film &amp; video</v>
      </c>
      <c r="W119" t="str">
        <f t="shared" si="19"/>
        <v>video/television</v>
      </c>
      <c r="X119">
        <f t="shared" si="20"/>
        <v>23</v>
      </c>
    </row>
    <row r="120" spans="1:2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 s="17">
        <f t="shared" si="13"/>
        <v>41665.25</v>
      </c>
      <c r="K120">
        <v>1390716000</v>
      </c>
      <c r="L120" s="16">
        <f t="shared" si="14"/>
        <v>41671.25</v>
      </c>
      <c r="M120">
        <v>1391234400</v>
      </c>
      <c r="N120" t="b">
        <v>0</v>
      </c>
      <c r="O120" t="b">
        <v>0</v>
      </c>
      <c r="P120" t="s">
        <v>122</v>
      </c>
      <c r="Q120" s="6">
        <f t="shared" si="11"/>
        <v>1.1761111111111111</v>
      </c>
      <c r="R120">
        <f t="shared" si="12"/>
        <v>94.791044776119406</v>
      </c>
      <c r="S120" t="str">
        <f t="shared" si="15"/>
        <v>photography</v>
      </c>
      <c r="T120" t="str">
        <f t="shared" si="16"/>
        <v>photography books</v>
      </c>
      <c r="U120">
        <f t="shared" si="17"/>
        <v>11</v>
      </c>
      <c r="V120" t="str">
        <f t="shared" si="18"/>
        <v>photography</v>
      </c>
      <c r="W120" t="str">
        <f t="shared" si="19"/>
        <v>graphy books</v>
      </c>
      <c r="X120">
        <f t="shared" si="20"/>
        <v>29</v>
      </c>
    </row>
    <row r="121" spans="1:2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 s="17">
        <f t="shared" si="13"/>
        <v>41806.208333333336</v>
      </c>
      <c r="K121">
        <v>1402894800</v>
      </c>
      <c r="L121" s="16">
        <f t="shared" si="14"/>
        <v>41823.208333333336</v>
      </c>
      <c r="M121">
        <v>1404363600</v>
      </c>
      <c r="N121" t="b">
        <v>0</v>
      </c>
      <c r="O121" t="b">
        <v>1</v>
      </c>
      <c r="P121" t="s">
        <v>42</v>
      </c>
      <c r="Q121" s="6">
        <f t="shared" si="11"/>
        <v>2.1496</v>
      </c>
      <c r="R121">
        <f t="shared" si="12"/>
        <v>69.79220779220779</v>
      </c>
      <c r="S121" t="str">
        <f t="shared" si="15"/>
        <v>film &amp; video</v>
      </c>
      <c r="T121" t="str">
        <f t="shared" si="16"/>
        <v>documentary</v>
      </c>
      <c r="U121">
        <f t="shared" si="17"/>
        <v>12</v>
      </c>
      <c r="V121" t="str">
        <f t="shared" si="18"/>
        <v>film &amp; video</v>
      </c>
      <c r="W121" t="str">
        <f t="shared" si="19"/>
        <v>ntary</v>
      </c>
      <c r="X121">
        <f t="shared" si="20"/>
        <v>24</v>
      </c>
    </row>
    <row r="122" spans="1:2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 s="17">
        <f t="shared" si="13"/>
        <v>42111.208333333328</v>
      </c>
      <c r="K122">
        <v>1429246800</v>
      </c>
      <c r="L122" s="16">
        <f t="shared" si="14"/>
        <v>42115.208333333328</v>
      </c>
      <c r="M122">
        <v>1429592400</v>
      </c>
      <c r="N122" t="b">
        <v>0</v>
      </c>
      <c r="O122" t="b">
        <v>1</v>
      </c>
      <c r="P122" t="s">
        <v>292</v>
      </c>
      <c r="Q122" s="6">
        <f t="shared" si="11"/>
        <v>1.4949667110519307</v>
      </c>
      <c r="R122">
        <f t="shared" si="12"/>
        <v>63.003367003367003</v>
      </c>
      <c r="S122" t="str">
        <f t="shared" si="15"/>
        <v>games</v>
      </c>
      <c r="T122" t="str">
        <f t="shared" si="16"/>
        <v>mobile games</v>
      </c>
      <c r="U122">
        <f t="shared" si="17"/>
        <v>5</v>
      </c>
      <c r="V122" t="str">
        <f t="shared" si="18"/>
        <v>games</v>
      </c>
      <c r="W122" t="str">
        <f t="shared" si="19"/>
        <v>obile games</v>
      </c>
      <c r="X122">
        <f t="shared" si="20"/>
        <v>18</v>
      </c>
    </row>
    <row r="123" spans="1:2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 s="17">
        <f t="shared" si="13"/>
        <v>41917.208333333336</v>
      </c>
      <c r="K123">
        <v>1412485200</v>
      </c>
      <c r="L123" s="16">
        <f t="shared" si="14"/>
        <v>41930.208333333336</v>
      </c>
      <c r="M123">
        <v>1413608400</v>
      </c>
      <c r="N123" t="b">
        <v>0</v>
      </c>
      <c r="O123" t="b">
        <v>0</v>
      </c>
      <c r="P123" t="s">
        <v>89</v>
      </c>
      <c r="Q123" s="6">
        <f t="shared" si="11"/>
        <v>2.1933995584988963</v>
      </c>
      <c r="R123">
        <f t="shared" si="12"/>
        <v>110.0343300110742</v>
      </c>
      <c r="S123" t="str">
        <f t="shared" si="15"/>
        <v>games</v>
      </c>
      <c r="T123" t="str">
        <f t="shared" si="16"/>
        <v>video games</v>
      </c>
      <c r="U123">
        <f t="shared" si="17"/>
        <v>5</v>
      </c>
      <c r="V123" t="str">
        <f t="shared" si="18"/>
        <v>games</v>
      </c>
      <c r="W123" t="str">
        <f t="shared" si="19"/>
        <v>/video games</v>
      </c>
      <c r="X123">
        <f t="shared" si="20"/>
        <v>17</v>
      </c>
    </row>
    <row r="124" spans="1:2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 s="17">
        <f t="shared" si="13"/>
        <v>41970.25</v>
      </c>
      <c r="K124">
        <v>1417068000</v>
      </c>
      <c r="L124" s="16">
        <f t="shared" si="14"/>
        <v>41997.25</v>
      </c>
      <c r="M124">
        <v>1419400800</v>
      </c>
      <c r="N124" t="b">
        <v>0</v>
      </c>
      <c r="O124" t="b">
        <v>0</v>
      </c>
      <c r="P124" t="s">
        <v>119</v>
      </c>
      <c r="Q124" s="6">
        <f t="shared" si="11"/>
        <v>0.64367690058479532</v>
      </c>
      <c r="R124">
        <f t="shared" si="12"/>
        <v>25.997933274284026</v>
      </c>
      <c r="S124" t="str">
        <f t="shared" si="15"/>
        <v>publishing</v>
      </c>
      <c r="T124" t="str">
        <f t="shared" si="16"/>
        <v>fiction</v>
      </c>
      <c r="U124">
        <f t="shared" si="17"/>
        <v>10</v>
      </c>
      <c r="V124" t="str">
        <f t="shared" si="18"/>
        <v>publishing</v>
      </c>
      <c r="W124" t="str">
        <f t="shared" si="19"/>
        <v>on</v>
      </c>
      <c r="X124">
        <f t="shared" si="20"/>
        <v>18</v>
      </c>
    </row>
    <row r="125" spans="1:2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 s="17">
        <f t="shared" si="13"/>
        <v>42332.25</v>
      </c>
      <c r="K125">
        <v>1448344800</v>
      </c>
      <c r="L125" s="16">
        <f t="shared" si="14"/>
        <v>42335.25</v>
      </c>
      <c r="M125">
        <v>1448604000</v>
      </c>
      <c r="N125" t="b">
        <v>1</v>
      </c>
      <c r="O125" t="b">
        <v>0</v>
      </c>
      <c r="P125" t="s">
        <v>33</v>
      </c>
      <c r="Q125" s="6">
        <f t="shared" si="11"/>
        <v>0.18622397298818233</v>
      </c>
      <c r="R125">
        <f t="shared" si="12"/>
        <v>49.987915407854985</v>
      </c>
      <c r="S125" t="str">
        <f t="shared" si="15"/>
        <v>theater</v>
      </c>
      <c r="T125" t="str">
        <f t="shared" si="16"/>
        <v>plays</v>
      </c>
      <c r="U125">
        <f t="shared" si="17"/>
        <v>7</v>
      </c>
      <c r="V125" t="str">
        <f t="shared" si="18"/>
        <v>theater</v>
      </c>
      <c r="W125" t="str">
        <f t="shared" si="19"/>
        <v>theater/plays</v>
      </c>
      <c r="X125">
        <f t="shared" si="20"/>
        <v>13</v>
      </c>
    </row>
    <row r="126" spans="1:2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 s="17">
        <f t="shared" si="13"/>
        <v>43598.208333333328</v>
      </c>
      <c r="K126">
        <v>1557723600</v>
      </c>
      <c r="L126" s="16">
        <f t="shared" si="14"/>
        <v>43651.208333333328</v>
      </c>
      <c r="M126">
        <v>1562302800</v>
      </c>
      <c r="N126" t="b">
        <v>0</v>
      </c>
      <c r="O126" t="b">
        <v>0</v>
      </c>
      <c r="P126" t="s">
        <v>122</v>
      </c>
      <c r="Q126" s="6">
        <f t="shared" si="11"/>
        <v>3.6776923076923076</v>
      </c>
      <c r="R126">
        <f t="shared" si="12"/>
        <v>101.72340425531915</v>
      </c>
      <c r="S126" t="str">
        <f t="shared" si="15"/>
        <v>photography</v>
      </c>
      <c r="T126" t="str">
        <f t="shared" si="16"/>
        <v>photography books</v>
      </c>
      <c r="U126">
        <f t="shared" si="17"/>
        <v>11</v>
      </c>
      <c r="V126" t="str">
        <f t="shared" si="18"/>
        <v>photography</v>
      </c>
      <c r="W126" t="str">
        <f t="shared" si="19"/>
        <v>s</v>
      </c>
      <c r="X126">
        <f t="shared" si="20"/>
        <v>29</v>
      </c>
    </row>
    <row r="127" spans="1:2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 s="17">
        <f t="shared" si="13"/>
        <v>43362.208333333328</v>
      </c>
      <c r="K127">
        <v>1537333200</v>
      </c>
      <c r="L127" s="16">
        <f t="shared" si="14"/>
        <v>43366.208333333328</v>
      </c>
      <c r="M127">
        <v>1537678800</v>
      </c>
      <c r="N127" t="b">
        <v>0</v>
      </c>
      <c r="O127" t="b">
        <v>0</v>
      </c>
      <c r="P127" t="s">
        <v>33</v>
      </c>
      <c r="Q127" s="6">
        <f t="shared" si="11"/>
        <v>1.5990566037735849</v>
      </c>
      <c r="R127">
        <f t="shared" si="12"/>
        <v>47.083333333333336</v>
      </c>
      <c r="S127" t="str">
        <f t="shared" si="15"/>
        <v>theater</v>
      </c>
      <c r="T127" t="str">
        <f t="shared" si="16"/>
        <v>plays</v>
      </c>
      <c r="U127">
        <f t="shared" si="17"/>
        <v>7</v>
      </c>
      <c r="V127" t="str">
        <f t="shared" si="18"/>
        <v>theater</v>
      </c>
      <c r="W127" t="str">
        <f t="shared" si="19"/>
        <v>plays</v>
      </c>
      <c r="X127">
        <f t="shared" si="20"/>
        <v>13</v>
      </c>
    </row>
    <row r="128" spans="1:2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 s="17">
        <f t="shared" si="13"/>
        <v>42596.208333333328</v>
      </c>
      <c r="K128">
        <v>1471150800</v>
      </c>
      <c r="L128" s="16">
        <f t="shared" si="14"/>
        <v>42624.208333333328</v>
      </c>
      <c r="M128">
        <v>1473570000</v>
      </c>
      <c r="N128" t="b">
        <v>0</v>
      </c>
      <c r="O128" t="b">
        <v>1</v>
      </c>
      <c r="P128" t="s">
        <v>33</v>
      </c>
      <c r="Q128" s="6">
        <f t="shared" si="11"/>
        <v>0.38633185349611543</v>
      </c>
      <c r="R128">
        <f t="shared" si="12"/>
        <v>89.944444444444443</v>
      </c>
      <c r="S128" t="str">
        <f t="shared" si="15"/>
        <v>theater</v>
      </c>
      <c r="T128" t="str">
        <f t="shared" si="16"/>
        <v>plays</v>
      </c>
      <c r="U128">
        <f t="shared" si="17"/>
        <v>7</v>
      </c>
      <c r="V128" t="str">
        <f t="shared" si="18"/>
        <v>theater</v>
      </c>
      <c r="W128" t="str">
        <f t="shared" si="19"/>
        <v>plays</v>
      </c>
      <c r="X128">
        <f t="shared" si="20"/>
        <v>13</v>
      </c>
    </row>
    <row r="129" spans="1:2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 s="17">
        <f t="shared" si="13"/>
        <v>40310.208333333336</v>
      </c>
      <c r="K129">
        <v>1273640400</v>
      </c>
      <c r="L129" s="16">
        <f t="shared" si="14"/>
        <v>40313.208333333336</v>
      </c>
      <c r="M129">
        <v>1273899600</v>
      </c>
      <c r="N129" t="b">
        <v>0</v>
      </c>
      <c r="O129" t="b">
        <v>0</v>
      </c>
      <c r="P129" t="s">
        <v>33</v>
      </c>
      <c r="Q129" s="6">
        <f t="shared" si="11"/>
        <v>0.51421511627906979</v>
      </c>
      <c r="R129">
        <f t="shared" si="12"/>
        <v>78.96875</v>
      </c>
      <c r="S129" t="str">
        <f t="shared" si="15"/>
        <v>theater</v>
      </c>
      <c r="T129" t="str">
        <f t="shared" si="16"/>
        <v>plays</v>
      </c>
      <c r="U129">
        <f t="shared" si="17"/>
        <v>7</v>
      </c>
      <c r="V129" t="str">
        <f t="shared" si="18"/>
        <v>theater</v>
      </c>
      <c r="W129" t="str">
        <f t="shared" si="19"/>
        <v>ys</v>
      </c>
      <c r="X129">
        <f t="shared" si="20"/>
        <v>13</v>
      </c>
    </row>
    <row r="130" spans="1:2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 s="17">
        <f t="shared" si="13"/>
        <v>40417.208333333336</v>
      </c>
      <c r="K130">
        <v>1282885200</v>
      </c>
      <c r="L130" s="16">
        <f t="shared" si="14"/>
        <v>40430.208333333336</v>
      </c>
      <c r="M130">
        <v>1284008400</v>
      </c>
      <c r="N130" t="b">
        <v>0</v>
      </c>
      <c r="O130" t="b">
        <v>0</v>
      </c>
      <c r="P130" t="s">
        <v>23</v>
      </c>
      <c r="Q130" s="6">
        <f t="shared" ref="Q130:Q193" si="21">E130/D130</f>
        <v>0.60334277620396604</v>
      </c>
      <c r="R130">
        <f t="shared" ref="R130:R193" si="22">IFERROR(E130/G130, 0)</f>
        <v>80.067669172932327</v>
      </c>
      <c r="S130" t="str">
        <f t="shared" si="15"/>
        <v>music</v>
      </c>
      <c r="T130" t="str">
        <f t="shared" si="16"/>
        <v>rock</v>
      </c>
      <c r="U130">
        <f t="shared" si="17"/>
        <v>5</v>
      </c>
      <c r="V130" t="str">
        <f t="shared" si="18"/>
        <v>music</v>
      </c>
      <c r="W130" t="str">
        <f t="shared" si="19"/>
        <v>music/rock</v>
      </c>
      <c r="X130">
        <f t="shared" si="20"/>
        <v>10</v>
      </c>
    </row>
    <row r="131" spans="1:2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 s="17">
        <f t="shared" ref="J131:J194" si="23">(((K131/60)/60)/24)+DATE(1970,1,1)</f>
        <v>42038.25</v>
      </c>
      <c r="K131">
        <v>1422943200</v>
      </c>
      <c r="L131" s="16">
        <f t="shared" ref="L131:L194" si="24">(((M131/60)/60)/24)+DATE(1970,1,1)</f>
        <v>42063.25</v>
      </c>
      <c r="M131">
        <v>1425103200</v>
      </c>
      <c r="N131" t="b">
        <v>0</v>
      </c>
      <c r="O131" t="b">
        <v>0</v>
      </c>
      <c r="P131" t="s">
        <v>17</v>
      </c>
      <c r="Q131" s="6">
        <f t="shared" si="21"/>
        <v>3.2026936026936029E-2</v>
      </c>
      <c r="R131">
        <f t="shared" si="22"/>
        <v>86.472727272727269</v>
      </c>
      <c r="S131" t="str">
        <f t="shared" ref="S131:S194" si="25">LEFT(P131,SEARCH("/",P131)-1)</f>
        <v>food</v>
      </c>
      <c r="T131" t="str">
        <f t="shared" ref="T131:T194" si="26">MID(P131,SEARCH("/",P131)+1,LEN(P131))</f>
        <v>food trucks</v>
      </c>
      <c r="U131">
        <f t="shared" ref="U131:U194" si="27">SEARCH("/",P131)-1</f>
        <v>4</v>
      </c>
      <c r="V131" t="str">
        <f t="shared" ref="V131:V194" si="28">LEFT(P131,SEARCH("/",P131)-1)</f>
        <v>food</v>
      </c>
      <c r="W131" t="str">
        <f t="shared" ref="W131:W194" si="29">RIGHT(P131,LEN(P132)-SEARCH("/",P131))</f>
        <v>d/food trucks</v>
      </c>
      <c r="X131">
        <f t="shared" ref="X131:X194" si="30">LEN(P131)</f>
        <v>16</v>
      </c>
    </row>
    <row r="132" spans="1:2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 s="17">
        <f t="shared" si="23"/>
        <v>40842.208333333336</v>
      </c>
      <c r="K132">
        <v>1319605200</v>
      </c>
      <c r="L132" s="16">
        <f t="shared" si="24"/>
        <v>40858.25</v>
      </c>
      <c r="M132">
        <v>1320991200</v>
      </c>
      <c r="N132" t="b">
        <v>0</v>
      </c>
      <c r="O132" t="b">
        <v>0</v>
      </c>
      <c r="P132" t="s">
        <v>53</v>
      </c>
      <c r="Q132" s="6">
        <f t="shared" si="21"/>
        <v>1.5546875</v>
      </c>
      <c r="R132">
        <f t="shared" si="22"/>
        <v>28.001876172607879</v>
      </c>
      <c r="S132" t="str">
        <f t="shared" si="25"/>
        <v>film &amp; video</v>
      </c>
      <c r="T132" t="str">
        <f t="shared" si="26"/>
        <v>drama</v>
      </c>
      <c r="U132">
        <f t="shared" si="27"/>
        <v>12</v>
      </c>
      <c r="V132" t="str">
        <f t="shared" si="28"/>
        <v>film &amp; video</v>
      </c>
      <c r="W132" t="str">
        <f t="shared" si="29"/>
        <v>a</v>
      </c>
      <c r="X132">
        <f t="shared" si="30"/>
        <v>18</v>
      </c>
    </row>
    <row r="133" spans="1:2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 s="17">
        <f t="shared" si="23"/>
        <v>41607.25</v>
      </c>
      <c r="K133">
        <v>1385704800</v>
      </c>
      <c r="L133" s="16">
        <f t="shared" si="24"/>
        <v>41620.25</v>
      </c>
      <c r="M133">
        <v>1386828000</v>
      </c>
      <c r="N133" t="b">
        <v>0</v>
      </c>
      <c r="O133" t="b">
        <v>0</v>
      </c>
      <c r="P133" t="s">
        <v>28</v>
      </c>
      <c r="Q133" s="6">
        <f t="shared" si="21"/>
        <v>1.0085974499089254</v>
      </c>
      <c r="R133">
        <f t="shared" si="22"/>
        <v>67.996725337699544</v>
      </c>
      <c r="S133" t="str">
        <f t="shared" si="25"/>
        <v>technology</v>
      </c>
      <c r="T133" t="str">
        <f t="shared" si="26"/>
        <v>web</v>
      </c>
      <c r="U133">
        <f t="shared" si="27"/>
        <v>10</v>
      </c>
      <c r="V133" t="str">
        <f t="shared" si="28"/>
        <v>technology</v>
      </c>
      <c r="W133" t="str">
        <f t="shared" si="29"/>
        <v>eb</v>
      </c>
      <c r="X133">
        <f t="shared" si="30"/>
        <v>14</v>
      </c>
    </row>
    <row r="134" spans="1:2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 s="17">
        <f t="shared" si="23"/>
        <v>43112.25</v>
      </c>
      <c r="K134">
        <v>1515736800</v>
      </c>
      <c r="L134" s="16">
        <f t="shared" si="24"/>
        <v>43128.25</v>
      </c>
      <c r="M134">
        <v>1517119200</v>
      </c>
      <c r="N134" t="b">
        <v>0</v>
      </c>
      <c r="O134" t="b">
        <v>1</v>
      </c>
      <c r="P134" t="s">
        <v>33</v>
      </c>
      <c r="Q134" s="6">
        <f t="shared" si="21"/>
        <v>1.1618181818181819</v>
      </c>
      <c r="R134">
        <f t="shared" si="22"/>
        <v>43.078651685393261</v>
      </c>
      <c r="S134" t="str">
        <f t="shared" si="25"/>
        <v>theater</v>
      </c>
      <c r="T134" t="str">
        <f t="shared" si="26"/>
        <v>plays</v>
      </c>
      <c r="U134">
        <f t="shared" si="27"/>
        <v>7</v>
      </c>
      <c r="V134" t="str">
        <f t="shared" si="28"/>
        <v>theater</v>
      </c>
      <c r="W134" t="str">
        <f t="shared" si="29"/>
        <v>ter/plays</v>
      </c>
      <c r="X134">
        <f t="shared" si="30"/>
        <v>13</v>
      </c>
    </row>
    <row r="135" spans="1:2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 s="17">
        <f t="shared" si="23"/>
        <v>40767.208333333336</v>
      </c>
      <c r="K135">
        <v>1313125200</v>
      </c>
      <c r="L135" s="16">
        <f t="shared" si="24"/>
        <v>40789.208333333336</v>
      </c>
      <c r="M135">
        <v>1315026000</v>
      </c>
      <c r="N135" t="b">
        <v>0</v>
      </c>
      <c r="O135" t="b">
        <v>0</v>
      </c>
      <c r="P135" t="s">
        <v>319</v>
      </c>
      <c r="Q135" s="6">
        <f t="shared" si="21"/>
        <v>3.1077777777777778</v>
      </c>
      <c r="R135">
        <f t="shared" si="22"/>
        <v>87.95597484276729</v>
      </c>
      <c r="S135" t="str">
        <f t="shared" si="25"/>
        <v>music</v>
      </c>
      <c r="T135" t="str">
        <f t="shared" si="26"/>
        <v>world music</v>
      </c>
      <c r="U135">
        <f t="shared" si="27"/>
        <v>5</v>
      </c>
      <c r="V135" t="str">
        <f t="shared" si="28"/>
        <v>music</v>
      </c>
      <c r="W135" t="str">
        <f t="shared" si="29"/>
        <v>music/world music</v>
      </c>
      <c r="X135">
        <f t="shared" si="30"/>
        <v>17</v>
      </c>
    </row>
    <row r="136" spans="1:2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 s="17">
        <f t="shared" si="23"/>
        <v>40713.208333333336</v>
      </c>
      <c r="K136">
        <v>1308459600</v>
      </c>
      <c r="L136" s="16">
        <f t="shared" si="24"/>
        <v>40762.208333333336</v>
      </c>
      <c r="M136">
        <v>1312693200</v>
      </c>
      <c r="N136" t="b">
        <v>0</v>
      </c>
      <c r="O136" t="b">
        <v>1</v>
      </c>
      <c r="P136" t="s">
        <v>42</v>
      </c>
      <c r="Q136" s="6">
        <f t="shared" si="21"/>
        <v>0.89736683417085428</v>
      </c>
      <c r="R136">
        <f t="shared" si="22"/>
        <v>94.987234042553197</v>
      </c>
      <c r="S136" t="str">
        <f t="shared" si="25"/>
        <v>film &amp; video</v>
      </c>
      <c r="T136" t="str">
        <f t="shared" si="26"/>
        <v>documentary</v>
      </c>
      <c r="U136">
        <f t="shared" si="27"/>
        <v>12</v>
      </c>
      <c r="V136" t="str">
        <f t="shared" si="28"/>
        <v>film &amp; video</v>
      </c>
      <c r="W136" t="str">
        <f t="shared" si="29"/>
        <v/>
      </c>
      <c r="X136">
        <f t="shared" si="30"/>
        <v>24</v>
      </c>
    </row>
    <row r="137" spans="1:2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 s="17">
        <f t="shared" si="23"/>
        <v>41340.25</v>
      </c>
      <c r="K137">
        <v>1362636000</v>
      </c>
      <c r="L137" s="16">
        <f t="shared" si="24"/>
        <v>41345.208333333336</v>
      </c>
      <c r="M137">
        <v>1363064400</v>
      </c>
      <c r="N137" t="b">
        <v>0</v>
      </c>
      <c r="O137" t="b">
        <v>1</v>
      </c>
      <c r="P137" t="s">
        <v>33</v>
      </c>
      <c r="Q137" s="6">
        <f t="shared" si="21"/>
        <v>0.71272727272727276</v>
      </c>
      <c r="R137">
        <f t="shared" si="22"/>
        <v>46.905982905982903</v>
      </c>
      <c r="S137" t="str">
        <f t="shared" si="25"/>
        <v>theater</v>
      </c>
      <c r="T137" t="str">
        <f t="shared" si="26"/>
        <v>plays</v>
      </c>
      <c r="U137">
        <f t="shared" si="27"/>
        <v>7</v>
      </c>
      <c r="V137" t="str">
        <f t="shared" si="28"/>
        <v>theater</v>
      </c>
      <c r="W137" t="str">
        <f t="shared" si="29"/>
        <v>ater/plays</v>
      </c>
      <c r="X137">
        <f t="shared" si="30"/>
        <v>13</v>
      </c>
    </row>
    <row r="138" spans="1:2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 s="17">
        <f t="shared" si="23"/>
        <v>41797.208333333336</v>
      </c>
      <c r="K138">
        <v>1402117200</v>
      </c>
      <c r="L138" s="16">
        <f t="shared" si="24"/>
        <v>41809.208333333336</v>
      </c>
      <c r="M138">
        <v>1403154000</v>
      </c>
      <c r="N138" t="b">
        <v>0</v>
      </c>
      <c r="O138" t="b">
        <v>1</v>
      </c>
      <c r="P138" t="s">
        <v>53</v>
      </c>
      <c r="Q138" s="6">
        <f t="shared" si="21"/>
        <v>3.2862318840579711E-2</v>
      </c>
      <c r="R138">
        <f t="shared" si="22"/>
        <v>46.913793103448278</v>
      </c>
      <c r="S138" t="str">
        <f t="shared" si="25"/>
        <v>film &amp; video</v>
      </c>
      <c r="T138" t="str">
        <f t="shared" si="26"/>
        <v>drama</v>
      </c>
      <c r="U138">
        <f t="shared" si="27"/>
        <v>12</v>
      </c>
      <c r="V138" t="str">
        <f t="shared" si="28"/>
        <v>film &amp; video</v>
      </c>
      <c r="W138" t="str">
        <f t="shared" si="29"/>
        <v>eo/drama</v>
      </c>
      <c r="X138">
        <f t="shared" si="30"/>
        <v>18</v>
      </c>
    </row>
    <row r="139" spans="1:2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 s="17">
        <f t="shared" si="23"/>
        <v>40457.208333333336</v>
      </c>
      <c r="K139">
        <v>1286341200</v>
      </c>
      <c r="L139" s="16">
        <f t="shared" si="24"/>
        <v>40463.208333333336</v>
      </c>
      <c r="M139">
        <v>1286859600</v>
      </c>
      <c r="N139" t="b">
        <v>0</v>
      </c>
      <c r="O139" t="b">
        <v>0</v>
      </c>
      <c r="P139" t="s">
        <v>68</v>
      </c>
      <c r="Q139" s="6">
        <f t="shared" si="21"/>
        <v>2.617777777777778</v>
      </c>
      <c r="R139">
        <f t="shared" si="22"/>
        <v>94.24</v>
      </c>
      <c r="S139" t="str">
        <f t="shared" si="25"/>
        <v>publishing</v>
      </c>
      <c r="T139" t="str">
        <f t="shared" si="26"/>
        <v>nonfiction</v>
      </c>
      <c r="U139">
        <f t="shared" si="27"/>
        <v>10</v>
      </c>
      <c r="V139" t="str">
        <f t="shared" si="28"/>
        <v>publishing</v>
      </c>
      <c r="W139" t="str">
        <f t="shared" si="29"/>
        <v>fiction</v>
      </c>
      <c r="X139">
        <f t="shared" si="30"/>
        <v>21</v>
      </c>
    </row>
    <row r="140" spans="1:2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 s="17">
        <f t="shared" si="23"/>
        <v>41180.208333333336</v>
      </c>
      <c r="K140">
        <v>1348808400</v>
      </c>
      <c r="L140" s="16">
        <f t="shared" si="24"/>
        <v>41186.208333333336</v>
      </c>
      <c r="M140">
        <v>1349326800</v>
      </c>
      <c r="N140" t="b">
        <v>0</v>
      </c>
      <c r="O140" t="b">
        <v>0</v>
      </c>
      <c r="P140" t="s">
        <v>292</v>
      </c>
      <c r="Q140" s="6">
        <f t="shared" si="21"/>
        <v>0.96</v>
      </c>
      <c r="R140">
        <f t="shared" si="22"/>
        <v>80.139130434782615</v>
      </c>
      <c r="S140" t="str">
        <f t="shared" si="25"/>
        <v>games</v>
      </c>
      <c r="T140" t="str">
        <f t="shared" si="26"/>
        <v>mobile games</v>
      </c>
      <c r="U140">
        <f t="shared" si="27"/>
        <v>5</v>
      </c>
      <c r="V140" t="str">
        <f t="shared" si="28"/>
        <v>games</v>
      </c>
      <c r="W140" t="str">
        <f t="shared" si="29"/>
        <v>s/mobile games</v>
      </c>
      <c r="X140">
        <f t="shared" si="30"/>
        <v>18</v>
      </c>
    </row>
    <row r="141" spans="1:2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 s="17">
        <f t="shared" si="23"/>
        <v>42115.208333333328</v>
      </c>
      <c r="K141">
        <v>1429592400</v>
      </c>
      <c r="L141" s="16">
        <f t="shared" si="24"/>
        <v>42131.208333333328</v>
      </c>
      <c r="M141">
        <v>1430974800</v>
      </c>
      <c r="N141" t="b">
        <v>0</v>
      </c>
      <c r="O141" t="b">
        <v>1</v>
      </c>
      <c r="P141" t="s">
        <v>65</v>
      </c>
      <c r="Q141" s="6">
        <f t="shared" si="21"/>
        <v>0.20896851248642778</v>
      </c>
      <c r="R141">
        <f t="shared" si="22"/>
        <v>59.036809815950917</v>
      </c>
      <c r="S141" t="str">
        <f t="shared" si="25"/>
        <v>technology</v>
      </c>
      <c r="T141" t="str">
        <f t="shared" si="26"/>
        <v>wearables</v>
      </c>
      <c r="U141">
        <f t="shared" si="27"/>
        <v>10</v>
      </c>
      <c r="V141" t="str">
        <f t="shared" si="28"/>
        <v>technology</v>
      </c>
      <c r="W141" t="str">
        <f t="shared" si="29"/>
        <v>ogy/wearables</v>
      </c>
      <c r="X141">
        <f t="shared" si="30"/>
        <v>20</v>
      </c>
    </row>
    <row r="142" spans="1:2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 s="17">
        <f t="shared" si="23"/>
        <v>43156.25</v>
      </c>
      <c r="K142">
        <v>1519538400</v>
      </c>
      <c r="L142" s="16">
        <f t="shared" si="24"/>
        <v>43161.25</v>
      </c>
      <c r="M142">
        <v>1519970400</v>
      </c>
      <c r="N142" t="b">
        <v>0</v>
      </c>
      <c r="O142" t="b">
        <v>0</v>
      </c>
      <c r="P142" t="s">
        <v>42</v>
      </c>
      <c r="Q142" s="6">
        <f t="shared" si="21"/>
        <v>2.2316363636363636</v>
      </c>
      <c r="R142">
        <f t="shared" si="22"/>
        <v>65.989247311827953</v>
      </c>
      <c r="S142" t="str">
        <f t="shared" si="25"/>
        <v>film &amp; video</v>
      </c>
      <c r="T142" t="str">
        <f t="shared" si="26"/>
        <v>documentary</v>
      </c>
      <c r="U142">
        <f t="shared" si="27"/>
        <v>12</v>
      </c>
      <c r="V142" t="str">
        <f t="shared" si="28"/>
        <v>film &amp; video</v>
      </c>
      <c r="W142" t="str">
        <f t="shared" si="29"/>
        <v>y</v>
      </c>
      <c r="X142">
        <f t="shared" si="30"/>
        <v>24</v>
      </c>
    </row>
    <row r="143" spans="1:2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 s="17">
        <f t="shared" si="23"/>
        <v>42167.208333333328</v>
      </c>
      <c r="K143">
        <v>1434085200</v>
      </c>
      <c r="L143" s="16">
        <f t="shared" si="24"/>
        <v>42173.208333333328</v>
      </c>
      <c r="M143">
        <v>1434603600</v>
      </c>
      <c r="N143" t="b">
        <v>0</v>
      </c>
      <c r="O143" t="b">
        <v>0</v>
      </c>
      <c r="P143" t="s">
        <v>28</v>
      </c>
      <c r="Q143" s="6">
        <f t="shared" si="21"/>
        <v>1.0159097978227061</v>
      </c>
      <c r="R143">
        <f t="shared" si="22"/>
        <v>60.992530345471522</v>
      </c>
      <c r="S143" t="str">
        <f t="shared" si="25"/>
        <v>technology</v>
      </c>
      <c r="T143" t="str">
        <f t="shared" si="26"/>
        <v>web</v>
      </c>
      <c r="U143">
        <f t="shared" si="27"/>
        <v>10</v>
      </c>
      <c r="V143" t="str">
        <f t="shared" si="28"/>
        <v>technology</v>
      </c>
      <c r="W143" t="str">
        <f t="shared" si="29"/>
        <v>web</v>
      </c>
      <c r="X143">
        <f t="shared" si="30"/>
        <v>14</v>
      </c>
    </row>
    <row r="144" spans="1:2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 s="17">
        <f t="shared" si="23"/>
        <v>41005.208333333336</v>
      </c>
      <c r="K144">
        <v>1333688400</v>
      </c>
      <c r="L144" s="16">
        <f t="shared" si="24"/>
        <v>41046.208333333336</v>
      </c>
      <c r="M144">
        <v>1337230800</v>
      </c>
      <c r="N144" t="b">
        <v>0</v>
      </c>
      <c r="O144" t="b">
        <v>0</v>
      </c>
      <c r="P144" t="s">
        <v>28</v>
      </c>
      <c r="Q144" s="6">
        <f t="shared" si="21"/>
        <v>2.3003999999999998</v>
      </c>
      <c r="R144">
        <f t="shared" si="22"/>
        <v>98.307692307692307</v>
      </c>
      <c r="S144" t="str">
        <f t="shared" si="25"/>
        <v>technology</v>
      </c>
      <c r="T144" t="str">
        <f t="shared" si="26"/>
        <v>web</v>
      </c>
      <c r="U144">
        <f t="shared" si="27"/>
        <v>10</v>
      </c>
      <c r="V144" t="str">
        <f t="shared" si="28"/>
        <v>technology</v>
      </c>
      <c r="W144" t="str">
        <f t="shared" si="29"/>
        <v>y/web</v>
      </c>
      <c r="X144">
        <f t="shared" si="30"/>
        <v>14</v>
      </c>
    </row>
    <row r="145" spans="1:2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 s="17">
        <f t="shared" si="23"/>
        <v>40357.208333333336</v>
      </c>
      <c r="K145">
        <v>1277701200</v>
      </c>
      <c r="L145" s="16">
        <f t="shared" si="24"/>
        <v>40377.208333333336</v>
      </c>
      <c r="M145">
        <v>1279429200</v>
      </c>
      <c r="N145" t="b">
        <v>0</v>
      </c>
      <c r="O145" t="b">
        <v>0</v>
      </c>
      <c r="P145" t="s">
        <v>60</v>
      </c>
      <c r="Q145" s="6">
        <f t="shared" si="21"/>
        <v>1.355925925925926</v>
      </c>
      <c r="R145">
        <f t="shared" si="22"/>
        <v>104.6</v>
      </c>
      <c r="S145" t="str">
        <f t="shared" si="25"/>
        <v>music</v>
      </c>
      <c r="T145" t="str">
        <f t="shared" si="26"/>
        <v>indie rock</v>
      </c>
      <c r="U145">
        <f t="shared" si="27"/>
        <v>5</v>
      </c>
      <c r="V145" t="str">
        <f t="shared" si="28"/>
        <v>music</v>
      </c>
      <c r="W145" t="str">
        <f t="shared" si="29"/>
        <v>ie rock</v>
      </c>
      <c r="X145">
        <f t="shared" si="30"/>
        <v>16</v>
      </c>
    </row>
    <row r="146" spans="1:2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 s="17">
        <f t="shared" si="23"/>
        <v>43633.208333333328</v>
      </c>
      <c r="K146">
        <v>1560747600</v>
      </c>
      <c r="L146" s="16">
        <f t="shared" si="24"/>
        <v>43641.208333333328</v>
      </c>
      <c r="M146">
        <v>1561438800</v>
      </c>
      <c r="N146" t="b">
        <v>0</v>
      </c>
      <c r="O146" t="b">
        <v>0</v>
      </c>
      <c r="P146" t="s">
        <v>33</v>
      </c>
      <c r="Q146" s="6">
        <f t="shared" si="21"/>
        <v>1.2909999999999999</v>
      </c>
      <c r="R146">
        <f t="shared" si="22"/>
        <v>86.066666666666663</v>
      </c>
      <c r="S146" t="str">
        <f t="shared" si="25"/>
        <v>theater</v>
      </c>
      <c r="T146" t="str">
        <f t="shared" si="26"/>
        <v>plays</v>
      </c>
      <c r="U146">
        <f t="shared" si="27"/>
        <v>7</v>
      </c>
      <c r="V146" t="str">
        <f t="shared" si="28"/>
        <v>theater</v>
      </c>
      <c r="W146" t="str">
        <f t="shared" si="29"/>
        <v>heater/plays</v>
      </c>
      <c r="X146">
        <f t="shared" si="30"/>
        <v>13</v>
      </c>
    </row>
    <row r="147" spans="1:2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 s="17">
        <f t="shared" si="23"/>
        <v>41889.208333333336</v>
      </c>
      <c r="K147">
        <v>1410066000</v>
      </c>
      <c r="L147" s="16">
        <f t="shared" si="24"/>
        <v>41894.208333333336</v>
      </c>
      <c r="M147">
        <v>1410498000</v>
      </c>
      <c r="N147" t="b">
        <v>0</v>
      </c>
      <c r="O147" t="b">
        <v>0</v>
      </c>
      <c r="P147" t="s">
        <v>65</v>
      </c>
      <c r="Q147" s="6">
        <f t="shared" si="21"/>
        <v>2.3651200000000001</v>
      </c>
      <c r="R147">
        <f t="shared" si="22"/>
        <v>76.989583333333329</v>
      </c>
      <c r="S147" t="str">
        <f t="shared" si="25"/>
        <v>technology</v>
      </c>
      <c r="T147" t="str">
        <f t="shared" si="26"/>
        <v>wearables</v>
      </c>
      <c r="U147">
        <f t="shared" si="27"/>
        <v>10</v>
      </c>
      <c r="V147" t="str">
        <f t="shared" si="28"/>
        <v>technology</v>
      </c>
      <c r="W147" t="str">
        <f t="shared" si="29"/>
        <v>es</v>
      </c>
      <c r="X147">
        <f t="shared" si="30"/>
        <v>20</v>
      </c>
    </row>
    <row r="148" spans="1:2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 s="17">
        <f t="shared" si="23"/>
        <v>40855.25</v>
      </c>
      <c r="K148">
        <v>1320732000</v>
      </c>
      <c r="L148" s="16">
        <f t="shared" si="24"/>
        <v>40875.25</v>
      </c>
      <c r="M148">
        <v>1322460000</v>
      </c>
      <c r="N148" t="b">
        <v>0</v>
      </c>
      <c r="O148" t="b">
        <v>0</v>
      </c>
      <c r="P148" t="s">
        <v>33</v>
      </c>
      <c r="Q148" s="6">
        <f t="shared" si="21"/>
        <v>0.17249999999999999</v>
      </c>
      <c r="R148">
        <f t="shared" si="22"/>
        <v>29.764705882352942</v>
      </c>
      <c r="S148" t="str">
        <f t="shared" si="25"/>
        <v>theater</v>
      </c>
      <c r="T148" t="str">
        <f t="shared" si="26"/>
        <v>plays</v>
      </c>
      <c r="U148">
        <f t="shared" si="27"/>
        <v>7</v>
      </c>
      <c r="V148" t="str">
        <f t="shared" si="28"/>
        <v>theater</v>
      </c>
      <c r="W148" t="str">
        <f t="shared" si="29"/>
        <v>plays</v>
      </c>
      <c r="X148">
        <f t="shared" si="30"/>
        <v>13</v>
      </c>
    </row>
    <row r="149" spans="1:2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 s="17">
        <f t="shared" si="23"/>
        <v>42534.208333333328</v>
      </c>
      <c r="K149">
        <v>1465794000</v>
      </c>
      <c r="L149" s="16">
        <f t="shared" si="24"/>
        <v>42540.208333333328</v>
      </c>
      <c r="M149">
        <v>1466312400</v>
      </c>
      <c r="N149" t="b">
        <v>0</v>
      </c>
      <c r="O149" t="b">
        <v>1</v>
      </c>
      <c r="P149" t="s">
        <v>33</v>
      </c>
      <c r="Q149" s="6">
        <f t="shared" si="21"/>
        <v>1.1249397590361445</v>
      </c>
      <c r="R149">
        <f t="shared" si="22"/>
        <v>46.91959798994975</v>
      </c>
      <c r="S149" t="str">
        <f t="shared" si="25"/>
        <v>theater</v>
      </c>
      <c r="T149" t="str">
        <f t="shared" si="26"/>
        <v>plays</v>
      </c>
      <c r="U149">
        <f t="shared" si="27"/>
        <v>7</v>
      </c>
      <c r="V149" t="str">
        <f t="shared" si="28"/>
        <v>theater</v>
      </c>
      <c r="W149" t="str">
        <f t="shared" si="29"/>
        <v>heater/plays</v>
      </c>
      <c r="X149">
        <f t="shared" si="30"/>
        <v>13</v>
      </c>
    </row>
    <row r="150" spans="1:2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 s="17">
        <f t="shared" si="23"/>
        <v>42941.208333333328</v>
      </c>
      <c r="K150">
        <v>1500958800</v>
      </c>
      <c r="L150" s="16">
        <f t="shared" si="24"/>
        <v>42950.208333333328</v>
      </c>
      <c r="M150">
        <v>1501736400</v>
      </c>
      <c r="N150" t="b">
        <v>0</v>
      </c>
      <c r="O150" t="b">
        <v>0</v>
      </c>
      <c r="P150" t="s">
        <v>65</v>
      </c>
      <c r="Q150" s="6">
        <f t="shared" si="21"/>
        <v>1.2102150537634409</v>
      </c>
      <c r="R150">
        <f t="shared" si="22"/>
        <v>105.18691588785046</v>
      </c>
      <c r="S150" t="str">
        <f t="shared" si="25"/>
        <v>technology</v>
      </c>
      <c r="T150" t="str">
        <f t="shared" si="26"/>
        <v>wearables</v>
      </c>
      <c r="U150">
        <f t="shared" si="27"/>
        <v>10</v>
      </c>
      <c r="V150" t="str">
        <f t="shared" si="28"/>
        <v>technology</v>
      </c>
      <c r="W150" t="str">
        <f t="shared" si="29"/>
        <v>ables</v>
      </c>
      <c r="X150">
        <f t="shared" si="30"/>
        <v>20</v>
      </c>
    </row>
    <row r="151" spans="1:2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 s="17">
        <f t="shared" si="23"/>
        <v>41275.25</v>
      </c>
      <c r="K151">
        <v>1357020000</v>
      </c>
      <c r="L151" s="16">
        <f t="shared" si="24"/>
        <v>41327.25</v>
      </c>
      <c r="M151">
        <v>1361512800</v>
      </c>
      <c r="N151" t="b">
        <v>0</v>
      </c>
      <c r="O151" t="b">
        <v>0</v>
      </c>
      <c r="P151" t="s">
        <v>60</v>
      </c>
      <c r="Q151" s="6">
        <f t="shared" si="21"/>
        <v>2.1987096774193549</v>
      </c>
      <c r="R151">
        <f t="shared" si="22"/>
        <v>69.907692307692301</v>
      </c>
      <c r="S151" t="str">
        <f t="shared" si="25"/>
        <v>music</v>
      </c>
      <c r="T151" t="str">
        <f t="shared" si="26"/>
        <v>indie rock</v>
      </c>
      <c r="U151">
        <f t="shared" si="27"/>
        <v>5</v>
      </c>
      <c r="V151" t="str">
        <f t="shared" si="28"/>
        <v>music</v>
      </c>
      <c r="W151" t="str">
        <f t="shared" si="29"/>
        <v>rock</v>
      </c>
      <c r="X151">
        <f t="shared" si="30"/>
        <v>16</v>
      </c>
    </row>
    <row r="152" spans="1:2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 s="17">
        <f t="shared" si="23"/>
        <v>43450.25</v>
      </c>
      <c r="K152">
        <v>1544940000</v>
      </c>
      <c r="L152" s="16">
        <f t="shared" si="24"/>
        <v>43451.25</v>
      </c>
      <c r="M152">
        <v>1545026400</v>
      </c>
      <c r="N152" t="b">
        <v>0</v>
      </c>
      <c r="O152" t="b">
        <v>0</v>
      </c>
      <c r="P152" t="s">
        <v>23</v>
      </c>
      <c r="Q152" s="6">
        <f t="shared" si="21"/>
        <v>0.01</v>
      </c>
      <c r="R152">
        <f t="shared" si="22"/>
        <v>1</v>
      </c>
      <c r="S152" t="str">
        <f t="shared" si="25"/>
        <v>music</v>
      </c>
      <c r="T152" t="str">
        <f t="shared" si="26"/>
        <v>rock</v>
      </c>
      <c r="U152">
        <f t="shared" si="27"/>
        <v>5</v>
      </c>
      <c r="V152" t="str">
        <f t="shared" si="28"/>
        <v>music</v>
      </c>
      <c r="W152" t="str">
        <f t="shared" si="29"/>
        <v>music/rock</v>
      </c>
      <c r="X152">
        <f t="shared" si="30"/>
        <v>10</v>
      </c>
    </row>
    <row r="153" spans="1:2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 s="17">
        <f t="shared" si="23"/>
        <v>41799.208333333336</v>
      </c>
      <c r="K153">
        <v>1402290000</v>
      </c>
      <c r="L153" s="16">
        <f t="shared" si="24"/>
        <v>41850.208333333336</v>
      </c>
      <c r="M153">
        <v>1406696400</v>
      </c>
      <c r="N153" t="b">
        <v>0</v>
      </c>
      <c r="O153" t="b">
        <v>0</v>
      </c>
      <c r="P153" t="s">
        <v>50</v>
      </c>
      <c r="Q153" s="6">
        <f t="shared" si="21"/>
        <v>0.64166909620991253</v>
      </c>
      <c r="R153">
        <f t="shared" si="22"/>
        <v>60.011588275391958</v>
      </c>
      <c r="S153" t="str">
        <f t="shared" si="25"/>
        <v>music</v>
      </c>
      <c r="T153" t="str">
        <f t="shared" si="26"/>
        <v>electric music</v>
      </c>
      <c r="U153">
        <f t="shared" si="27"/>
        <v>5</v>
      </c>
      <c r="V153" t="str">
        <f t="shared" si="28"/>
        <v>music</v>
      </c>
      <c r="W153" t="str">
        <f t="shared" si="29"/>
        <v>tric music</v>
      </c>
      <c r="X153">
        <f t="shared" si="30"/>
        <v>20</v>
      </c>
    </row>
    <row r="154" spans="1:2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 s="17">
        <f t="shared" si="23"/>
        <v>42783.25</v>
      </c>
      <c r="K154">
        <v>1487311200</v>
      </c>
      <c r="L154" s="16">
        <f t="shared" si="24"/>
        <v>42790.25</v>
      </c>
      <c r="M154">
        <v>1487916000</v>
      </c>
      <c r="N154" t="b">
        <v>0</v>
      </c>
      <c r="O154" t="b">
        <v>0</v>
      </c>
      <c r="P154" t="s">
        <v>60</v>
      </c>
      <c r="Q154" s="6">
        <f t="shared" si="21"/>
        <v>4.2306746987951804</v>
      </c>
      <c r="R154">
        <f t="shared" si="22"/>
        <v>52.006220379146917</v>
      </c>
      <c r="S154" t="str">
        <f t="shared" si="25"/>
        <v>music</v>
      </c>
      <c r="T154" t="str">
        <f t="shared" si="26"/>
        <v>indie rock</v>
      </c>
      <c r="U154">
        <f t="shared" si="27"/>
        <v>5</v>
      </c>
      <c r="V154" t="str">
        <f t="shared" si="28"/>
        <v>music</v>
      </c>
      <c r="W154" t="str">
        <f t="shared" si="29"/>
        <v>ie rock</v>
      </c>
      <c r="X154">
        <f t="shared" si="30"/>
        <v>16</v>
      </c>
    </row>
    <row r="155" spans="1:2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 s="17">
        <f t="shared" si="23"/>
        <v>41201.208333333336</v>
      </c>
      <c r="K155">
        <v>1350622800</v>
      </c>
      <c r="L155" s="16">
        <f t="shared" si="24"/>
        <v>41207.208333333336</v>
      </c>
      <c r="M155">
        <v>1351141200</v>
      </c>
      <c r="N155" t="b">
        <v>0</v>
      </c>
      <c r="O155" t="b">
        <v>0</v>
      </c>
      <c r="P155" t="s">
        <v>33</v>
      </c>
      <c r="Q155" s="6">
        <f t="shared" si="21"/>
        <v>0.92984160506863778</v>
      </c>
      <c r="R155">
        <f t="shared" si="22"/>
        <v>31.000176025347649</v>
      </c>
      <c r="S155" t="str">
        <f t="shared" si="25"/>
        <v>theater</v>
      </c>
      <c r="T155" t="str">
        <f t="shared" si="26"/>
        <v>plays</v>
      </c>
      <c r="U155">
        <f t="shared" si="27"/>
        <v>7</v>
      </c>
      <c r="V155" t="str">
        <f t="shared" si="28"/>
        <v>theater</v>
      </c>
      <c r="W155" t="str">
        <f t="shared" si="29"/>
        <v>er/plays</v>
      </c>
      <c r="X155">
        <f t="shared" si="30"/>
        <v>13</v>
      </c>
    </row>
    <row r="156" spans="1:2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 s="17">
        <f t="shared" si="23"/>
        <v>42502.208333333328</v>
      </c>
      <c r="K156">
        <v>1463029200</v>
      </c>
      <c r="L156" s="16">
        <f t="shared" si="24"/>
        <v>42525.208333333328</v>
      </c>
      <c r="M156">
        <v>1465016400</v>
      </c>
      <c r="N156" t="b">
        <v>0</v>
      </c>
      <c r="O156" t="b">
        <v>1</v>
      </c>
      <c r="P156" t="s">
        <v>60</v>
      </c>
      <c r="Q156" s="6">
        <f t="shared" si="21"/>
        <v>0.58756567425569173</v>
      </c>
      <c r="R156">
        <f t="shared" si="22"/>
        <v>95.042492917847028</v>
      </c>
      <c r="S156" t="str">
        <f t="shared" si="25"/>
        <v>music</v>
      </c>
      <c r="T156" t="str">
        <f t="shared" si="26"/>
        <v>indie rock</v>
      </c>
      <c r="U156">
        <f t="shared" si="27"/>
        <v>5</v>
      </c>
      <c r="V156" t="str">
        <f t="shared" si="28"/>
        <v>music</v>
      </c>
      <c r="W156" t="str">
        <f t="shared" si="29"/>
        <v>ie rock</v>
      </c>
      <c r="X156">
        <f t="shared" si="30"/>
        <v>16</v>
      </c>
    </row>
    <row r="157" spans="1:2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 s="17">
        <f t="shared" si="23"/>
        <v>40262.208333333336</v>
      </c>
      <c r="K157">
        <v>1269493200</v>
      </c>
      <c r="L157" s="16">
        <f t="shared" si="24"/>
        <v>40277.208333333336</v>
      </c>
      <c r="M157">
        <v>1270789200</v>
      </c>
      <c r="N157" t="b">
        <v>0</v>
      </c>
      <c r="O157" t="b">
        <v>0</v>
      </c>
      <c r="P157" t="s">
        <v>33</v>
      </c>
      <c r="Q157" s="6">
        <f t="shared" si="21"/>
        <v>0.65022222222222226</v>
      </c>
      <c r="R157">
        <f t="shared" si="22"/>
        <v>75.968174204355108</v>
      </c>
      <c r="S157" t="str">
        <f t="shared" si="25"/>
        <v>theater</v>
      </c>
      <c r="T157" t="str">
        <f t="shared" si="26"/>
        <v>plays</v>
      </c>
      <c r="U157">
        <f t="shared" si="27"/>
        <v>7</v>
      </c>
      <c r="V157" t="str">
        <f t="shared" si="28"/>
        <v>theater</v>
      </c>
      <c r="W157" t="str">
        <f t="shared" si="29"/>
        <v>ys</v>
      </c>
      <c r="X157">
        <f t="shared" si="30"/>
        <v>13</v>
      </c>
    </row>
    <row r="158" spans="1:2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 s="17">
        <f t="shared" si="23"/>
        <v>43743.208333333328</v>
      </c>
      <c r="K158">
        <v>1570251600</v>
      </c>
      <c r="L158" s="16">
        <f t="shared" si="24"/>
        <v>43767.208333333328</v>
      </c>
      <c r="M158">
        <v>1572325200</v>
      </c>
      <c r="N158" t="b">
        <v>0</v>
      </c>
      <c r="O158" t="b">
        <v>0</v>
      </c>
      <c r="P158" t="s">
        <v>23</v>
      </c>
      <c r="Q158" s="6">
        <f t="shared" si="21"/>
        <v>0.73939560439560437</v>
      </c>
      <c r="R158">
        <f t="shared" si="22"/>
        <v>71.013192612137203</v>
      </c>
      <c r="S158" t="str">
        <f t="shared" si="25"/>
        <v>music</v>
      </c>
      <c r="T158" t="str">
        <f t="shared" si="26"/>
        <v>rock</v>
      </c>
      <c r="U158">
        <f t="shared" si="27"/>
        <v>5</v>
      </c>
      <c r="V158" t="str">
        <f t="shared" si="28"/>
        <v>music</v>
      </c>
      <c r="W158" t="str">
        <f t="shared" si="29"/>
        <v>music/rock</v>
      </c>
      <c r="X158">
        <f t="shared" si="30"/>
        <v>10</v>
      </c>
    </row>
    <row r="159" spans="1:2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 s="17">
        <f t="shared" si="23"/>
        <v>41638.25</v>
      </c>
      <c r="K159">
        <v>1388383200</v>
      </c>
      <c r="L159" s="16">
        <f t="shared" si="24"/>
        <v>41650.25</v>
      </c>
      <c r="M159">
        <v>1389420000</v>
      </c>
      <c r="N159" t="b">
        <v>0</v>
      </c>
      <c r="O159" t="b">
        <v>0</v>
      </c>
      <c r="P159" t="s">
        <v>122</v>
      </c>
      <c r="Q159" s="6">
        <f t="shared" si="21"/>
        <v>0.52666666666666662</v>
      </c>
      <c r="R159">
        <f t="shared" si="22"/>
        <v>73.733333333333334</v>
      </c>
      <c r="S159" t="str">
        <f t="shared" si="25"/>
        <v>photography</v>
      </c>
      <c r="T159" t="str">
        <f t="shared" si="26"/>
        <v>photography books</v>
      </c>
      <c r="U159">
        <f t="shared" si="27"/>
        <v>11</v>
      </c>
      <c r="V159" t="str">
        <f t="shared" si="28"/>
        <v>photography</v>
      </c>
      <c r="W159" t="e">
        <f t="shared" si="29"/>
        <v>#VALUE!</v>
      </c>
      <c r="X159">
        <f t="shared" si="30"/>
        <v>29</v>
      </c>
    </row>
    <row r="160" spans="1:2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 s="17">
        <f t="shared" si="23"/>
        <v>42346.25</v>
      </c>
      <c r="K160">
        <v>1449554400</v>
      </c>
      <c r="L160" s="16">
        <f t="shared" si="24"/>
        <v>42347.25</v>
      </c>
      <c r="M160">
        <v>1449640800</v>
      </c>
      <c r="N160" t="b">
        <v>0</v>
      </c>
      <c r="O160" t="b">
        <v>0</v>
      </c>
      <c r="P160" t="s">
        <v>23</v>
      </c>
      <c r="Q160" s="6">
        <f t="shared" si="21"/>
        <v>2.2095238095238097</v>
      </c>
      <c r="R160">
        <f t="shared" si="22"/>
        <v>113.17073170731707</v>
      </c>
      <c r="S160" t="str">
        <f t="shared" si="25"/>
        <v>music</v>
      </c>
      <c r="T160" t="str">
        <f t="shared" si="26"/>
        <v>rock</v>
      </c>
      <c r="U160">
        <f t="shared" si="27"/>
        <v>5</v>
      </c>
      <c r="V160" t="str">
        <f t="shared" si="28"/>
        <v>music</v>
      </c>
      <c r="W160" t="str">
        <f t="shared" si="29"/>
        <v>ic/rock</v>
      </c>
      <c r="X160">
        <f t="shared" si="30"/>
        <v>10</v>
      </c>
    </row>
    <row r="161" spans="1:2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 s="17">
        <f t="shared" si="23"/>
        <v>43551.208333333328</v>
      </c>
      <c r="K161">
        <v>1553662800</v>
      </c>
      <c r="L161" s="16">
        <f t="shared" si="24"/>
        <v>43569.208333333328</v>
      </c>
      <c r="M161">
        <v>1555218000</v>
      </c>
      <c r="N161" t="b">
        <v>0</v>
      </c>
      <c r="O161" t="b">
        <v>1</v>
      </c>
      <c r="P161" t="s">
        <v>33</v>
      </c>
      <c r="Q161" s="6">
        <f t="shared" si="21"/>
        <v>1.0001150627615063</v>
      </c>
      <c r="R161">
        <f t="shared" si="22"/>
        <v>105.00933552992861</v>
      </c>
      <c r="S161" t="str">
        <f t="shared" si="25"/>
        <v>theater</v>
      </c>
      <c r="T161" t="str">
        <f t="shared" si="26"/>
        <v>plays</v>
      </c>
      <c r="U161">
        <f t="shared" si="27"/>
        <v>7</v>
      </c>
      <c r="V161" t="str">
        <f t="shared" si="28"/>
        <v>theater</v>
      </c>
      <c r="W161" t="str">
        <f t="shared" si="29"/>
        <v>heater/plays</v>
      </c>
      <c r="X161">
        <f t="shared" si="30"/>
        <v>13</v>
      </c>
    </row>
    <row r="162" spans="1:2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 s="17">
        <f t="shared" si="23"/>
        <v>43582.208333333328</v>
      </c>
      <c r="K162">
        <v>1556341200</v>
      </c>
      <c r="L162" s="16">
        <f t="shared" si="24"/>
        <v>43598.208333333328</v>
      </c>
      <c r="M162">
        <v>1557723600</v>
      </c>
      <c r="N162" t="b">
        <v>0</v>
      </c>
      <c r="O162" t="b">
        <v>0</v>
      </c>
      <c r="P162" t="s">
        <v>65</v>
      </c>
      <c r="Q162" s="6">
        <f t="shared" si="21"/>
        <v>1.6231249999999999</v>
      </c>
      <c r="R162">
        <f t="shared" si="22"/>
        <v>79.176829268292678</v>
      </c>
      <c r="S162" t="str">
        <f t="shared" si="25"/>
        <v>technology</v>
      </c>
      <c r="T162" t="str">
        <f t="shared" si="26"/>
        <v>wearables</v>
      </c>
      <c r="U162">
        <f t="shared" si="27"/>
        <v>10</v>
      </c>
      <c r="V162" t="str">
        <f t="shared" si="28"/>
        <v>technology</v>
      </c>
      <c r="W162" t="str">
        <f t="shared" si="29"/>
        <v>les</v>
      </c>
      <c r="X162">
        <f t="shared" si="30"/>
        <v>20</v>
      </c>
    </row>
    <row r="163" spans="1:2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 s="17">
        <f t="shared" si="23"/>
        <v>42270.208333333328</v>
      </c>
      <c r="K163">
        <v>1442984400</v>
      </c>
      <c r="L163" s="16">
        <f t="shared" si="24"/>
        <v>42276.208333333328</v>
      </c>
      <c r="M163">
        <v>1443502800</v>
      </c>
      <c r="N163" t="b">
        <v>0</v>
      </c>
      <c r="O163" t="b">
        <v>1</v>
      </c>
      <c r="P163" t="s">
        <v>28</v>
      </c>
      <c r="Q163" s="6">
        <f t="shared" si="21"/>
        <v>0.78181818181818186</v>
      </c>
      <c r="R163">
        <f t="shared" si="22"/>
        <v>57.333333333333336</v>
      </c>
      <c r="S163" t="str">
        <f t="shared" si="25"/>
        <v>technology</v>
      </c>
      <c r="T163" t="str">
        <f t="shared" si="26"/>
        <v>web</v>
      </c>
      <c r="U163">
        <f t="shared" si="27"/>
        <v>10</v>
      </c>
      <c r="V163" t="str">
        <f t="shared" si="28"/>
        <v>technology</v>
      </c>
      <c r="W163" t="e">
        <f t="shared" si="29"/>
        <v>#VALUE!</v>
      </c>
      <c r="X163">
        <f t="shared" si="30"/>
        <v>14</v>
      </c>
    </row>
    <row r="164" spans="1:2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 s="17">
        <f t="shared" si="23"/>
        <v>43442.25</v>
      </c>
      <c r="K164">
        <v>1544248800</v>
      </c>
      <c r="L164" s="16">
        <f t="shared" si="24"/>
        <v>43472.25</v>
      </c>
      <c r="M164">
        <v>1546840800</v>
      </c>
      <c r="N164" t="b">
        <v>0</v>
      </c>
      <c r="O164" t="b">
        <v>0</v>
      </c>
      <c r="P164" t="s">
        <v>23</v>
      </c>
      <c r="Q164" s="6">
        <f t="shared" si="21"/>
        <v>1.4973770491803278</v>
      </c>
      <c r="R164">
        <f t="shared" si="22"/>
        <v>58.178343949044589</v>
      </c>
      <c r="S164" t="str">
        <f t="shared" si="25"/>
        <v>music</v>
      </c>
      <c r="T164" t="str">
        <f t="shared" si="26"/>
        <v>rock</v>
      </c>
      <c r="U164">
        <f t="shared" si="27"/>
        <v>5</v>
      </c>
      <c r="V164" t="str">
        <f t="shared" si="28"/>
        <v>music</v>
      </c>
      <c r="W164" t="str">
        <f t="shared" si="29"/>
        <v>music/rock</v>
      </c>
      <c r="X164">
        <f t="shared" si="30"/>
        <v>10</v>
      </c>
    </row>
    <row r="165" spans="1:2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 s="17">
        <f t="shared" si="23"/>
        <v>43028.208333333328</v>
      </c>
      <c r="K165">
        <v>1508475600</v>
      </c>
      <c r="L165" s="16">
        <f t="shared" si="24"/>
        <v>43077.25</v>
      </c>
      <c r="M165">
        <v>1512712800</v>
      </c>
      <c r="N165" t="b">
        <v>0</v>
      </c>
      <c r="O165" t="b">
        <v>1</v>
      </c>
      <c r="P165" t="s">
        <v>122</v>
      </c>
      <c r="Q165" s="6">
        <f t="shared" si="21"/>
        <v>2.5325714285714285</v>
      </c>
      <c r="R165">
        <f t="shared" si="22"/>
        <v>36.032520325203251</v>
      </c>
      <c r="S165" t="str">
        <f t="shared" si="25"/>
        <v>photography</v>
      </c>
      <c r="T165" t="str">
        <f t="shared" si="26"/>
        <v>photography books</v>
      </c>
      <c r="U165">
        <f t="shared" si="27"/>
        <v>11</v>
      </c>
      <c r="V165" t="str">
        <f t="shared" si="28"/>
        <v>photography</v>
      </c>
      <c r="W165" t="str">
        <f t="shared" si="29"/>
        <v>s</v>
      </c>
      <c r="X165">
        <f t="shared" si="30"/>
        <v>29</v>
      </c>
    </row>
    <row r="166" spans="1:2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 s="17">
        <f t="shared" si="23"/>
        <v>43016.208333333328</v>
      </c>
      <c r="K166">
        <v>1507438800</v>
      </c>
      <c r="L166" s="16">
        <f t="shared" si="24"/>
        <v>43017.208333333328</v>
      </c>
      <c r="M166">
        <v>1507525200</v>
      </c>
      <c r="N166" t="b">
        <v>0</v>
      </c>
      <c r="O166" t="b">
        <v>0</v>
      </c>
      <c r="P166" t="s">
        <v>33</v>
      </c>
      <c r="Q166" s="6">
        <f t="shared" si="21"/>
        <v>1.0016943521594683</v>
      </c>
      <c r="R166">
        <f t="shared" si="22"/>
        <v>107.99068767908309</v>
      </c>
      <c r="S166" t="str">
        <f t="shared" si="25"/>
        <v>theater</v>
      </c>
      <c r="T166" t="str">
        <f t="shared" si="26"/>
        <v>plays</v>
      </c>
      <c r="U166">
        <f t="shared" si="27"/>
        <v>7</v>
      </c>
      <c r="V166" t="str">
        <f t="shared" si="28"/>
        <v>theater</v>
      </c>
      <c r="W166" t="str">
        <f t="shared" si="29"/>
        <v>/plays</v>
      </c>
      <c r="X166">
        <f t="shared" si="30"/>
        <v>13</v>
      </c>
    </row>
    <row r="167" spans="1:2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 s="17">
        <f t="shared" si="23"/>
        <v>42948.208333333328</v>
      </c>
      <c r="K167">
        <v>1501563600</v>
      </c>
      <c r="L167" s="16">
        <f t="shared" si="24"/>
        <v>42980.208333333328</v>
      </c>
      <c r="M167">
        <v>1504328400</v>
      </c>
      <c r="N167" t="b">
        <v>0</v>
      </c>
      <c r="O167" t="b">
        <v>0</v>
      </c>
      <c r="P167" t="s">
        <v>28</v>
      </c>
      <c r="Q167" s="6">
        <f t="shared" si="21"/>
        <v>1.2199004424778761</v>
      </c>
      <c r="R167">
        <f t="shared" si="22"/>
        <v>44.005985634477256</v>
      </c>
      <c r="S167" t="str">
        <f t="shared" si="25"/>
        <v>technology</v>
      </c>
      <c r="T167" t="str">
        <f t="shared" si="26"/>
        <v>web</v>
      </c>
      <c r="U167">
        <f t="shared" si="27"/>
        <v>10</v>
      </c>
      <c r="V167" t="str">
        <f t="shared" si="28"/>
        <v>technology</v>
      </c>
      <c r="W167" t="str">
        <f t="shared" si="29"/>
        <v>technology/web</v>
      </c>
      <c r="X167">
        <f t="shared" si="30"/>
        <v>14</v>
      </c>
    </row>
    <row r="168" spans="1:2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 s="17">
        <f t="shared" si="23"/>
        <v>40534.25</v>
      </c>
      <c r="K168">
        <v>1292997600</v>
      </c>
      <c r="L168" s="16">
        <f t="shared" si="24"/>
        <v>40538.25</v>
      </c>
      <c r="M168">
        <v>1293343200</v>
      </c>
      <c r="N168" t="b">
        <v>0</v>
      </c>
      <c r="O168" t="b">
        <v>0</v>
      </c>
      <c r="P168" t="s">
        <v>122</v>
      </c>
      <c r="Q168" s="6">
        <f t="shared" si="21"/>
        <v>1.3713265306122449</v>
      </c>
      <c r="R168">
        <f t="shared" si="22"/>
        <v>55.077868852459019</v>
      </c>
      <c r="S168" t="str">
        <f t="shared" si="25"/>
        <v>photography</v>
      </c>
      <c r="T168" t="str">
        <f t="shared" si="26"/>
        <v>photography books</v>
      </c>
      <c r="U168">
        <f t="shared" si="27"/>
        <v>11</v>
      </c>
      <c r="V168" t="str">
        <f t="shared" si="28"/>
        <v>photography</v>
      </c>
      <c r="W168" t="str">
        <f t="shared" si="29"/>
        <v>s</v>
      </c>
      <c r="X168">
        <f t="shared" si="30"/>
        <v>29</v>
      </c>
    </row>
    <row r="169" spans="1:2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 s="17">
        <f t="shared" si="23"/>
        <v>41435.208333333336</v>
      </c>
      <c r="K169">
        <v>1370840400</v>
      </c>
      <c r="L169" s="16">
        <f t="shared" si="24"/>
        <v>41445.208333333336</v>
      </c>
      <c r="M169">
        <v>1371704400</v>
      </c>
      <c r="N169" t="b">
        <v>0</v>
      </c>
      <c r="O169" t="b">
        <v>0</v>
      </c>
      <c r="P169" t="s">
        <v>33</v>
      </c>
      <c r="Q169" s="6">
        <f t="shared" si="21"/>
        <v>4.155384615384615</v>
      </c>
      <c r="R169">
        <f t="shared" si="22"/>
        <v>74</v>
      </c>
      <c r="S169" t="str">
        <f t="shared" si="25"/>
        <v>theater</v>
      </c>
      <c r="T169" t="str">
        <f t="shared" si="26"/>
        <v>plays</v>
      </c>
      <c r="U169">
        <f t="shared" si="27"/>
        <v>7</v>
      </c>
      <c r="V169" t="str">
        <f t="shared" si="28"/>
        <v>theater</v>
      </c>
      <c r="W169" t="str">
        <f t="shared" si="29"/>
        <v>er/plays</v>
      </c>
      <c r="X169">
        <f t="shared" si="30"/>
        <v>13</v>
      </c>
    </row>
    <row r="170" spans="1:2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 s="17">
        <f t="shared" si="23"/>
        <v>43518.25</v>
      </c>
      <c r="K170">
        <v>1550815200</v>
      </c>
      <c r="L170" s="16">
        <f t="shared" si="24"/>
        <v>43541.208333333328</v>
      </c>
      <c r="M170">
        <v>1552798800</v>
      </c>
      <c r="N170" t="b">
        <v>0</v>
      </c>
      <c r="O170" t="b">
        <v>1</v>
      </c>
      <c r="P170" t="s">
        <v>60</v>
      </c>
      <c r="Q170" s="6">
        <f t="shared" si="21"/>
        <v>0.3130913348946136</v>
      </c>
      <c r="R170">
        <f t="shared" si="22"/>
        <v>41.996858638743454</v>
      </c>
      <c r="S170" t="str">
        <f t="shared" si="25"/>
        <v>music</v>
      </c>
      <c r="T170" t="str">
        <f t="shared" si="26"/>
        <v>indie rock</v>
      </c>
      <c r="U170">
        <f t="shared" si="27"/>
        <v>5</v>
      </c>
      <c r="V170" t="str">
        <f t="shared" si="28"/>
        <v>music</v>
      </c>
      <c r="W170" t="str">
        <f t="shared" si="29"/>
        <v>ic/indie rock</v>
      </c>
      <c r="X170">
        <f t="shared" si="30"/>
        <v>16</v>
      </c>
    </row>
    <row r="171" spans="1:2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 s="17">
        <f t="shared" si="23"/>
        <v>41077.208333333336</v>
      </c>
      <c r="K171">
        <v>1339909200</v>
      </c>
      <c r="L171" s="16">
        <f t="shared" si="24"/>
        <v>41105.208333333336</v>
      </c>
      <c r="M171">
        <v>1342328400</v>
      </c>
      <c r="N171" t="b">
        <v>0</v>
      </c>
      <c r="O171" t="b">
        <v>1</v>
      </c>
      <c r="P171" t="s">
        <v>100</v>
      </c>
      <c r="Q171" s="6">
        <f t="shared" si="21"/>
        <v>4.240815450643777</v>
      </c>
      <c r="R171">
        <f t="shared" si="22"/>
        <v>77.988161010260455</v>
      </c>
      <c r="S171" t="str">
        <f t="shared" si="25"/>
        <v>film &amp; video</v>
      </c>
      <c r="T171" t="str">
        <f t="shared" si="26"/>
        <v>shorts</v>
      </c>
      <c r="U171">
        <f t="shared" si="27"/>
        <v>12</v>
      </c>
      <c r="V171" t="str">
        <f t="shared" si="28"/>
        <v>film &amp; video</v>
      </c>
      <c r="W171" t="str">
        <f t="shared" si="29"/>
        <v>rts</v>
      </c>
      <c r="X171">
        <f t="shared" si="30"/>
        <v>19</v>
      </c>
    </row>
    <row r="172" spans="1:2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 s="17">
        <f t="shared" si="23"/>
        <v>42950.208333333328</v>
      </c>
      <c r="K172">
        <v>1501736400</v>
      </c>
      <c r="L172" s="16">
        <f t="shared" si="24"/>
        <v>42957.208333333328</v>
      </c>
      <c r="M172">
        <v>1502341200</v>
      </c>
      <c r="N172" t="b">
        <v>0</v>
      </c>
      <c r="O172" t="b">
        <v>0</v>
      </c>
      <c r="P172" t="s">
        <v>60</v>
      </c>
      <c r="Q172" s="6">
        <f t="shared" si="21"/>
        <v>2.9388623072833599E-2</v>
      </c>
      <c r="R172">
        <f t="shared" si="22"/>
        <v>82.507462686567166</v>
      </c>
      <c r="S172" t="str">
        <f t="shared" si="25"/>
        <v>music</v>
      </c>
      <c r="T172" t="str">
        <f t="shared" si="26"/>
        <v>indie rock</v>
      </c>
      <c r="U172">
        <f t="shared" si="27"/>
        <v>5</v>
      </c>
      <c r="V172" t="str">
        <f t="shared" si="28"/>
        <v>music</v>
      </c>
      <c r="W172" t="str">
        <f t="shared" si="29"/>
        <v>music/indie rock</v>
      </c>
      <c r="X172">
        <f t="shared" si="30"/>
        <v>16</v>
      </c>
    </row>
    <row r="173" spans="1:2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 s="17">
        <f t="shared" si="23"/>
        <v>41718.208333333336</v>
      </c>
      <c r="K173">
        <v>1395291600</v>
      </c>
      <c r="L173" s="16">
        <f t="shared" si="24"/>
        <v>41740.208333333336</v>
      </c>
      <c r="M173">
        <v>1397192400</v>
      </c>
      <c r="N173" t="b">
        <v>0</v>
      </c>
      <c r="O173" t="b">
        <v>0</v>
      </c>
      <c r="P173" t="s">
        <v>206</v>
      </c>
      <c r="Q173" s="6">
        <f t="shared" si="21"/>
        <v>0.1063265306122449</v>
      </c>
      <c r="R173">
        <f t="shared" si="22"/>
        <v>104.2</v>
      </c>
      <c r="S173" t="str">
        <f t="shared" si="25"/>
        <v>publishing</v>
      </c>
      <c r="T173" t="str">
        <f t="shared" si="26"/>
        <v>translations</v>
      </c>
      <c r="U173">
        <f t="shared" si="27"/>
        <v>10</v>
      </c>
      <c r="V173" t="str">
        <f t="shared" si="28"/>
        <v>publishing</v>
      </c>
      <c r="W173" t="str">
        <f t="shared" si="29"/>
        <v>/translations</v>
      </c>
      <c r="X173">
        <f t="shared" si="30"/>
        <v>23</v>
      </c>
    </row>
    <row r="174" spans="1:2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 s="17">
        <f t="shared" si="23"/>
        <v>41839.208333333336</v>
      </c>
      <c r="K174">
        <v>1405746000</v>
      </c>
      <c r="L174" s="16">
        <f t="shared" si="24"/>
        <v>41854.208333333336</v>
      </c>
      <c r="M174">
        <v>1407042000</v>
      </c>
      <c r="N174" t="b">
        <v>0</v>
      </c>
      <c r="O174" t="b">
        <v>1</v>
      </c>
      <c r="P174" t="s">
        <v>42</v>
      </c>
      <c r="Q174" s="6">
        <f t="shared" si="21"/>
        <v>0.82874999999999999</v>
      </c>
      <c r="R174">
        <f t="shared" si="22"/>
        <v>25.5</v>
      </c>
      <c r="S174" t="str">
        <f t="shared" si="25"/>
        <v>film &amp; video</v>
      </c>
      <c r="T174" t="str">
        <f t="shared" si="26"/>
        <v>documentary</v>
      </c>
      <c r="U174">
        <f t="shared" si="27"/>
        <v>12</v>
      </c>
      <c r="V174" t="str">
        <f t="shared" si="28"/>
        <v>film &amp; video</v>
      </c>
      <c r="W174" t="str">
        <f t="shared" si="29"/>
        <v/>
      </c>
      <c r="X174">
        <f t="shared" si="30"/>
        <v>24</v>
      </c>
    </row>
    <row r="175" spans="1:2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 s="17">
        <f t="shared" si="23"/>
        <v>41412.208333333336</v>
      </c>
      <c r="K175">
        <v>1368853200</v>
      </c>
      <c r="L175" s="16">
        <f t="shared" si="24"/>
        <v>41418.208333333336</v>
      </c>
      <c r="M175">
        <v>1369371600</v>
      </c>
      <c r="N175" t="b">
        <v>0</v>
      </c>
      <c r="O175" t="b">
        <v>0</v>
      </c>
      <c r="P175" t="s">
        <v>33</v>
      </c>
      <c r="Q175" s="6">
        <f t="shared" si="21"/>
        <v>1.6301447776628748</v>
      </c>
      <c r="R175">
        <f t="shared" si="22"/>
        <v>100.98334401024984</v>
      </c>
      <c r="S175" t="str">
        <f t="shared" si="25"/>
        <v>theater</v>
      </c>
      <c r="T175" t="str">
        <f t="shared" si="26"/>
        <v>plays</v>
      </c>
      <c r="U175">
        <f t="shared" si="27"/>
        <v>7</v>
      </c>
      <c r="V175" t="str">
        <f t="shared" si="28"/>
        <v>theater</v>
      </c>
      <c r="W175" t="str">
        <f t="shared" si="29"/>
        <v>heater/plays</v>
      </c>
      <c r="X175">
        <f t="shared" si="30"/>
        <v>13</v>
      </c>
    </row>
    <row r="176" spans="1:2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 s="17">
        <f t="shared" si="23"/>
        <v>42282.208333333328</v>
      </c>
      <c r="K176">
        <v>1444021200</v>
      </c>
      <c r="L176" s="16">
        <f t="shared" si="24"/>
        <v>42283.208333333328</v>
      </c>
      <c r="M176">
        <v>1444107600</v>
      </c>
      <c r="N176" t="b">
        <v>0</v>
      </c>
      <c r="O176" t="b">
        <v>1</v>
      </c>
      <c r="P176" t="s">
        <v>65</v>
      </c>
      <c r="Q176" s="6">
        <f t="shared" si="21"/>
        <v>8.9466666666666672</v>
      </c>
      <c r="R176">
        <f t="shared" si="22"/>
        <v>111.83333333333333</v>
      </c>
      <c r="S176" t="str">
        <f t="shared" si="25"/>
        <v>technology</v>
      </c>
      <c r="T176" t="str">
        <f t="shared" si="26"/>
        <v>wearables</v>
      </c>
      <c r="U176">
        <f t="shared" si="27"/>
        <v>10</v>
      </c>
      <c r="V176" t="str">
        <f t="shared" si="28"/>
        <v>technology</v>
      </c>
      <c r="W176" t="str">
        <f t="shared" si="29"/>
        <v>es</v>
      </c>
      <c r="X176">
        <f t="shared" si="30"/>
        <v>20</v>
      </c>
    </row>
    <row r="177" spans="1:2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 s="17">
        <f t="shared" si="23"/>
        <v>42613.208333333328</v>
      </c>
      <c r="K177">
        <v>1472619600</v>
      </c>
      <c r="L177" s="16">
        <f t="shared" si="24"/>
        <v>42632.208333333328</v>
      </c>
      <c r="M177">
        <v>1474261200</v>
      </c>
      <c r="N177" t="b">
        <v>0</v>
      </c>
      <c r="O177" t="b">
        <v>0</v>
      </c>
      <c r="P177" t="s">
        <v>33</v>
      </c>
      <c r="Q177" s="6">
        <f t="shared" si="21"/>
        <v>0.26191501103752757</v>
      </c>
      <c r="R177">
        <f t="shared" si="22"/>
        <v>41.999115044247787</v>
      </c>
      <c r="S177" t="str">
        <f t="shared" si="25"/>
        <v>theater</v>
      </c>
      <c r="T177" t="str">
        <f t="shared" si="26"/>
        <v>plays</v>
      </c>
      <c r="U177">
        <f t="shared" si="27"/>
        <v>7</v>
      </c>
      <c r="V177" t="str">
        <f t="shared" si="28"/>
        <v>theater</v>
      </c>
      <c r="W177" t="str">
        <f t="shared" si="29"/>
        <v>plays</v>
      </c>
      <c r="X177">
        <f t="shared" si="30"/>
        <v>13</v>
      </c>
    </row>
    <row r="178" spans="1:2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 s="17">
        <f t="shared" si="23"/>
        <v>42616.208333333328</v>
      </c>
      <c r="K178">
        <v>1472878800</v>
      </c>
      <c r="L178" s="16">
        <f t="shared" si="24"/>
        <v>42625.208333333328</v>
      </c>
      <c r="M178">
        <v>1473656400</v>
      </c>
      <c r="N178" t="b">
        <v>0</v>
      </c>
      <c r="O178" t="b">
        <v>0</v>
      </c>
      <c r="P178" t="s">
        <v>33</v>
      </c>
      <c r="Q178" s="6">
        <f t="shared" si="21"/>
        <v>0.74834782608695649</v>
      </c>
      <c r="R178">
        <f t="shared" si="22"/>
        <v>110.05115089514067</v>
      </c>
      <c r="S178" t="str">
        <f t="shared" si="25"/>
        <v>theater</v>
      </c>
      <c r="T178" t="str">
        <f t="shared" si="26"/>
        <v>plays</v>
      </c>
      <c r="U178">
        <f t="shared" si="27"/>
        <v>7</v>
      </c>
      <c r="V178" t="str">
        <f t="shared" si="28"/>
        <v>theater</v>
      </c>
      <c r="W178" t="str">
        <f t="shared" si="29"/>
        <v>plays</v>
      </c>
      <c r="X178">
        <f t="shared" si="30"/>
        <v>13</v>
      </c>
    </row>
    <row r="179" spans="1:2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 s="17">
        <f t="shared" si="23"/>
        <v>40497.25</v>
      </c>
      <c r="K179">
        <v>1289800800</v>
      </c>
      <c r="L179" s="16">
        <f t="shared" si="24"/>
        <v>40522.25</v>
      </c>
      <c r="M179">
        <v>1291960800</v>
      </c>
      <c r="N179" t="b">
        <v>0</v>
      </c>
      <c r="O179" t="b">
        <v>0</v>
      </c>
      <c r="P179" t="s">
        <v>33</v>
      </c>
      <c r="Q179" s="6">
        <f t="shared" si="21"/>
        <v>4.1647680412371137</v>
      </c>
      <c r="R179">
        <f t="shared" si="22"/>
        <v>58.997079225994888</v>
      </c>
      <c r="S179" t="str">
        <f t="shared" si="25"/>
        <v>theater</v>
      </c>
      <c r="T179" t="str">
        <f t="shared" si="26"/>
        <v>plays</v>
      </c>
      <c r="U179">
        <f t="shared" si="27"/>
        <v>7</v>
      </c>
      <c r="V179" t="str">
        <f t="shared" si="28"/>
        <v>theater</v>
      </c>
      <c r="W179" t="str">
        <f t="shared" si="29"/>
        <v>er/plays</v>
      </c>
      <c r="X179">
        <f t="shared" si="30"/>
        <v>13</v>
      </c>
    </row>
    <row r="180" spans="1:2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 s="17">
        <f t="shared" si="23"/>
        <v>42999.208333333328</v>
      </c>
      <c r="K180">
        <v>1505970000</v>
      </c>
      <c r="L180" s="16">
        <f t="shared" si="24"/>
        <v>43008.208333333328</v>
      </c>
      <c r="M180">
        <v>1506747600</v>
      </c>
      <c r="N180" t="b">
        <v>0</v>
      </c>
      <c r="O180" t="b">
        <v>0</v>
      </c>
      <c r="P180" t="s">
        <v>17</v>
      </c>
      <c r="Q180" s="6">
        <f t="shared" si="21"/>
        <v>0.96208333333333329</v>
      </c>
      <c r="R180">
        <f t="shared" si="22"/>
        <v>32.985714285714288</v>
      </c>
      <c r="S180" t="str">
        <f t="shared" si="25"/>
        <v>food</v>
      </c>
      <c r="T180" t="str">
        <f t="shared" si="26"/>
        <v>food trucks</v>
      </c>
      <c r="U180">
        <f t="shared" si="27"/>
        <v>4</v>
      </c>
      <c r="V180" t="str">
        <f t="shared" si="28"/>
        <v>food</v>
      </c>
      <c r="W180" t="str">
        <f t="shared" si="29"/>
        <v>d trucks</v>
      </c>
      <c r="X180">
        <f t="shared" si="30"/>
        <v>16</v>
      </c>
    </row>
    <row r="181" spans="1:2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 s="17">
        <f t="shared" si="23"/>
        <v>41350.208333333336</v>
      </c>
      <c r="K181">
        <v>1363496400</v>
      </c>
      <c r="L181" s="16">
        <f t="shared" si="24"/>
        <v>41351.208333333336</v>
      </c>
      <c r="M181">
        <v>1363582800</v>
      </c>
      <c r="N181" t="b">
        <v>0</v>
      </c>
      <c r="O181" t="b">
        <v>1</v>
      </c>
      <c r="P181" t="s">
        <v>33</v>
      </c>
      <c r="Q181" s="6">
        <f t="shared" si="21"/>
        <v>3.5771910112359548</v>
      </c>
      <c r="R181">
        <f t="shared" si="22"/>
        <v>45.005654509471306</v>
      </c>
      <c r="S181" t="str">
        <f t="shared" si="25"/>
        <v>theater</v>
      </c>
      <c r="T181" t="str">
        <f t="shared" si="26"/>
        <v>plays</v>
      </c>
      <c r="U181">
        <f t="shared" si="27"/>
        <v>7</v>
      </c>
      <c r="V181" t="str">
        <f t="shared" si="28"/>
        <v>theater</v>
      </c>
      <c r="W181" t="str">
        <f t="shared" si="29"/>
        <v>heater/plays</v>
      </c>
      <c r="X181">
        <f t="shared" si="30"/>
        <v>13</v>
      </c>
    </row>
    <row r="182" spans="1:2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 s="17">
        <f t="shared" si="23"/>
        <v>40259.208333333336</v>
      </c>
      <c r="K182">
        <v>1269234000</v>
      </c>
      <c r="L182" s="16">
        <f t="shared" si="24"/>
        <v>40264.208333333336</v>
      </c>
      <c r="M182">
        <v>1269666000</v>
      </c>
      <c r="N182" t="b">
        <v>0</v>
      </c>
      <c r="O182" t="b">
        <v>0</v>
      </c>
      <c r="P182" t="s">
        <v>65</v>
      </c>
      <c r="Q182" s="6">
        <f t="shared" si="21"/>
        <v>3.0845714285714285</v>
      </c>
      <c r="R182">
        <f t="shared" si="22"/>
        <v>81.98196487897485</v>
      </c>
      <c r="S182" t="str">
        <f t="shared" si="25"/>
        <v>technology</v>
      </c>
      <c r="T182" t="str">
        <f t="shared" si="26"/>
        <v>wearables</v>
      </c>
      <c r="U182">
        <f t="shared" si="27"/>
        <v>10</v>
      </c>
      <c r="V182" t="str">
        <f t="shared" si="28"/>
        <v>technology</v>
      </c>
      <c r="W182" t="str">
        <f t="shared" si="29"/>
        <v>les</v>
      </c>
      <c r="X182">
        <f t="shared" si="30"/>
        <v>20</v>
      </c>
    </row>
    <row r="183" spans="1:2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 s="17">
        <f t="shared" si="23"/>
        <v>43012.208333333328</v>
      </c>
      <c r="K183">
        <v>1507093200</v>
      </c>
      <c r="L183" s="16">
        <f t="shared" si="24"/>
        <v>43030.208333333328</v>
      </c>
      <c r="M183">
        <v>1508648400</v>
      </c>
      <c r="N183" t="b">
        <v>0</v>
      </c>
      <c r="O183" t="b">
        <v>0</v>
      </c>
      <c r="P183" t="s">
        <v>28</v>
      </c>
      <c r="Q183" s="6">
        <f t="shared" si="21"/>
        <v>0.61802325581395345</v>
      </c>
      <c r="R183">
        <f t="shared" si="22"/>
        <v>39.080882352941174</v>
      </c>
      <c r="S183" t="str">
        <f t="shared" si="25"/>
        <v>technology</v>
      </c>
      <c r="T183" t="str">
        <f t="shared" si="26"/>
        <v>web</v>
      </c>
      <c r="U183">
        <f t="shared" si="27"/>
        <v>10</v>
      </c>
      <c r="V183" t="str">
        <f t="shared" si="28"/>
        <v>technology</v>
      </c>
      <c r="W183" t="str">
        <f t="shared" si="29"/>
        <v>eb</v>
      </c>
      <c r="X183">
        <f t="shared" si="30"/>
        <v>14</v>
      </c>
    </row>
    <row r="184" spans="1:2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 s="17">
        <f t="shared" si="23"/>
        <v>43631.208333333328</v>
      </c>
      <c r="K184">
        <v>1560574800</v>
      </c>
      <c r="L184" s="16">
        <f t="shared" si="24"/>
        <v>43647.208333333328</v>
      </c>
      <c r="M184">
        <v>1561957200</v>
      </c>
      <c r="N184" t="b">
        <v>0</v>
      </c>
      <c r="O184" t="b">
        <v>0</v>
      </c>
      <c r="P184" t="s">
        <v>33</v>
      </c>
      <c r="Q184" s="6">
        <f t="shared" si="21"/>
        <v>7.2232472324723247</v>
      </c>
      <c r="R184">
        <f t="shared" si="22"/>
        <v>58.996383363471971</v>
      </c>
      <c r="S184" t="str">
        <f t="shared" si="25"/>
        <v>theater</v>
      </c>
      <c r="T184" t="str">
        <f t="shared" si="26"/>
        <v>plays</v>
      </c>
      <c r="U184">
        <f t="shared" si="27"/>
        <v>7</v>
      </c>
      <c r="V184" t="str">
        <f t="shared" si="28"/>
        <v>theater</v>
      </c>
      <c r="W184" t="str">
        <f t="shared" si="29"/>
        <v>ys</v>
      </c>
      <c r="X184">
        <f t="shared" si="30"/>
        <v>13</v>
      </c>
    </row>
    <row r="185" spans="1:2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 s="17">
        <f t="shared" si="23"/>
        <v>40430.208333333336</v>
      </c>
      <c r="K185">
        <v>1284008400</v>
      </c>
      <c r="L185" s="16">
        <f t="shared" si="24"/>
        <v>40443.208333333336</v>
      </c>
      <c r="M185">
        <v>1285131600</v>
      </c>
      <c r="N185" t="b">
        <v>0</v>
      </c>
      <c r="O185" t="b">
        <v>0</v>
      </c>
      <c r="P185" t="s">
        <v>23</v>
      </c>
      <c r="Q185" s="6">
        <f t="shared" si="21"/>
        <v>0.69117647058823528</v>
      </c>
      <c r="R185">
        <f t="shared" si="22"/>
        <v>40.988372093023258</v>
      </c>
      <c r="S185" t="str">
        <f t="shared" si="25"/>
        <v>music</v>
      </c>
      <c r="T185" t="str">
        <f t="shared" si="26"/>
        <v>rock</v>
      </c>
      <c r="U185">
        <f t="shared" si="27"/>
        <v>5</v>
      </c>
      <c r="V185" t="str">
        <f t="shared" si="28"/>
        <v>music</v>
      </c>
      <c r="W185" t="str">
        <f t="shared" si="29"/>
        <v>ic/rock</v>
      </c>
      <c r="X185">
        <f t="shared" si="30"/>
        <v>10</v>
      </c>
    </row>
    <row r="186" spans="1:2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 s="17">
        <f t="shared" si="23"/>
        <v>43588.208333333328</v>
      </c>
      <c r="K186">
        <v>1556859600</v>
      </c>
      <c r="L186" s="16">
        <f t="shared" si="24"/>
        <v>43589.208333333328</v>
      </c>
      <c r="M186">
        <v>1556946000</v>
      </c>
      <c r="N186" t="b">
        <v>0</v>
      </c>
      <c r="O186" t="b">
        <v>0</v>
      </c>
      <c r="P186" t="s">
        <v>33</v>
      </c>
      <c r="Q186" s="6">
        <f t="shared" si="21"/>
        <v>2.9305555555555554</v>
      </c>
      <c r="R186">
        <f t="shared" si="22"/>
        <v>31.029411764705884</v>
      </c>
      <c r="S186" t="str">
        <f t="shared" si="25"/>
        <v>theater</v>
      </c>
      <c r="T186" t="str">
        <f t="shared" si="26"/>
        <v>plays</v>
      </c>
      <c r="U186">
        <f t="shared" si="27"/>
        <v>7</v>
      </c>
      <c r="V186" t="str">
        <f t="shared" si="28"/>
        <v>theater</v>
      </c>
      <c r="W186" t="str">
        <f t="shared" si="29"/>
        <v>theater/plays</v>
      </c>
      <c r="X186">
        <f t="shared" si="30"/>
        <v>13</v>
      </c>
    </row>
    <row r="187" spans="1:2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 s="17">
        <f t="shared" si="23"/>
        <v>43233.208333333328</v>
      </c>
      <c r="K187">
        <v>1526187600</v>
      </c>
      <c r="L187" s="16">
        <f t="shared" si="24"/>
        <v>43244.208333333328</v>
      </c>
      <c r="M187">
        <v>1527138000</v>
      </c>
      <c r="N187" t="b">
        <v>0</v>
      </c>
      <c r="O187" t="b">
        <v>0</v>
      </c>
      <c r="P187" t="s">
        <v>269</v>
      </c>
      <c r="Q187" s="6">
        <f t="shared" si="21"/>
        <v>0.71799999999999997</v>
      </c>
      <c r="R187">
        <f t="shared" si="22"/>
        <v>37.789473684210527</v>
      </c>
      <c r="S187" t="str">
        <f t="shared" si="25"/>
        <v>film &amp; video</v>
      </c>
      <c r="T187" t="str">
        <f t="shared" si="26"/>
        <v>television</v>
      </c>
      <c r="U187">
        <f t="shared" si="27"/>
        <v>12</v>
      </c>
      <c r="V187" t="str">
        <f t="shared" si="28"/>
        <v>film &amp; video</v>
      </c>
      <c r="W187" t="str">
        <f t="shared" si="29"/>
        <v/>
      </c>
      <c r="X187">
        <f t="shared" si="30"/>
        <v>23</v>
      </c>
    </row>
    <row r="188" spans="1:2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 s="17">
        <f t="shared" si="23"/>
        <v>41782.208333333336</v>
      </c>
      <c r="K188">
        <v>1400821200</v>
      </c>
      <c r="L188" s="16">
        <f t="shared" si="24"/>
        <v>41797.208333333336</v>
      </c>
      <c r="M188">
        <v>1402117200</v>
      </c>
      <c r="N188" t="b">
        <v>0</v>
      </c>
      <c r="O188" t="b">
        <v>0</v>
      </c>
      <c r="P188" t="s">
        <v>33</v>
      </c>
      <c r="Q188" s="6">
        <f t="shared" si="21"/>
        <v>0.31934684684684683</v>
      </c>
      <c r="R188">
        <f t="shared" si="22"/>
        <v>32.006772009029348</v>
      </c>
      <c r="S188" t="str">
        <f t="shared" si="25"/>
        <v>theater</v>
      </c>
      <c r="T188" t="str">
        <f t="shared" si="26"/>
        <v>plays</v>
      </c>
      <c r="U188">
        <f t="shared" si="27"/>
        <v>7</v>
      </c>
      <c r="V188" t="str">
        <f t="shared" si="28"/>
        <v>theater</v>
      </c>
      <c r="W188" t="str">
        <f t="shared" si="29"/>
        <v>eater/plays</v>
      </c>
      <c r="X188">
        <f t="shared" si="30"/>
        <v>13</v>
      </c>
    </row>
    <row r="189" spans="1:2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 s="17">
        <f t="shared" si="23"/>
        <v>41328.25</v>
      </c>
      <c r="K189">
        <v>1361599200</v>
      </c>
      <c r="L189" s="16">
        <f t="shared" si="24"/>
        <v>41356.208333333336</v>
      </c>
      <c r="M189">
        <v>1364014800</v>
      </c>
      <c r="N189" t="b">
        <v>0</v>
      </c>
      <c r="O189" t="b">
        <v>1</v>
      </c>
      <c r="P189" t="s">
        <v>100</v>
      </c>
      <c r="Q189" s="6">
        <f t="shared" si="21"/>
        <v>2.2987375415282392</v>
      </c>
      <c r="R189">
        <f t="shared" si="22"/>
        <v>95.966712898751737</v>
      </c>
      <c r="S189" t="str">
        <f t="shared" si="25"/>
        <v>film &amp; video</v>
      </c>
      <c r="T189" t="str">
        <f t="shared" si="26"/>
        <v>shorts</v>
      </c>
      <c r="U189">
        <f t="shared" si="27"/>
        <v>12</v>
      </c>
      <c r="V189" t="str">
        <f t="shared" si="28"/>
        <v>film &amp; video</v>
      </c>
      <c r="W189" t="str">
        <f t="shared" si="29"/>
        <v/>
      </c>
      <c r="X189">
        <f t="shared" si="30"/>
        <v>19</v>
      </c>
    </row>
    <row r="190" spans="1:2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 s="17">
        <f t="shared" si="23"/>
        <v>41975.25</v>
      </c>
      <c r="K190">
        <v>1417500000</v>
      </c>
      <c r="L190" s="16">
        <f t="shared" si="24"/>
        <v>41976.25</v>
      </c>
      <c r="M190">
        <v>1417586400</v>
      </c>
      <c r="N190" t="b">
        <v>0</v>
      </c>
      <c r="O190" t="b">
        <v>0</v>
      </c>
      <c r="P190" t="s">
        <v>33</v>
      </c>
      <c r="Q190" s="6">
        <f t="shared" si="21"/>
        <v>0.3201219512195122</v>
      </c>
      <c r="R190">
        <f t="shared" si="22"/>
        <v>75</v>
      </c>
      <c r="S190" t="str">
        <f t="shared" si="25"/>
        <v>theater</v>
      </c>
      <c r="T190" t="str">
        <f t="shared" si="26"/>
        <v>plays</v>
      </c>
      <c r="U190">
        <f t="shared" si="27"/>
        <v>7</v>
      </c>
      <c r="V190" t="str">
        <f t="shared" si="28"/>
        <v>theater</v>
      </c>
      <c r="W190" t="str">
        <f t="shared" si="29"/>
        <v>plays</v>
      </c>
      <c r="X190">
        <f t="shared" si="30"/>
        <v>13</v>
      </c>
    </row>
    <row r="191" spans="1:2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 s="17">
        <f t="shared" si="23"/>
        <v>42433.25</v>
      </c>
      <c r="K191">
        <v>1457071200</v>
      </c>
      <c r="L191" s="16">
        <f t="shared" si="24"/>
        <v>42433.25</v>
      </c>
      <c r="M191">
        <v>1457071200</v>
      </c>
      <c r="N191" t="b">
        <v>0</v>
      </c>
      <c r="O191" t="b">
        <v>0</v>
      </c>
      <c r="P191" t="s">
        <v>33</v>
      </c>
      <c r="Q191" s="6">
        <f t="shared" si="21"/>
        <v>0.23525352848928385</v>
      </c>
      <c r="R191">
        <f t="shared" si="22"/>
        <v>102.0498866213152</v>
      </c>
      <c r="S191" t="str">
        <f t="shared" si="25"/>
        <v>theater</v>
      </c>
      <c r="T191" t="str">
        <f t="shared" si="26"/>
        <v>plays</v>
      </c>
      <c r="U191">
        <f t="shared" si="27"/>
        <v>7</v>
      </c>
      <c r="V191" t="str">
        <f t="shared" si="28"/>
        <v>theater</v>
      </c>
      <c r="W191" t="str">
        <f t="shared" si="29"/>
        <v>plays</v>
      </c>
      <c r="X191">
        <f t="shared" si="30"/>
        <v>13</v>
      </c>
    </row>
    <row r="192" spans="1:2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 s="17">
        <f t="shared" si="23"/>
        <v>41429.208333333336</v>
      </c>
      <c r="K192">
        <v>1370322000</v>
      </c>
      <c r="L192" s="16">
        <f t="shared" si="24"/>
        <v>41430.208333333336</v>
      </c>
      <c r="M192">
        <v>1370408400</v>
      </c>
      <c r="N192" t="b">
        <v>0</v>
      </c>
      <c r="O192" t="b">
        <v>1</v>
      </c>
      <c r="P192" t="s">
        <v>33</v>
      </c>
      <c r="Q192" s="6">
        <f t="shared" si="21"/>
        <v>0.68594594594594593</v>
      </c>
      <c r="R192">
        <f t="shared" si="22"/>
        <v>105.75</v>
      </c>
      <c r="S192" t="str">
        <f t="shared" si="25"/>
        <v>theater</v>
      </c>
      <c r="T192" t="str">
        <f t="shared" si="26"/>
        <v>plays</v>
      </c>
      <c r="U192">
        <f t="shared" si="27"/>
        <v>7</v>
      </c>
      <c r="V192" t="str">
        <f t="shared" si="28"/>
        <v>theater</v>
      </c>
      <c r="W192" t="str">
        <f t="shared" si="29"/>
        <v>plays</v>
      </c>
      <c r="X192">
        <f t="shared" si="30"/>
        <v>13</v>
      </c>
    </row>
    <row r="193" spans="1:2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 s="17">
        <f t="shared" si="23"/>
        <v>43536.208333333328</v>
      </c>
      <c r="K193">
        <v>1552366800</v>
      </c>
      <c r="L193" s="16">
        <f t="shared" si="24"/>
        <v>43539.208333333328</v>
      </c>
      <c r="M193">
        <v>1552626000</v>
      </c>
      <c r="N193" t="b">
        <v>0</v>
      </c>
      <c r="O193" t="b">
        <v>0</v>
      </c>
      <c r="P193" t="s">
        <v>33</v>
      </c>
      <c r="Q193" s="6">
        <f t="shared" si="21"/>
        <v>0.37952380952380954</v>
      </c>
      <c r="R193">
        <f t="shared" si="22"/>
        <v>37.069767441860463</v>
      </c>
      <c r="S193" t="str">
        <f t="shared" si="25"/>
        <v>theater</v>
      </c>
      <c r="T193" t="str">
        <f t="shared" si="26"/>
        <v>plays</v>
      </c>
      <c r="U193">
        <f t="shared" si="27"/>
        <v>7</v>
      </c>
      <c r="V193" t="str">
        <f t="shared" si="28"/>
        <v>theater</v>
      </c>
      <c r="W193" t="str">
        <f t="shared" si="29"/>
        <v>ys</v>
      </c>
      <c r="X193">
        <f t="shared" si="30"/>
        <v>13</v>
      </c>
    </row>
    <row r="194" spans="1:2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 s="17">
        <f t="shared" si="23"/>
        <v>41817.208333333336</v>
      </c>
      <c r="K194">
        <v>1403845200</v>
      </c>
      <c r="L194" s="16">
        <f t="shared" si="24"/>
        <v>41821.208333333336</v>
      </c>
      <c r="M194">
        <v>1404190800</v>
      </c>
      <c r="N194" t="b">
        <v>0</v>
      </c>
      <c r="O194" t="b">
        <v>0</v>
      </c>
      <c r="P194" t="s">
        <v>23</v>
      </c>
      <c r="Q194" s="6">
        <f t="shared" ref="Q194:Q257" si="31">E194/D194</f>
        <v>0.19992957746478873</v>
      </c>
      <c r="R194">
        <f t="shared" ref="R194:R257" si="32">IFERROR(E194/G194, 0)</f>
        <v>35.049382716049379</v>
      </c>
      <c r="S194" t="str">
        <f t="shared" si="25"/>
        <v>music</v>
      </c>
      <c r="T194" t="str">
        <f t="shared" si="26"/>
        <v>rock</v>
      </c>
      <c r="U194">
        <f t="shared" si="27"/>
        <v>5</v>
      </c>
      <c r="V194" t="str">
        <f t="shared" si="28"/>
        <v>music</v>
      </c>
      <c r="W194" t="str">
        <f t="shared" si="29"/>
        <v>music/rock</v>
      </c>
      <c r="X194">
        <f t="shared" si="30"/>
        <v>10</v>
      </c>
    </row>
    <row r="195" spans="1:2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 s="17">
        <f t="shared" ref="J195:J258" si="33">(((K195/60)/60)/24)+DATE(1970,1,1)</f>
        <v>43198.208333333328</v>
      </c>
      <c r="K195">
        <v>1523163600</v>
      </c>
      <c r="L195" s="16">
        <f t="shared" ref="L195:L258" si="34">(((M195/60)/60)/24)+DATE(1970,1,1)</f>
        <v>43202.208333333328</v>
      </c>
      <c r="M195">
        <v>1523509200</v>
      </c>
      <c r="N195" t="b">
        <v>1</v>
      </c>
      <c r="O195" t="b">
        <v>0</v>
      </c>
      <c r="P195" t="s">
        <v>60</v>
      </c>
      <c r="Q195" s="6">
        <f t="shared" si="31"/>
        <v>0.45636363636363636</v>
      </c>
      <c r="R195">
        <f t="shared" si="32"/>
        <v>46.338461538461537</v>
      </c>
      <c r="S195" t="str">
        <f t="shared" ref="S195:S258" si="35">LEFT(P195,SEARCH("/",P195)-1)</f>
        <v>music</v>
      </c>
      <c r="T195" t="str">
        <f t="shared" ref="T195:T258" si="36">MID(P195,SEARCH("/",P195)+1,LEN(P195))</f>
        <v>indie rock</v>
      </c>
      <c r="U195">
        <f t="shared" ref="U195:U258" si="37">SEARCH("/",P195)-1</f>
        <v>5</v>
      </c>
      <c r="V195" t="str">
        <f t="shared" ref="V195:V258" si="38">LEFT(P195,SEARCH("/",P195)-1)</f>
        <v>music</v>
      </c>
      <c r="W195" t="str">
        <f t="shared" ref="W195:W258" si="39">RIGHT(P195,LEN(P196)-SEARCH("/",P195))</f>
        <v xml:space="preserve"> rock</v>
      </c>
      <c r="X195">
        <f t="shared" ref="X195:X258" si="40">LEN(P195)</f>
        <v>16</v>
      </c>
    </row>
    <row r="196" spans="1:2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 s="17">
        <f t="shared" si="33"/>
        <v>42261.208333333328</v>
      </c>
      <c r="K196">
        <v>1442206800</v>
      </c>
      <c r="L196" s="16">
        <f t="shared" si="34"/>
        <v>42277.208333333328</v>
      </c>
      <c r="M196">
        <v>1443589200</v>
      </c>
      <c r="N196" t="b">
        <v>0</v>
      </c>
      <c r="O196" t="b">
        <v>0</v>
      </c>
      <c r="P196" t="s">
        <v>148</v>
      </c>
      <c r="Q196" s="6">
        <f t="shared" si="31"/>
        <v>1.227605633802817</v>
      </c>
      <c r="R196">
        <f t="shared" si="32"/>
        <v>69.174603174603178</v>
      </c>
      <c r="S196" t="str">
        <f t="shared" si="35"/>
        <v>music</v>
      </c>
      <c r="T196" t="str">
        <f t="shared" si="36"/>
        <v>metal</v>
      </c>
      <c r="U196">
        <f t="shared" si="37"/>
        <v>5</v>
      </c>
      <c r="V196" t="str">
        <f t="shared" si="38"/>
        <v>music</v>
      </c>
      <c r="W196" t="str">
        <f t="shared" si="39"/>
        <v>music/metal</v>
      </c>
      <c r="X196">
        <f t="shared" si="40"/>
        <v>11</v>
      </c>
    </row>
    <row r="197" spans="1:2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 s="17">
        <f t="shared" si="33"/>
        <v>43310.208333333328</v>
      </c>
      <c r="K197">
        <v>1532840400</v>
      </c>
      <c r="L197" s="16">
        <f t="shared" si="34"/>
        <v>43317.208333333328</v>
      </c>
      <c r="M197">
        <v>1533445200</v>
      </c>
      <c r="N197" t="b">
        <v>0</v>
      </c>
      <c r="O197" t="b">
        <v>0</v>
      </c>
      <c r="P197" t="s">
        <v>50</v>
      </c>
      <c r="Q197" s="6">
        <f t="shared" si="31"/>
        <v>3.61753164556962</v>
      </c>
      <c r="R197">
        <f t="shared" si="32"/>
        <v>109.07824427480917</v>
      </c>
      <c r="S197" t="str">
        <f t="shared" si="35"/>
        <v>music</v>
      </c>
      <c r="T197" t="str">
        <f t="shared" si="36"/>
        <v>electric music</v>
      </c>
      <c r="U197">
        <f t="shared" si="37"/>
        <v>5</v>
      </c>
      <c r="V197" t="str">
        <f t="shared" si="38"/>
        <v>music</v>
      </c>
      <c r="W197" t="str">
        <f t="shared" si="39"/>
        <v>electric music</v>
      </c>
      <c r="X197">
        <f t="shared" si="40"/>
        <v>20</v>
      </c>
    </row>
    <row r="198" spans="1:2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 s="17">
        <f t="shared" si="33"/>
        <v>42616.208333333328</v>
      </c>
      <c r="K198">
        <v>1472878800</v>
      </c>
      <c r="L198" s="16">
        <f t="shared" si="34"/>
        <v>42635.208333333328</v>
      </c>
      <c r="M198">
        <v>1474520400</v>
      </c>
      <c r="N198" t="b">
        <v>0</v>
      </c>
      <c r="O198" t="b">
        <v>0</v>
      </c>
      <c r="P198" t="s">
        <v>65</v>
      </c>
      <c r="Q198" s="6">
        <f t="shared" si="31"/>
        <v>0.63146341463414635</v>
      </c>
      <c r="R198">
        <f t="shared" si="32"/>
        <v>51.78</v>
      </c>
      <c r="S198" t="str">
        <f t="shared" si="35"/>
        <v>technology</v>
      </c>
      <c r="T198" t="str">
        <f t="shared" si="36"/>
        <v>wearables</v>
      </c>
      <c r="U198">
        <f t="shared" si="37"/>
        <v>10</v>
      </c>
      <c r="V198" t="str">
        <f t="shared" si="38"/>
        <v>technology</v>
      </c>
      <c r="W198" t="str">
        <f t="shared" si="39"/>
        <v>arables</v>
      </c>
      <c r="X198">
        <f t="shared" si="40"/>
        <v>20</v>
      </c>
    </row>
    <row r="199" spans="1:2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 s="17">
        <f t="shared" si="33"/>
        <v>42909.208333333328</v>
      </c>
      <c r="K199">
        <v>1498194000</v>
      </c>
      <c r="L199" s="16">
        <f t="shared" si="34"/>
        <v>42923.208333333328</v>
      </c>
      <c r="M199">
        <v>1499403600</v>
      </c>
      <c r="N199" t="b">
        <v>0</v>
      </c>
      <c r="O199" t="b">
        <v>0</v>
      </c>
      <c r="P199" t="s">
        <v>53</v>
      </c>
      <c r="Q199" s="6">
        <f t="shared" si="31"/>
        <v>2.9820475319926874</v>
      </c>
      <c r="R199">
        <f t="shared" si="32"/>
        <v>82.010055304172951</v>
      </c>
      <c r="S199" t="str">
        <f t="shared" si="35"/>
        <v>film &amp; video</v>
      </c>
      <c r="T199" t="str">
        <f t="shared" si="36"/>
        <v>drama</v>
      </c>
      <c r="U199">
        <f t="shared" si="37"/>
        <v>12</v>
      </c>
      <c r="V199" t="str">
        <f t="shared" si="38"/>
        <v>film &amp; video</v>
      </c>
      <c r="W199" t="str">
        <f t="shared" si="39"/>
        <v>o/drama</v>
      </c>
      <c r="X199">
        <f t="shared" si="40"/>
        <v>18</v>
      </c>
    </row>
    <row r="200" spans="1:2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 s="17">
        <f t="shared" si="33"/>
        <v>40396.208333333336</v>
      </c>
      <c r="K200">
        <v>1281070800</v>
      </c>
      <c r="L200" s="16">
        <f t="shared" si="34"/>
        <v>40425.208333333336</v>
      </c>
      <c r="M200">
        <v>1283576400</v>
      </c>
      <c r="N200" t="b">
        <v>0</v>
      </c>
      <c r="O200" t="b">
        <v>0</v>
      </c>
      <c r="P200" t="s">
        <v>50</v>
      </c>
      <c r="Q200" s="6">
        <f t="shared" si="31"/>
        <v>9.5585443037974685E-2</v>
      </c>
      <c r="R200">
        <f t="shared" si="32"/>
        <v>35.958333333333336</v>
      </c>
      <c r="S200" t="str">
        <f t="shared" si="35"/>
        <v>music</v>
      </c>
      <c r="T200" t="str">
        <f t="shared" si="36"/>
        <v>electric music</v>
      </c>
      <c r="U200">
        <f t="shared" si="37"/>
        <v>5</v>
      </c>
      <c r="V200" t="str">
        <f t="shared" si="38"/>
        <v>music</v>
      </c>
      <c r="W200" t="str">
        <f t="shared" si="39"/>
        <v>usic</v>
      </c>
      <c r="X200">
        <f t="shared" si="40"/>
        <v>20</v>
      </c>
    </row>
    <row r="201" spans="1:2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 s="17">
        <f t="shared" si="33"/>
        <v>42192.208333333328</v>
      </c>
      <c r="K201">
        <v>1436245200</v>
      </c>
      <c r="L201" s="16">
        <f t="shared" si="34"/>
        <v>42196.208333333328</v>
      </c>
      <c r="M201">
        <v>1436590800</v>
      </c>
      <c r="N201" t="b">
        <v>0</v>
      </c>
      <c r="O201" t="b">
        <v>0</v>
      </c>
      <c r="P201" t="s">
        <v>23</v>
      </c>
      <c r="Q201" s="6">
        <f t="shared" si="31"/>
        <v>0.5377777777777778</v>
      </c>
      <c r="R201">
        <f t="shared" si="32"/>
        <v>74.461538461538467</v>
      </c>
      <c r="S201" t="str">
        <f t="shared" si="35"/>
        <v>music</v>
      </c>
      <c r="T201" t="str">
        <f t="shared" si="36"/>
        <v>rock</v>
      </c>
      <c r="U201">
        <f t="shared" si="37"/>
        <v>5</v>
      </c>
      <c r="V201" t="str">
        <f t="shared" si="38"/>
        <v>music</v>
      </c>
      <c r="W201" t="str">
        <f t="shared" si="39"/>
        <v>ic/rock</v>
      </c>
      <c r="X201">
        <f t="shared" si="40"/>
        <v>10</v>
      </c>
    </row>
    <row r="202" spans="1:2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 s="17">
        <f t="shared" si="33"/>
        <v>40262.208333333336</v>
      </c>
      <c r="K202">
        <v>1269493200</v>
      </c>
      <c r="L202" s="16">
        <f t="shared" si="34"/>
        <v>40273.208333333336</v>
      </c>
      <c r="M202">
        <v>1270443600</v>
      </c>
      <c r="N202" t="b">
        <v>0</v>
      </c>
      <c r="O202" t="b">
        <v>0</v>
      </c>
      <c r="P202" t="s">
        <v>33</v>
      </c>
      <c r="Q202" s="6">
        <f t="shared" si="31"/>
        <v>0.02</v>
      </c>
      <c r="R202">
        <f t="shared" si="32"/>
        <v>2</v>
      </c>
      <c r="S202" t="str">
        <f t="shared" si="35"/>
        <v>theater</v>
      </c>
      <c r="T202" t="str">
        <f t="shared" si="36"/>
        <v>plays</v>
      </c>
      <c r="U202">
        <f t="shared" si="37"/>
        <v>7</v>
      </c>
      <c r="V202" t="str">
        <f t="shared" si="38"/>
        <v>theater</v>
      </c>
      <c r="W202" t="str">
        <f t="shared" si="39"/>
        <v>/plays</v>
      </c>
      <c r="X202">
        <f t="shared" si="40"/>
        <v>13</v>
      </c>
    </row>
    <row r="203" spans="1:2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 s="17">
        <f t="shared" si="33"/>
        <v>41845.208333333336</v>
      </c>
      <c r="K203">
        <v>1406264400</v>
      </c>
      <c r="L203" s="16">
        <f t="shared" si="34"/>
        <v>41863.208333333336</v>
      </c>
      <c r="M203">
        <v>1407819600</v>
      </c>
      <c r="N203" t="b">
        <v>0</v>
      </c>
      <c r="O203" t="b">
        <v>0</v>
      </c>
      <c r="P203" t="s">
        <v>28</v>
      </c>
      <c r="Q203" s="6">
        <f t="shared" si="31"/>
        <v>6.8119047619047617</v>
      </c>
      <c r="R203">
        <f t="shared" si="32"/>
        <v>91.114649681528661</v>
      </c>
      <c r="S203" t="str">
        <f t="shared" si="35"/>
        <v>technology</v>
      </c>
      <c r="T203" t="str">
        <f t="shared" si="36"/>
        <v>web</v>
      </c>
      <c r="U203">
        <f t="shared" si="37"/>
        <v>10</v>
      </c>
      <c r="V203" t="str">
        <f t="shared" si="38"/>
        <v>technology</v>
      </c>
      <c r="W203" t="str">
        <f t="shared" si="39"/>
        <v>y/web</v>
      </c>
      <c r="X203">
        <f t="shared" si="40"/>
        <v>14</v>
      </c>
    </row>
    <row r="204" spans="1:2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 s="17">
        <f t="shared" si="33"/>
        <v>40818.208333333336</v>
      </c>
      <c r="K204">
        <v>1317531600</v>
      </c>
      <c r="L204" s="16">
        <f t="shared" si="34"/>
        <v>40822.208333333336</v>
      </c>
      <c r="M204">
        <v>1317877200</v>
      </c>
      <c r="N204" t="b">
        <v>0</v>
      </c>
      <c r="O204" t="b">
        <v>0</v>
      </c>
      <c r="P204" t="s">
        <v>17</v>
      </c>
      <c r="Q204" s="6">
        <f t="shared" si="31"/>
        <v>0.78831325301204824</v>
      </c>
      <c r="R204">
        <f t="shared" si="32"/>
        <v>79.792682926829272</v>
      </c>
      <c r="S204" t="str">
        <f t="shared" si="35"/>
        <v>food</v>
      </c>
      <c r="T204" t="str">
        <f t="shared" si="36"/>
        <v>food trucks</v>
      </c>
      <c r="U204">
        <f t="shared" si="37"/>
        <v>4</v>
      </c>
      <c r="V204" t="str">
        <f t="shared" si="38"/>
        <v>food</v>
      </c>
      <c r="W204" t="str">
        <f t="shared" si="39"/>
        <v>d trucks</v>
      </c>
      <c r="X204">
        <f t="shared" si="40"/>
        <v>16</v>
      </c>
    </row>
    <row r="205" spans="1:2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 s="17">
        <f t="shared" si="33"/>
        <v>42752.25</v>
      </c>
      <c r="K205">
        <v>1484632800</v>
      </c>
      <c r="L205" s="16">
        <f t="shared" si="34"/>
        <v>42754.25</v>
      </c>
      <c r="M205">
        <v>1484805600</v>
      </c>
      <c r="N205" t="b">
        <v>0</v>
      </c>
      <c r="O205" t="b">
        <v>0</v>
      </c>
      <c r="P205" t="s">
        <v>33</v>
      </c>
      <c r="Q205" s="6">
        <f t="shared" si="31"/>
        <v>1.3440792216817234</v>
      </c>
      <c r="R205">
        <f t="shared" si="32"/>
        <v>42.999777678968428</v>
      </c>
      <c r="S205" t="str">
        <f t="shared" si="35"/>
        <v>theater</v>
      </c>
      <c r="T205" t="str">
        <f t="shared" si="36"/>
        <v>plays</v>
      </c>
      <c r="U205">
        <f t="shared" si="37"/>
        <v>7</v>
      </c>
      <c r="V205" t="str">
        <f t="shared" si="38"/>
        <v>theater</v>
      </c>
      <c r="W205" t="str">
        <f t="shared" si="39"/>
        <v>ys</v>
      </c>
      <c r="X205">
        <f t="shared" si="40"/>
        <v>13</v>
      </c>
    </row>
    <row r="206" spans="1:2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 s="17">
        <f t="shared" si="33"/>
        <v>40636.208333333336</v>
      </c>
      <c r="K206">
        <v>1301806800</v>
      </c>
      <c r="L206" s="16">
        <f t="shared" si="34"/>
        <v>40646.208333333336</v>
      </c>
      <c r="M206">
        <v>1302670800</v>
      </c>
      <c r="N206" t="b">
        <v>0</v>
      </c>
      <c r="O206" t="b">
        <v>0</v>
      </c>
      <c r="P206" t="s">
        <v>159</v>
      </c>
      <c r="Q206" s="6">
        <f t="shared" si="31"/>
        <v>3.372E-2</v>
      </c>
      <c r="R206">
        <f t="shared" si="32"/>
        <v>63.225000000000001</v>
      </c>
      <c r="S206" t="str">
        <f t="shared" si="35"/>
        <v>music</v>
      </c>
      <c r="T206" t="str">
        <f t="shared" si="36"/>
        <v>jazz</v>
      </c>
      <c r="U206">
        <f t="shared" si="37"/>
        <v>5</v>
      </c>
      <c r="V206" t="str">
        <f t="shared" si="38"/>
        <v>music</v>
      </c>
      <c r="W206" t="str">
        <f t="shared" si="39"/>
        <v>ic/jazz</v>
      </c>
      <c r="X206">
        <f t="shared" si="40"/>
        <v>10</v>
      </c>
    </row>
    <row r="207" spans="1:2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 s="17">
        <f t="shared" si="33"/>
        <v>43390.208333333328</v>
      </c>
      <c r="K207">
        <v>1539752400</v>
      </c>
      <c r="L207" s="16">
        <f t="shared" si="34"/>
        <v>43402.208333333328</v>
      </c>
      <c r="M207">
        <v>1540789200</v>
      </c>
      <c r="N207" t="b">
        <v>1</v>
      </c>
      <c r="O207" t="b">
        <v>0</v>
      </c>
      <c r="P207" t="s">
        <v>33</v>
      </c>
      <c r="Q207" s="6">
        <f t="shared" si="31"/>
        <v>4.3184615384615386</v>
      </c>
      <c r="R207">
        <f t="shared" si="32"/>
        <v>70.174999999999997</v>
      </c>
      <c r="S207" t="str">
        <f t="shared" si="35"/>
        <v>theater</v>
      </c>
      <c r="T207" t="str">
        <f t="shared" si="36"/>
        <v>plays</v>
      </c>
      <c r="U207">
        <f t="shared" si="37"/>
        <v>7</v>
      </c>
      <c r="V207" t="str">
        <f t="shared" si="38"/>
        <v>theater</v>
      </c>
      <c r="W207" t="str">
        <f t="shared" si="39"/>
        <v>ater/plays</v>
      </c>
      <c r="X207">
        <f t="shared" si="40"/>
        <v>13</v>
      </c>
    </row>
    <row r="208" spans="1:2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 s="17">
        <f t="shared" si="33"/>
        <v>40236.25</v>
      </c>
      <c r="K208">
        <v>1267250400</v>
      </c>
      <c r="L208" s="16">
        <f t="shared" si="34"/>
        <v>40245.25</v>
      </c>
      <c r="M208">
        <v>1268028000</v>
      </c>
      <c r="N208" t="b">
        <v>0</v>
      </c>
      <c r="O208" t="b">
        <v>0</v>
      </c>
      <c r="P208" t="s">
        <v>119</v>
      </c>
      <c r="Q208" s="6">
        <f t="shared" si="31"/>
        <v>0.38844444444444443</v>
      </c>
      <c r="R208">
        <f t="shared" si="32"/>
        <v>61.333333333333336</v>
      </c>
      <c r="S208" t="str">
        <f t="shared" si="35"/>
        <v>publishing</v>
      </c>
      <c r="T208" t="str">
        <f t="shared" si="36"/>
        <v>fiction</v>
      </c>
      <c r="U208">
        <f t="shared" si="37"/>
        <v>10</v>
      </c>
      <c r="V208" t="str">
        <f t="shared" si="38"/>
        <v>publishing</v>
      </c>
      <c r="W208" t="e">
        <f t="shared" si="39"/>
        <v>#VALUE!</v>
      </c>
      <c r="X208">
        <f t="shared" si="40"/>
        <v>18</v>
      </c>
    </row>
    <row r="209" spans="1:2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 s="17">
        <f t="shared" si="33"/>
        <v>43340.208333333328</v>
      </c>
      <c r="K209">
        <v>1535432400</v>
      </c>
      <c r="L209" s="16">
        <f t="shared" si="34"/>
        <v>43360.208333333328</v>
      </c>
      <c r="M209">
        <v>1537160400</v>
      </c>
      <c r="N209" t="b">
        <v>0</v>
      </c>
      <c r="O209" t="b">
        <v>1</v>
      </c>
      <c r="P209" t="s">
        <v>23</v>
      </c>
      <c r="Q209" s="6">
        <f t="shared" si="31"/>
        <v>4.2569999999999997</v>
      </c>
      <c r="R209">
        <f t="shared" si="32"/>
        <v>99</v>
      </c>
      <c r="S209" t="str">
        <f t="shared" si="35"/>
        <v>music</v>
      </c>
      <c r="T209" t="str">
        <f t="shared" si="36"/>
        <v>rock</v>
      </c>
      <c r="U209">
        <f t="shared" si="37"/>
        <v>5</v>
      </c>
      <c r="V209" t="str">
        <f t="shared" si="38"/>
        <v>music</v>
      </c>
      <c r="W209" t="str">
        <f t="shared" si="39"/>
        <v>music/rock</v>
      </c>
      <c r="X209">
        <f t="shared" si="40"/>
        <v>10</v>
      </c>
    </row>
    <row r="210" spans="1:2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 s="17">
        <f t="shared" si="33"/>
        <v>43048.25</v>
      </c>
      <c r="K210">
        <v>1510207200</v>
      </c>
      <c r="L210" s="16">
        <f t="shared" si="34"/>
        <v>43072.25</v>
      </c>
      <c r="M210">
        <v>1512280800</v>
      </c>
      <c r="N210" t="b">
        <v>0</v>
      </c>
      <c r="O210" t="b">
        <v>0</v>
      </c>
      <c r="P210" t="s">
        <v>42</v>
      </c>
      <c r="Q210" s="6">
        <f t="shared" si="31"/>
        <v>1.0112239715591671</v>
      </c>
      <c r="R210">
        <f t="shared" si="32"/>
        <v>96.984900146127615</v>
      </c>
      <c r="S210" t="str">
        <f t="shared" si="35"/>
        <v>film &amp; video</v>
      </c>
      <c r="T210" t="str">
        <f t="shared" si="36"/>
        <v>documentary</v>
      </c>
      <c r="U210">
        <f t="shared" si="37"/>
        <v>12</v>
      </c>
      <c r="V210" t="str">
        <f t="shared" si="38"/>
        <v>film &amp; video</v>
      </c>
      <c r="W210" t="str">
        <f t="shared" si="39"/>
        <v>documentary</v>
      </c>
      <c r="X210">
        <f t="shared" si="40"/>
        <v>24</v>
      </c>
    </row>
    <row r="211" spans="1:2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 s="17">
        <f t="shared" si="33"/>
        <v>42496.208333333328</v>
      </c>
      <c r="K211">
        <v>1462510800</v>
      </c>
      <c r="L211" s="16">
        <f t="shared" si="34"/>
        <v>42503.208333333328</v>
      </c>
      <c r="M211">
        <v>1463115600</v>
      </c>
      <c r="N211" t="b">
        <v>0</v>
      </c>
      <c r="O211" t="b">
        <v>0</v>
      </c>
      <c r="P211" t="s">
        <v>42</v>
      </c>
      <c r="Q211" s="6">
        <f t="shared" si="31"/>
        <v>0.21188688946015424</v>
      </c>
      <c r="R211">
        <f t="shared" si="32"/>
        <v>51.004950495049506</v>
      </c>
      <c r="S211" t="str">
        <f t="shared" si="35"/>
        <v>film &amp; video</v>
      </c>
      <c r="T211" t="str">
        <f t="shared" si="36"/>
        <v>documentary</v>
      </c>
      <c r="U211">
        <f t="shared" si="37"/>
        <v>12</v>
      </c>
      <c r="V211" t="str">
        <f t="shared" si="38"/>
        <v>film &amp; video</v>
      </c>
      <c r="W211" t="str">
        <f t="shared" si="39"/>
        <v>deo/documentary</v>
      </c>
      <c r="X211">
        <f t="shared" si="40"/>
        <v>24</v>
      </c>
    </row>
    <row r="212" spans="1:2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 s="17">
        <f t="shared" si="33"/>
        <v>42797.25</v>
      </c>
      <c r="K212">
        <v>1488520800</v>
      </c>
      <c r="L212" s="16">
        <f t="shared" si="34"/>
        <v>42824.208333333328</v>
      </c>
      <c r="M212">
        <v>1490850000</v>
      </c>
      <c r="N212" t="b">
        <v>0</v>
      </c>
      <c r="O212" t="b">
        <v>0</v>
      </c>
      <c r="P212" t="s">
        <v>474</v>
      </c>
      <c r="Q212" s="6">
        <f t="shared" si="31"/>
        <v>0.67425531914893622</v>
      </c>
      <c r="R212">
        <f t="shared" si="32"/>
        <v>28.044247787610619</v>
      </c>
      <c r="S212" t="str">
        <f t="shared" si="35"/>
        <v>film &amp; video</v>
      </c>
      <c r="T212" t="str">
        <f t="shared" si="36"/>
        <v>science fiction</v>
      </c>
      <c r="U212">
        <f t="shared" si="37"/>
        <v>12</v>
      </c>
      <c r="V212" t="str">
        <f t="shared" si="38"/>
        <v>film &amp; video</v>
      </c>
      <c r="W212" t="str">
        <f t="shared" si="39"/>
        <v/>
      </c>
      <c r="X212">
        <f t="shared" si="40"/>
        <v>28</v>
      </c>
    </row>
    <row r="213" spans="1:2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 s="17">
        <f t="shared" si="33"/>
        <v>41513.208333333336</v>
      </c>
      <c r="K213">
        <v>1377579600</v>
      </c>
      <c r="L213" s="16">
        <f t="shared" si="34"/>
        <v>41537.208333333336</v>
      </c>
      <c r="M213">
        <v>1379653200</v>
      </c>
      <c r="N213" t="b">
        <v>0</v>
      </c>
      <c r="O213" t="b">
        <v>0</v>
      </c>
      <c r="P213" t="s">
        <v>33</v>
      </c>
      <c r="Q213" s="6">
        <f t="shared" si="31"/>
        <v>0.9492337164750958</v>
      </c>
      <c r="R213">
        <f t="shared" si="32"/>
        <v>60.984615384615381</v>
      </c>
      <c r="S213" t="str">
        <f t="shared" si="35"/>
        <v>theater</v>
      </c>
      <c r="T213" t="str">
        <f t="shared" si="36"/>
        <v>plays</v>
      </c>
      <c r="U213">
        <f t="shared" si="37"/>
        <v>7</v>
      </c>
      <c r="V213" t="str">
        <f t="shared" si="38"/>
        <v>theater</v>
      </c>
      <c r="W213" t="str">
        <f t="shared" si="39"/>
        <v>plays</v>
      </c>
      <c r="X213">
        <f t="shared" si="40"/>
        <v>13</v>
      </c>
    </row>
    <row r="214" spans="1:2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 s="17">
        <f t="shared" si="33"/>
        <v>43814.25</v>
      </c>
      <c r="K214">
        <v>1576389600</v>
      </c>
      <c r="L214" s="16">
        <f t="shared" si="34"/>
        <v>43860.25</v>
      </c>
      <c r="M214">
        <v>1580364000</v>
      </c>
      <c r="N214" t="b">
        <v>0</v>
      </c>
      <c r="O214" t="b">
        <v>0</v>
      </c>
      <c r="P214" t="s">
        <v>33</v>
      </c>
      <c r="Q214" s="6">
        <f t="shared" si="31"/>
        <v>1.5185185185185186</v>
      </c>
      <c r="R214">
        <f t="shared" si="32"/>
        <v>73.214285714285708</v>
      </c>
      <c r="S214" t="str">
        <f t="shared" si="35"/>
        <v>theater</v>
      </c>
      <c r="T214" t="str">
        <f t="shared" si="36"/>
        <v>plays</v>
      </c>
      <c r="U214">
        <f t="shared" si="37"/>
        <v>7</v>
      </c>
      <c r="V214" t="str">
        <f t="shared" si="38"/>
        <v>theater</v>
      </c>
      <c r="W214" t="str">
        <f t="shared" si="39"/>
        <v>er/plays</v>
      </c>
      <c r="X214">
        <f t="shared" si="40"/>
        <v>13</v>
      </c>
    </row>
    <row r="215" spans="1:2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 s="17">
        <f t="shared" si="33"/>
        <v>40488.208333333336</v>
      </c>
      <c r="K215">
        <v>1289019600</v>
      </c>
      <c r="L215" s="16">
        <f t="shared" si="34"/>
        <v>40496.25</v>
      </c>
      <c r="M215">
        <v>1289714400</v>
      </c>
      <c r="N215" t="b">
        <v>0</v>
      </c>
      <c r="O215" t="b">
        <v>1</v>
      </c>
      <c r="P215" t="s">
        <v>60</v>
      </c>
      <c r="Q215" s="6">
        <f t="shared" si="31"/>
        <v>1.9516382252559727</v>
      </c>
      <c r="R215">
        <f t="shared" si="32"/>
        <v>39.997435299603637</v>
      </c>
      <c r="S215" t="str">
        <f t="shared" si="35"/>
        <v>music</v>
      </c>
      <c r="T215" t="str">
        <f t="shared" si="36"/>
        <v>indie rock</v>
      </c>
      <c r="U215">
        <f t="shared" si="37"/>
        <v>5</v>
      </c>
      <c r="V215" t="str">
        <f t="shared" si="38"/>
        <v>music</v>
      </c>
      <c r="W215" t="str">
        <f t="shared" si="39"/>
        <v>rock</v>
      </c>
      <c r="X215">
        <f t="shared" si="40"/>
        <v>16</v>
      </c>
    </row>
    <row r="216" spans="1:2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 s="17">
        <f t="shared" si="33"/>
        <v>40409.208333333336</v>
      </c>
      <c r="K216">
        <v>1282194000</v>
      </c>
      <c r="L216" s="16">
        <f t="shared" si="34"/>
        <v>40415.208333333336</v>
      </c>
      <c r="M216">
        <v>1282712400</v>
      </c>
      <c r="N216" t="b">
        <v>0</v>
      </c>
      <c r="O216" t="b">
        <v>0</v>
      </c>
      <c r="P216" t="s">
        <v>23</v>
      </c>
      <c r="Q216" s="6">
        <f t="shared" si="31"/>
        <v>10.231428571428571</v>
      </c>
      <c r="R216">
        <f t="shared" si="32"/>
        <v>86.812121212121212</v>
      </c>
      <c r="S216" t="str">
        <f t="shared" si="35"/>
        <v>music</v>
      </c>
      <c r="T216" t="str">
        <f t="shared" si="36"/>
        <v>rock</v>
      </c>
      <c r="U216">
        <f t="shared" si="37"/>
        <v>5</v>
      </c>
      <c r="V216" t="str">
        <f t="shared" si="38"/>
        <v>music</v>
      </c>
      <c r="W216" t="str">
        <f t="shared" si="39"/>
        <v>ic/rock</v>
      </c>
      <c r="X216">
        <f t="shared" si="40"/>
        <v>10</v>
      </c>
    </row>
    <row r="217" spans="1:2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 s="17">
        <f t="shared" si="33"/>
        <v>43509.25</v>
      </c>
      <c r="K217">
        <v>1550037600</v>
      </c>
      <c r="L217" s="16">
        <f t="shared" si="34"/>
        <v>43511.25</v>
      </c>
      <c r="M217">
        <v>1550210400</v>
      </c>
      <c r="N217" t="b">
        <v>0</v>
      </c>
      <c r="O217" t="b">
        <v>0</v>
      </c>
      <c r="P217" t="s">
        <v>33</v>
      </c>
      <c r="Q217" s="6">
        <f t="shared" si="31"/>
        <v>3.8418367346938778E-2</v>
      </c>
      <c r="R217">
        <f t="shared" si="32"/>
        <v>42.125874125874127</v>
      </c>
      <c r="S217" t="str">
        <f t="shared" si="35"/>
        <v>theater</v>
      </c>
      <c r="T217" t="str">
        <f t="shared" si="36"/>
        <v>plays</v>
      </c>
      <c r="U217">
        <f t="shared" si="37"/>
        <v>7</v>
      </c>
      <c r="V217" t="str">
        <f t="shared" si="38"/>
        <v>theater</v>
      </c>
      <c r="W217" t="str">
        <f t="shared" si="39"/>
        <v>plays</v>
      </c>
      <c r="X217">
        <f t="shared" si="40"/>
        <v>13</v>
      </c>
    </row>
    <row r="218" spans="1:2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 s="17">
        <f t="shared" si="33"/>
        <v>40869.25</v>
      </c>
      <c r="K218">
        <v>1321941600</v>
      </c>
      <c r="L218" s="16">
        <f t="shared" si="34"/>
        <v>40871.25</v>
      </c>
      <c r="M218">
        <v>1322114400</v>
      </c>
      <c r="N218" t="b">
        <v>0</v>
      </c>
      <c r="O218" t="b">
        <v>0</v>
      </c>
      <c r="P218" t="s">
        <v>33</v>
      </c>
      <c r="Q218" s="6">
        <f t="shared" si="31"/>
        <v>1.5507066557107643</v>
      </c>
      <c r="R218">
        <f t="shared" si="32"/>
        <v>103.97851239669421</v>
      </c>
      <c r="S218" t="str">
        <f t="shared" si="35"/>
        <v>theater</v>
      </c>
      <c r="T218" t="str">
        <f t="shared" si="36"/>
        <v>plays</v>
      </c>
      <c r="U218">
        <f t="shared" si="37"/>
        <v>7</v>
      </c>
      <c r="V218" t="str">
        <f t="shared" si="38"/>
        <v>theater</v>
      </c>
      <c r="W218" t="str">
        <f t="shared" si="39"/>
        <v>theater/plays</v>
      </c>
      <c r="X218">
        <f t="shared" si="40"/>
        <v>13</v>
      </c>
    </row>
    <row r="219" spans="1:2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 s="17">
        <f t="shared" si="33"/>
        <v>43583.208333333328</v>
      </c>
      <c r="K219">
        <v>1556427600</v>
      </c>
      <c r="L219" s="16">
        <f t="shared" si="34"/>
        <v>43592.208333333328</v>
      </c>
      <c r="M219">
        <v>1557205200</v>
      </c>
      <c r="N219" t="b">
        <v>0</v>
      </c>
      <c r="O219" t="b">
        <v>0</v>
      </c>
      <c r="P219" t="s">
        <v>474</v>
      </c>
      <c r="Q219" s="6">
        <f t="shared" si="31"/>
        <v>0.44753477588871715</v>
      </c>
      <c r="R219">
        <f t="shared" si="32"/>
        <v>62.003211991434689</v>
      </c>
      <c r="S219" t="str">
        <f t="shared" si="35"/>
        <v>film &amp; video</v>
      </c>
      <c r="T219" t="str">
        <f t="shared" si="36"/>
        <v>science fiction</v>
      </c>
      <c r="U219">
        <f t="shared" si="37"/>
        <v>12</v>
      </c>
      <c r="V219" t="str">
        <f t="shared" si="38"/>
        <v>film &amp; video</v>
      </c>
      <c r="W219" t="str">
        <f t="shared" si="39"/>
        <v>iction</v>
      </c>
      <c r="X219">
        <f t="shared" si="40"/>
        <v>28</v>
      </c>
    </row>
    <row r="220" spans="1:2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 s="17">
        <f t="shared" si="33"/>
        <v>40858.25</v>
      </c>
      <c r="K220">
        <v>1320991200</v>
      </c>
      <c r="L220" s="16">
        <f t="shared" si="34"/>
        <v>40892.25</v>
      </c>
      <c r="M220">
        <v>1323928800</v>
      </c>
      <c r="N220" t="b">
        <v>0</v>
      </c>
      <c r="O220" t="b">
        <v>1</v>
      </c>
      <c r="P220" t="s">
        <v>100</v>
      </c>
      <c r="Q220" s="6">
        <f t="shared" si="31"/>
        <v>2.1594736842105262</v>
      </c>
      <c r="R220">
        <f t="shared" si="32"/>
        <v>31.005037783375315</v>
      </c>
      <c r="S220" t="str">
        <f t="shared" si="35"/>
        <v>film &amp; video</v>
      </c>
      <c r="T220" t="str">
        <f t="shared" si="36"/>
        <v>shorts</v>
      </c>
      <c r="U220">
        <f t="shared" si="37"/>
        <v>12</v>
      </c>
      <c r="V220" t="str">
        <f t="shared" si="38"/>
        <v>film &amp; video</v>
      </c>
      <c r="W220" t="str">
        <f t="shared" si="39"/>
        <v>eo/shorts</v>
      </c>
      <c r="X220">
        <f t="shared" si="40"/>
        <v>19</v>
      </c>
    </row>
    <row r="221" spans="1:2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 s="17">
        <f t="shared" si="33"/>
        <v>41137.208333333336</v>
      </c>
      <c r="K221">
        <v>1345093200</v>
      </c>
      <c r="L221" s="16">
        <f t="shared" si="34"/>
        <v>41149.208333333336</v>
      </c>
      <c r="M221">
        <v>1346130000</v>
      </c>
      <c r="N221" t="b">
        <v>0</v>
      </c>
      <c r="O221" t="b">
        <v>0</v>
      </c>
      <c r="P221" t="s">
        <v>71</v>
      </c>
      <c r="Q221" s="6">
        <f t="shared" si="31"/>
        <v>3.3212709832134291</v>
      </c>
      <c r="R221">
        <f t="shared" si="32"/>
        <v>89.991552956465242</v>
      </c>
      <c r="S221" t="str">
        <f t="shared" si="35"/>
        <v>film &amp; video</v>
      </c>
      <c r="T221" t="str">
        <f t="shared" si="36"/>
        <v>animation</v>
      </c>
      <c r="U221">
        <f t="shared" si="37"/>
        <v>12</v>
      </c>
      <c r="V221" t="str">
        <f t="shared" si="38"/>
        <v>film &amp; video</v>
      </c>
      <c r="W221" t="str">
        <f t="shared" si="39"/>
        <v/>
      </c>
      <c r="X221">
        <f t="shared" si="40"/>
        <v>22</v>
      </c>
    </row>
    <row r="222" spans="1:2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 s="17">
        <f t="shared" si="33"/>
        <v>40725.208333333336</v>
      </c>
      <c r="K222">
        <v>1309496400</v>
      </c>
      <c r="L222" s="16">
        <f t="shared" si="34"/>
        <v>40743.208333333336</v>
      </c>
      <c r="M222">
        <v>1311051600</v>
      </c>
      <c r="N222" t="b">
        <v>1</v>
      </c>
      <c r="O222" t="b">
        <v>0</v>
      </c>
      <c r="P222" t="s">
        <v>33</v>
      </c>
      <c r="Q222" s="6">
        <f t="shared" si="31"/>
        <v>8.4430379746835441E-2</v>
      </c>
      <c r="R222">
        <f t="shared" si="32"/>
        <v>39.235294117647058</v>
      </c>
      <c r="S222" t="str">
        <f t="shared" si="35"/>
        <v>theater</v>
      </c>
      <c r="T222" t="str">
        <f t="shared" si="36"/>
        <v>plays</v>
      </c>
      <c r="U222">
        <f t="shared" si="37"/>
        <v>7</v>
      </c>
      <c r="V222" t="str">
        <f t="shared" si="38"/>
        <v>theater</v>
      </c>
      <c r="W222" t="str">
        <f t="shared" si="39"/>
        <v>er/plays</v>
      </c>
      <c r="X222">
        <f t="shared" si="40"/>
        <v>13</v>
      </c>
    </row>
    <row r="223" spans="1:2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 s="17">
        <f t="shared" si="33"/>
        <v>41081.208333333336</v>
      </c>
      <c r="K223">
        <v>1340254800</v>
      </c>
      <c r="L223" s="16">
        <f t="shared" si="34"/>
        <v>41083.208333333336</v>
      </c>
      <c r="M223">
        <v>1340427600</v>
      </c>
      <c r="N223" t="b">
        <v>1</v>
      </c>
      <c r="O223" t="b">
        <v>0</v>
      </c>
      <c r="P223" t="s">
        <v>17</v>
      </c>
      <c r="Q223" s="6">
        <f t="shared" si="31"/>
        <v>0.9862551440329218</v>
      </c>
      <c r="R223">
        <f t="shared" si="32"/>
        <v>54.993116108306566</v>
      </c>
      <c r="S223" t="str">
        <f t="shared" si="35"/>
        <v>food</v>
      </c>
      <c r="T223" t="str">
        <f t="shared" si="36"/>
        <v>food trucks</v>
      </c>
      <c r="U223">
        <f t="shared" si="37"/>
        <v>4</v>
      </c>
      <c r="V223" t="str">
        <f t="shared" si="38"/>
        <v>food</v>
      </c>
      <c r="W223" t="str">
        <f t="shared" si="39"/>
        <v>food/food trucks</v>
      </c>
      <c r="X223">
        <f t="shared" si="40"/>
        <v>16</v>
      </c>
    </row>
    <row r="224" spans="1:2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 s="17">
        <f t="shared" si="33"/>
        <v>41914.208333333336</v>
      </c>
      <c r="K224">
        <v>1412226000</v>
      </c>
      <c r="L224" s="16">
        <f t="shared" si="34"/>
        <v>41915.208333333336</v>
      </c>
      <c r="M224">
        <v>1412312400</v>
      </c>
      <c r="N224" t="b">
        <v>0</v>
      </c>
      <c r="O224" t="b">
        <v>0</v>
      </c>
      <c r="P224" t="s">
        <v>122</v>
      </c>
      <c r="Q224" s="6">
        <f t="shared" si="31"/>
        <v>1.3797916666666667</v>
      </c>
      <c r="R224">
        <f t="shared" si="32"/>
        <v>47.992753623188406</v>
      </c>
      <c r="S224" t="str">
        <f t="shared" si="35"/>
        <v>photography</v>
      </c>
      <c r="T224" t="str">
        <f t="shared" si="36"/>
        <v>photography books</v>
      </c>
      <c r="U224">
        <f t="shared" si="37"/>
        <v>11</v>
      </c>
      <c r="V224" t="str">
        <f t="shared" si="38"/>
        <v>photography</v>
      </c>
      <c r="W224" t="str">
        <f t="shared" si="39"/>
        <v>s</v>
      </c>
      <c r="X224">
        <f t="shared" si="40"/>
        <v>29</v>
      </c>
    </row>
    <row r="225" spans="1:2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 s="17">
        <f t="shared" si="33"/>
        <v>42445.208333333328</v>
      </c>
      <c r="K225">
        <v>1458104400</v>
      </c>
      <c r="L225" s="16">
        <f t="shared" si="34"/>
        <v>42459.208333333328</v>
      </c>
      <c r="M225">
        <v>1459314000</v>
      </c>
      <c r="N225" t="b">
        <v>0</v>
      </c>
      <c r="O225" t="b">
        <v>0</v>
      </c>
      <c r="P225" t="s">
        <v>33</v>
      </c>
      <c r="Q225" s="6">
        <f t="shared" si="31"/>
        <v>0.93810996563573879</v>
      </c>
      <c r="R225">
        <f t="shared" si="32"/>
        <v>87.966702470461868</v>
      </c>
      <c r="S225" t="str">
        <f t="shared" si="35"/>
        <v>theater</v>
      </c>
      <c r="T225" t="str">
        <f t="shared" si="36"/>
        <v>plays</v>
      </c>
      <c r="U225">
        <f t="shared" si="37"/>
        <v>7</v>
      </c>
      <c r="V225" t="str">
        <f t="shared" si="38"/>
        <v>theater</v>
      </c>
      <c r="W225" t="str">
        <f t="shared" si="39"/>
        <v>theater/plays</v>
      </c>
      <c r="X225">
        <f t="shared" si="40"/>
        <v>13</v>
      </c>
    </row>
    <row r="226" spans="1:2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 s="17">
        <f t="shared" si="33"/>
        <v>41906.208333333336</v>
      </c>
      <c r="K226">
        <v>1411534800</v>
      </c>
      <c r="L226" s="16">
        <f t="shared" si="34"/>
        <v>41951.25</v>
      </c>
      <c r="M226">
        <v>1415426400</v>
      </c>
      <c r="N226" t="b">
        <v>0</v>
      </c>
      <c r="O226" t="b">
        <v>0</v>
      </c>
      <c r="P226" t="s">
        <v>474</v>
      </c>
      <c r="Q226" s="6">
        <f t="shared" si="31"/>
        <v>4.0363930885529156</v>
      </c>
      <c r="R226">
        <f t="shared" si="32"/>
        <v>51.999165275459099</v>
      </c>
      <c r="S226" t="str">
        <f t="shared" si="35"/>
        <v>film &amp; video</v>
      </c>
      <c r="T226" t="str">
        <f t="shared" si="36"/>
        <v>science fiction</v>
      </c>
      <c r="U226">
        <f t="shared" si="37"/>
        <v>12</v>
      </c>
      <c r="V226" t="str">
        <f t="shared" si="38"/>
        <v>film &amp; video</v>
      </c>
      <c r="W226" t="e">
        <f t="shared" si="39"/>
        <v>#VALUE!</v>
      </c>
      <c r="X226">
        <f t="shared" si="40"/>
        <v>28</v>
      </c>
    </row>
    <row r="227" spans="1:2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 s="17">
        <f t="shared" si="33"/>
        <v>41762.208333333336</v>
      </c>
      <c r="K227">
        <v>1399093200</v>
      </c>
      <c r="L227" s="16">
        <f t="shared" si="34"/>
        <v>41762.208333333336</v>
      </c>
      <c r="M227">
        <v>1399093200</v>
      </c>
      <c r="N227" t="b">
        <v>1</v>
      </c>
      <c r="O227" t="b">
        <v>0</v>
      </c>
      <c r="P227" t="s">
        <v>23</v>
      </c>
      <c r="Q227" s="6">
        <f t="shared" si="31"/>
        <v>2.6017404129793511</v>
      </c>
      <c r="R227">
        <f t="shared" si="32"/>
        <v>29.999659863945578</v>
      </c>
      <c r="S227" t="str">
        <f t="shared" si="35"/>
        <v>music</v>
      </c>
      <c r="T227" t="str">
        <f t="shared" si="36"/>
        <v>rock</v>
      </c>
      <c r="U227">
        <f t="shared" si="37"/>
        <v>5</v>
      </c>
      <c r="V227" t="str">
        <f t="shared" si="38"/>
        <v>music</v>
      </c>
      <c r="W227" t="str">
        <f t="shared" si="39"/>
        <v>music/rock</v>
      </c>
      <c r="X227">
        <f t="shared" si="40"/>
        <v>10</v>
      </c>
    </row>
    <row r="228" spans="1:2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 s="17">
        <f t="shared" si="33"/>
        <v>40276.208333333336</v>
      </c>
      <c r="K228">
        <v>1270702800</v>
      </c>
      <c r="L228" s="16">
        <f t="shared" si="34"/>
        <v>40313.208333333336</v>
      </c>
      <c r="M228">
        <v>1273899600</v>
      </c>
      <c r="N228" t="b">
        <v>0</v>
      </c>
      <c r="O228" t="b">
        <v>0</v>
      </c>
      <c r="P228" t="s">
        <v>122</v>
      </c>
      <c r="Q228" s="6">
        <f t="shared" si="31"/>
        <v>3.6663333333333332</v>
      </c>
      <c r="R228">
        <f t="shared" si="32"/>
        <v>98.205357142857139</v>
      </c>
      <c r="S228" t="str">
        <f t="shared" si="35"/>
        <v>photography</v>
      </c>
      <c r="T228" t="str">
        <f t="shared" si="36"/>
        <v>photography books</v>
      </c>
      <c r="U228">
        <f t="shared" si="37"/>
        <v>11</v>
      </c>
      <c r="V228" t="str">
        <f t="shared" si="38"/>
        <v>photography</v>
      </c>
      <c r="W228" t="str">
        <f t="shared" si="39"/>
        <v xml:space="preserve"> books</v>
      </c>
      <c r="X228">
        <f t="shared" si="40"/>
        <v>29</v>
      </c>
    </row>
    <row r="229" spans="1:2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 s="17">
        <f t="shared" si="33"/>
        <v>42139.208333333328</v>
      </c>
      <c r="K229">
        <v>1431666000</v>
      </c>
      <c r="L229" s="16">
        <f t="shared" si="34"/>
        <v>42145.208333333328</v>
      </c>
      <c r="M229">
        <v>1432184400</v>
      </c>
      <c r="N229" t="b">
        <v>0</v>
      </c>
      <c r="O229" t="b">
        <v>0</v>
      </c>
      <c r="P229" t="s">
        <v>292</v>
      </c>
      <c r="Q229" s="6">
        <f t="shared" si="31"/>
        <v>1.687208538587849</v>
      </c>
      <c r="R229">
        <f t="shared" si="32"/>
        <v>108.96182396606575</v>
      </c>
      <c r="S229" t="str">
        <f t="shared" si="35"/>
        <v>games</v>
      </c>
      <c r="T229" t="str">
        <f t="shared" si="36"/>
        <v>mobile games</v>
      </c>
      <c r="U229">
        <f t="shared" si="37"/>
        <v>5</v>
      </c>
      <c r="V229" t="str">
        <f t="shared" si="38"/>
        <v>games</v>
      </c>
      <c r="W229" t="str">
        <f t="shared" si="39"/>
        <v>mes/mobile games</v>
      </c>
      <c r="X229">
        <f t="shared" si="40"/>
        <v>18</v>
      </c>
    </row>
    <row r="230" spans="1:2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 s="17">
        <f t="shared" si="33"/>
        <v>42613.208333333328</v>
      </c>
      <c r="K230">
        <v>1472619600</v>
      </c>
      <c r="L230" s="16">
        <f t="shared" si="34"/>
        <v>42638.208333333328</v>
      </c>
      <c r="M230">
        <v>1474779600</v>
      </c>
      <c r="N230" t="b">
        <v>0</v>
      </c>
      <c r="O230" t="b">
        <v>0</v>
      </c>
      <c r="P230" t="s">
        <v>71</v>
      </c>
      <c r="Q230" s="6">
        <f t="shared" si="31"/>
        <v>1.1990717911530093</v>
      </c>
      <c r="R230">
        <f t="shared" si="32"/>
        <v>66.998379254457049</v>
      </c>
      <c r="S230" t="str">
        <f t="shared" si="35"/>
        <v>film &amp; video</v>
      </c>
      <c r="T230" t="str">
        <f t="shared" si="36"/>
        <v>animation</v>
      </c>
      <c r="U230">
        <f t="shared" si="37"/>
        <v>12</v>
      </c>
      <c r="V230" t="str">
        <f t="shared" si="38"/>
        <v>film &amp; video</v>
      </c>
      <c r="W230" t="str">
        <f t="shared" si="39"/>
        <v>ation</v>
      </c>
      <c r="X230">
        <f t="shared" si="40"/>
        <v>22</v>
      </c>
    </row>
    <row r="231" spans="1:2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 s="17">
        <f t="shared" si="33"/>
        <v>42887.208333333328</v>
      </c>
      <c r="K231">
        <v>1496293200</v>
      </c>
      <c r="L231" s="16">
        <f t="shared" si="34"/>
        <v>42935.208333333328</v>
      </c>
      <c r="M231">
        <v>1500440400</v>
      </c>
      <c r="N231" t="b">
        <v>0</v>
      </c>
      <c r="O231" t="b">
        <v>1</v>
      </c>
      <c r="P231" t="s">
        <v>292</v>
      </c>
      <c r="Q231" s="6">
        <f t="shared" si="31"/>
        <v>1.936892523364486</v>
      </c>
      <c r="R231">
        <f t="shared" si="32"/>
        <v>64.99333594668758</v>
      </c>
      <c r="S231" t="str">
        <f t="shared" si="35"/>
        <v>games</v>
      </c>
      <c r="T231" t="str">
        <f t="shared" si="36"/>
        <v>mobile games</v>
      </c>
      <c r="U231">
        <f t="shared" si="37"/>
        <v>5</v>
      </c>
      <c r="V231" t="str">
        <f t="shared" si="38"/>
        <v>games</v>
      </c>
      <c r="W231" t="str">
        <f t="shared" si="39"/>
        <v>obile games</v>
      </c>
      <c r="X231">
        <f t="shared" si="40"/>
        <v>18</v>
      </c>
    </row>
    <row r="232" spans="1:2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 s="17">
        <f t="shared" si="33"/>
        <v>43805.25</v>
      </c>
      <c r="K232">
        <v>1575612000</v>
      </c>
      <c r="L232" s="16">
        <f t="shared" si="34"/>
        <v>43805.25</v>
      </c>
      <c r="M232">
        <v>1575612000</v>
      </c>
      <c r="N232" t="b">
        <v>0</v>
      </c>
      <c r="O232" t="b">
        <v>0</v>
      </c>
      <c r="P232" t="s">
        <v>89</v>
      </c>
      <c r="Q232" s="6">
        <f t="shared" si="31"/>
        <v>4.2016666666666671</v>
      </c>
      <c r="R232">
        <f t="shared" si="32"/>
        <v>99.841584158415841</v>
      </c>
      <c r="S232" t="str">
        <f t="shared" si="35"/>
        <v>games</v>
      </c>
      <c r="T232" t="str">
        <f t="shared" si="36"/>
        <v>video games</v>
      </c>
      <c r="U232">
        <f t="shared" si="37"/>
        <v>5</v>
      </c>
      <c r="V232" t="str">
        <f t="shared" si="38"/>
        <v>games</v>
      </c>
      <c r="W232" t="str">
        <f t="shared" si="39"/>
        <v>o games</v>
      </c>
      <c r="X232">
        <f t="shared" si="40"/>
        <v>17</v>
      </c>
    </row>
    <row r="233" spans="1:2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 s="17">
        <f t="shared" si="33"/>
        <v>41415.208333333336</v>
      </c>
      <c r="K233">
        <v>1369112400</v>
      </c>
      <c r="L233" s="16">
        <f t="shared" si="34"/>
        <v>41473.208333333336</v>
      </c>
      <c r="M233">
        <v>1374123600</v>
      </c>
      <c r="N233" t="b">
        <v>0</v>
      </c>
      <c r="O233" t="b">
        <v>0</v>
      </c>
      <c r="P233" t="s">
        <v>33</v>
      </c>
      <c r="Q233" s="6">
        <f t="shared" si="31"/>
        <v>0.76708333333333334</v>
      </c>
      <c r="R233">
        <f t="shared" si="32"/>
        <v>82.432835820895519</v>
      </c>
      <c r="S233" t="str">
        <f t="shared" si="35"/>
        <v>theater</v>
      </c>
      <c r="T233" t="str">
        <f t="shared" si="36"/>
        <v>plays</v>
      </c>
      <c r="U233">
        <f t="shared" si="37"/>
        <v>7</v>
      </c>
      <c r="V233" t="str">
        <f t="shared" si="38"/>
        <v>theater</v>
      </c>
      <c r="W233" t="str">
        <f t="shared" si="39"/>
        <v>plays</v>
      </c>
      <c r="X233">
        <f t="shared" si="40"/>
        <v>13</v>
      </c>
    </row>
    <row r="234" spans="1:2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 s="17">
        <f t="shared" si="33"/>
        <v>42576.208333333328</v>
      </c>
      <c r="K234">
        <v>1469422800</v>
      </c>
      <c r="L234" s="16">
        <f t="shared" si="34"/>
        <v>42577.208333333328</v>
      </c>
      <c r="M234">
        <v>1469509200</v>
      </c>
      <c r="N234" t="b">
        <v>0</v>
      </c>
      <c r="O234" t="b">
        <v>0</v>
      </c>
      <c r="P234" t="s">
        <v>33</v>
      </c>
      <c r="Q234" s="6">
        <f t="shared" si="31"/>
        <v>1.7126470588235294</v>
      </c>
      <c r="R234">
        <f t="shared" si="32"/>
        <v>63.293478260869563</v>
      </c>
      <c r="S234" t="str">
        <f t="shared" si="35"/>
        <v>theater</v>
      </c>
      <c r="T234" t="str">
        <f t="shared" si="36"/>
        <v>plays</v>
      </c>
      <c r="U234">
        <f t="shared" si="37"/>
        <v>7</v>
      </c>
      <c r="V234" t="str">
        <f t="shared" si="38"/>
        <v>theater</v>
      </c>
      <c r="W234" t="str">
        <f t="shared" si="39"/>
        <v>theater/plays</v>
      </c>
      <c r="X234">
        <f t="shared" si="40"/>
        <v>13</v>
      </c>
    </row>
    <row r="235" spans="1:2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 s="17">
        <f t="shared" si="33"/>
        <v>40706.208333333336</v>
      </c>
      <c r="K235">
        <v>1307854800</v>
      </c>
      <c r="L235" s="16">
        <f t="shared" si="34"/>
        <v>40722.208333333336</v>
      </c>
      <c r="M235">
        <v>1309237200</v>
      </c>
      <c r="N235" t="b">
        <v>0</v>
      </c>
      <c r="O235" t="b">
        <v>0</v>
      </c>
      <c r="P235" t="s">
        <v>71</v>
      </c>
      <c r="Q235" s="6">
        <f t="shared" si="31"/>
        <v>1.5789473684210527</v>
      </c>
      <c r="R235">
        <f t="shared" si="32"/>
        <v>96.774193548387103</v>
      </c>
      <c r="S235" t="str">
        <f t="shared" si="35"/>
        <v>film &amp; video</v>
      </c>
      <c r="T235" t="str">
        <f t="shared" si="36"/>
        <v>animation</v>
      </c>
      <c r="U235">
        <f t="shared" si="37"/>
        <v>12</v>
      </c>
      <c r="V235" t="str">
        <f t="shared" si="38"/>
        <v>film &amp; video</v>
      </c>
      <c r="W235" t="str">
        <f t="shared" si="39"/>
        <v>tion</v>
      </c>
      <c r="X235">
        <f t="shared" si="40"/>
        <v>22</v>
      </c>
    </row>
    <row r="236" spans="1:2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 s="17">
        <f t="shared" si="33"/>
        <v>42969.208333333328</v>
      </c>
      <c r="K236">
        <v>1503378000</v>
      </c>
      <c r="L236" s="16">
        <f t="shared" si="34"/>
        <v>42976.208333333328</v>
      </c>
      <c r="M236">
        <v>1503982800</v>
      </c>
      <c r="N236" t="b">
        <v>0</v>
      </c>
      <c r="O236" t="b">
        <v>1</v>
      </c>
      <c r="P236" t="s">
        <v>89</v>
      </c>
      <c r="Q236" s="6">
        <f t="shared" si="31"/>
        <v>1.0908</v>
      </c>
      <c r="R236">
        <f t="shared" si="32"/>
        <v>54.906040268456373</v>
      </c>
      <c r="S236" t="str">
        <f t="shared" si="35"/>
        <v>games</v>
      </c>
      <c r="T236" t="str">
        <f t="shared" si="36"/>
        <v>video games</v>
      </c>
      <c r="U236">
        <f t="shared" si="37"/>
        <v>5</v>
      </c>
      <c r="V236" t="str">
        <f t="shared" si="38"/>
        <v>games</v>
      </c>
      <c r="W236" t="str">
        <f t="shared" si="39"/>
        <v>ames/video games</v>
      </c>
      <c r="X236">
        <f t="shared" si="40"/>
        <v>17</v>
      </c>
    </row>
    <row r="237" spans="1:2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 s="17">
        <f t="shared" si="33"/>
        <v>42779.25</v>
      </c>
      <c r="K237">
        <v>1486965600</v>
      </c>
      <c r="L237" s="16">
        <f t="shared" si="34"/>
        <v>42784.25</v>
      </c>
      <c r="M237">
        <v>1487397600</v>
      </c>
      <c r="N237" t="b">
        <v>0</v>
      </c>
      <c r="O237" t="b">
        <v>0</v>
      </c>
      <c r="P237" t="s">
        <v>71</v>
      </c>
      <c r="Q237" s="6">
        <f t="shared" si="31"/>
        <v>0.41732558139534881</v>
      </c>
      <c r="R237">
        <f t="shared" si="32"/>
        <v>39.010869565217391</v>
      </c>
      <c r="S237" t="str">
        <f t="shared" si="35"/>
        <v>film &amp; video</v>
      </c>
      <c r="T237" t="str">
        <f t="shared" si="36"/>
        <v>animation</v>
      </c>
      <c r="U237">
        <f t="shared" si="37"/>
        <v>12</v>
      </c>
      <c r="V237" t="str">
        <f t="shared" si="38"/>
        <v>film &amp; video</v>
      </c>
      <c r="W237" t="e">
        <f t="shared" si="39"/>
        <v>#VALUE!</v>
      </c>
      <c r="X237">
        <f t="shared" si="40"/>
        <v>22</v>
      </c>
    </row>
    <row r="238" spans="1:2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 s="17">
        <f t="shared" si="33"/>
        <v>43641.208333333328</v>
      </c>
      <c r="K238">
        <v>1561438800</v>
      </c>
      <c r="L238" s="16">
        <f t="shared" si="34"/>
        <v>43648.208333333328</v>
      </c>
      <c r="M238">
        <v>1562043600</v>
      </c>
      <c r="N238" t="b">
        <v>0</v>
      </c>
      <c r="O238" t="b">
        <v>1</v>
      </c>
      <c r="P238" t="s">
        <v>23</v>
      </c>
      <c r="Q238" s="6">
        <f t="shared" si="31"/>
        <v>0.10944303797468355</v>
      </c>
      <c r="R238">
        <f t="shared" si="32"/>
        <v>75.84210526315789</v>
      </c>
      <c r="S238" t="str">
        <f t="shared" si="35"/>
        <v>music</v>
      </c>
      <c r="T238" t="str">
        <f t="shared" si="36"/>
        <v>rock</v>
      </c>
      <c r="U238">
        <f t="shared" si="37"/>
        <v>5</v>
      </c>
      <c r="V238" t="str">
        <f t="shared" si="38"/>
        <v>music</v>
      </c>
      <c r="W238" t="str">
        <f t="shared" si="39"/>
        <v>music/rock</v>
      </c>
      <c r="X238">
        <f t="shared" si="40"/>
        <v>10</v>
      </c>
    </row>
    <row r="239" spans="1:2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 s="17">
        <f t="shared" si="33"/>
        <v>41754.208333333336</v>
      </c>
      <c r="K239">
        <v>1398402000</v>
      </c>
      <c r="L239" s="16">
        <f t="shared" si="34"/>
        <v>41756.208333333336</v>
      </c>
      <c r="M239">
        <v>1398574800</v>
      </c>
      <c r="N239" t="b">
        <v>0</v>
      </c>
      <c r="O239" t="b">
        <v>0</v>
      </c>
      <c r="P239" t="s">
        <v>71</v>
      </c>
      <c r="Q239" s="6">
        <f t="shared" si="31"/>
        <v>1.593763440860215</v>
      </c>
      <c r="R239">
        <f t="shared" si="32"/>
        <v>45.051671732522799</v>
      </c>
      <c r="S239" t="str">
        <f t="shared" si="35"/>
        <v>film &amp; video</v>
      </c>
      <c r="T239" t="str">
        <f t="shared" si="36"/>
        <v>animation</v>
      </c>
      <c r="U239">
        <f t="shared" si="37"/>
        <v>12</v>
      </c>
      <c r="V239" t="str">
        <f t="shared" si="38"/>
        <v>film &amp; video</v>
      </c>
      <c r="W239" t="str">
        <f t="shared" si="39"/>
        <v/>
      </c>
      <c r="X239">
        <f t="shared" si="40"/>
        <v>22</v>
      </c>
    </row>
    <row r="240" spans="1:2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 s="17">
        <f t="shared" si="33"/>
        <v>43083.25</v>
      </c>
      <c r="K240">
        <v>1513231200</v>
      </c>
      <c r="L240" s="16">
        <f t="shared" si="34"/>
        <v>43108.25</v>
      </c>
      <c r="M240">
        <v>1515391200</v>
      </c>
      <c r="N240" t="b">
        <v>0</v>
      </c>
      <c r="O240" t="b">
        <v>1</v>
      </c>
      <c r="P240" t="s">
        <v>33</v>
      </c>
      <c r="Q240" s="6">
        <f t="shared" si="31"/>
        <v>4.2241666666666671</v>
      </c>
      <c r="R240">
        <f t="shared" si="32"/>
        <v>104.51546391752578</v>
      </c>
      <c r="S240" t="str">
        <f t="shared" si="35"/>
        <v>theater</v>
      </c>
      <c r="T240" t="str">
        <f t="shared" si="36"/>
        <v>plays</v>
      </c>
      <c r="U240">
        <f t="shared" si="37"/>
        <v>7</v>
      </c>
      <c r="V240" t="str">
        <f t="shared" si="38"/>
        <v>theater</v>
      </c>
      <c r="W240" t="str">
        <f t="shared" si="39"/>
        <v>heater/plays</v>
      </c>
      <c r="X240">
        <f t="shared" si="40"/>
        <v>13</v>
      </c>
    </row>
    <row r="241" spans="1:2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 s="17">
        <f t="shared" si="33"/>
        <v>42245.208333333328</v>
      </c>
      <c r="K241">
        <v>1440824400</v>
      </c>
      <c r="L241" s="16">
        <f t="shared" si="34"/>
        <v>42249.208333333328</v>
      </c>
      <c r="M241">
        <v>1441170000</v>
      </c>
      <c r="N241" t="b">
        <v>0</v>
      </c>
      <c r="O241" t="b">
        <v>0</v>
      </c>
      <c r="P241" t="s">
        <v>65</v>
      </c>
      <c r="Q241" s="6">
        <f t="shared" si="31"/>
        <v>0.97718749999999999</v>
      </c>
      <c r="R241">
        <f t="shared" si="32"/>
        <v>76.268292682926827</v>
      </c>
      <c r="S241" t="str">
        <f t="shared" si="35"/>
        <v>technology</v>
      </c>
      <c r="T241" t="str">
        <f t="shared" si="36"/>
        <v>wearables</v>
      </c>
      <c r="U241">
        <f t="shared" si="37"/>
        <v>10</v>
      </c>
      <c r="V241" t="str">
        <f t="shared" si="38"/>
        <v>technology</v>
      </c>
      <c r="W241" t="str">
        <f t="shared" si="39"/>
        <v>es</v>
      </c>
      <c r="X241">
        <f t="shared" si="40"/>
        <v>20</v>
      </c>
    </row>
    <row r="242" spans="1:2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 s="17">
        <f t="shared" si="33"/>
        <v>40396.208333333336</v>
      </c>
      <c r="K242">
        <v>1281070800</v>
      </c>
      <c r="L242" s="16">
        <f t="shared" si="34"/>
        <v>40397.208333333336</v>
      </c>
      <c r="M242">
        <v>1281157200</v>
      </c>
      <c r="N242" t="b">
        <v>0</v>
      </c>
      <c r="O242" t="b">
        <v>0</v>
      </c>
      <c r="P242" t="s">
        <v>33</v>
      </c>
      <c r="Q242" s="6">
        <f t="shared" si="31"/>
        <v>4.1878911564625847</v>
      </c>
      <c r="R242">
        <f t="shared" si="32"/>
        <v>69.015695067264573</v>
      </c>
      <c r="S242" t="str">
        <f t="shared" si="35"/>
        <v>theater</v>
      </c>
      <c r="T242" t="str">
        <f t="shared" si="36"/>
        <v>plays</v>
      </c>
      <c r="U242">
        <f t="shared" si="37"/>
        <v>7</v>
      </c>
      <c r="V242" t="str">
        <f t="shared" si="38"/>
        <v>theater</v>
      </c>
      <c r="W242" t="str">
        <f t="shared" si="39"/>
        <v>theater/plays</v>
      </c>
      <c r="X242">
        <f t="shared" si="40"/>
        <v>13</v>
      </c>
    </row>
    <row r="243" spans="1:2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 s="17">
        <f t="shared" si="33"/>
        <v>41742.208333333336</v>
      </c>
      <c r="K243">
        <v>1397365200</v>
      </c>
      <c r="L243" s="16">
        <f t="shared" si="34"/>
        <v>41752.208333333336</v>
      </c>
      <c r="M243">
        <v>1398229200</v>
      </c>
      <c r="N243" t="b">
        <v>0</v>
      </c>
      <c r="O243" t="b">
        <v>1</v>
      </c>
      <c r="P243" t="s">
        <v>68</v>
      </c>
      <c r="Q243" s="6">
        <f t="shared" si="31"/>
        <v>1.0191632047477746</v>
      </c>
      <c r="R243">
        <f t="shared" si="32"/>
        <v>101.97684085510689</v>
      </c>
      <c r="S243" t="str">
        <f t="shared" si="35"/>
        <v>publishing</v>
      </c>
      <c r="T243" t="str">
        <f t="shared" si="36"/>
        <v>nonfiction</v>
      </c>
      <c r="U243">
        <f t="shared" si="37"/>
        <v>10</v>
      </c>
      <c r="V243" t="str">
        <f t="shared" si="38"/>
        <v>publishing</v>
      </c>
      <c r="W243" t="e">
        <f t="shared" si="39"/>
        <v>#VALUE!</v>
      </c>
      <c r="X243">
        <f t="shared" si="40"/>
        <v>21</v>
      </c>
    </row>
    <row r="244" spans="1:2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 s="17">
        <f t="shared" si="33"/>
        <v>42865.208333333328</v>
      </c>
      <c r="K244">
        <v>1494392400</v>
      </c>
      <c r="L244" s="16">
        <f t="shared" si="34"/>
        <v>42875.208333333328</v>
      </c>
      <c r="M244">
        <v>1495256400</v>
      </c>
      <c r="N244" t="b">
        <v>0</v>
      </c>
      <c r="O244" t="b">
        <v>1</v>
      </c>
      <c r="P244" t="s">
        <v>23</v>
      </c>
      <c r="Q244" s="6">
        <f t="shared" si="31"/>
        <v>1.2772619047619047</v>
      </c>
      <c r="R244">
        <f t="shared" si="32"/>
        <v>42.915999999999997</v>
      </c>
      <c r="S244" t="str">
        <f t="shared" si="35"/>
        <v>music</v>
      </c>
      <c r="T244" t="str">
        <f t="shared" si="36"/>
        <v>rock</v>
      </c>
      <c r="U244">
        <f t="shared" si="37"/>
        <v>5</v>
      </c>
      <c r="V244" t="str">
        <f t="shared" si="38"/>
        <v>music</v>
      </c>
      <c r="W244" t="str">
        <f t="shared" si="39"/>
        <v>ic/rock</v>
      </c>
      <c r="X244">
        <f t="shared" si="40"/>
        <v>10</v>
      </c>
    </row>
    <row r="245" spans="1:2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 s="17">
        <f t="shared" si="33"/>
        <v>43163.25</v>
      </c>
      <c r="K245">
        <v>1520143200</v>
      </c>
      <c r="L245" s="16">
        <f t="shared" si="34"/>
        <v>43166.25</v>
      </c>
      <c r="M245">
        <v>1520402400</v>
      </c>
      <c r="N245" t="b">
        <v>0</v>
      </c>
      <c r="O245" t="b">
        <v>0</v>
      </c>
      <c r="P245" t="s">
        <v>33</v>
      </c>
      <c r="Q245" s="6">
        <f t="shared" si="31"/>
        <v>4.4521739130434783</v>
      </c>
      <c r="R245">
        <f t="shared" si="32"/>
        <v>43.025210084033617</v>
      </c>
      <c r="S245" t="str">
        <f t="shared" si="35"/>
        <v>theater</v>
      </c>
      <c r="T245" t="str">
        <f t="shared" si="36"/>
        <v>plays</v>
      </c>
      <c r="U245">
        <f t="shared" si="37"/>
        <v>7</v>
      </c>
      <c r="V245" t="str">
        <f t="shared" si="38"/>
        <v>theater</v>
      </c>
      <c r="W245" t="str">
        <f t="shared" si="39"/>
        <v>plays</v>
      </c>
      <c r="X245">
        <f t="shared" si="40"/>
        <v>13</v>
      </c>
    </row>
    <row r="246" spans="1:2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 s="17">
        <f t="shared" si="33"/>
        <v>41834.208333333336</v>
      </c>
      <c r="K246">
        <v>1405314000</v>
      </c>
      <c r="L246" s="16">
        <f t="shared" si="34"/>
        <v>41886.208333333336</v>
      </c>
      <c r="M246">
        <v>1409806800</v>
      </c>
      <c r="N246" t="b">
        <v>0</v>
      </c>
      <c r="O246" t="b">
        <v>0</v>
      </c>
      <c r="P246" t="s">
        <v>33</v>
      </c>
      <c r="Q246" s="6">
        <f t="shared" si="31"/>
        <v>5.6971428571428575</v>
      </c>
      <c r="R246">
        <f t="shared" si="32"/>
        <v>75.245283018867923</v>
      </c>
      <c r="S246" t="str">
        <f t="shared" si="35"/>
        <v>theater</v>
      </c>
      <c r="T246" t="str">
        <f t="shared" si="36"/>
        <v>plays</v>
      </c>
      <c r="U246">
        <f t="shared" si="37"/>
        <v>7</v>
      </c>
      <c r="V246" t="str">
        <f t="shared" si="38"/>
        <v>theater</v>
      </c>
      <c r="W246" t="str">
        <f t="shared" si="39"/>
        <v>plays</v>
      </c>
      <c r="X246">
        <f t="shared" si="40"/>
        <v>13</v>
      </c>
    </row>
    <row r="247" spans="1:2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 s="17">
        <f t="shared" si="33"/>
        <v>41736.208333333336</v>
      </c>
      <c r="K247">
        <v>1396846800</v>
      </c>
      <c r="L247" s="16">
        <f t="shared" si="34"/>
        <v>41737.208333333336</v>
      </c>
      <c r="M247">
        <v>1396933200</v>
      </c>
      <c r="N247" t="b">
        <v>0</v>
      </c>
      <c r="O247" t="b">
        <v>0</v>
      </c>
      <c r="P247" t="s">
        <v>33</v>
      </c>
      <c r="Q247" s="6">
        <f t="shared" si="31"/>
        <v>5.0934482758620687</v>
      </c>
      <c r="R247">
        <f t="shared" si="32"/>
        <v>69.023364485981304</v>
      </c>
      <c r="S247" t="str">
        <f t="shared" si="35"/>
        <v>theater</v>
      </c>
      <c r="T247" t="str">
        <f t="shared" si="36"/>
        <v>plays</v>
      </c>
      <c r="U247">
        <f t="shared" si="37"/>
        <v>7</v>
      </c>
      <c r="V247" t="str">
        <f t="shared" si="38"/>
        <v>theater</v>
      </c>
      <c r="W247" t="str">
        <f t="shared" si="39"/>
        <v>/plays</v>
      </c>
      <c r="X247">
        <f t="shared" si="40"/>
        <v>13</v>
      </c>
    </row>
    <row r="248" spans="1:2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 s="17">
        <f t="shared" si="33"/>
        <v>41491.208333333336</v>
      </c>
      <c r="K248">
        <v>1375678800</v>
      </c>
      <c r="L248" s="16">
        <f t="shared" si="34"/>
        <v>41495.208333333336</v>
      </c>
      <c r="M248">
        <v>1376024400</v>
      </c>
      <c r="N248" t="b">
        <v>0</v>
      </c>
      <c r="O248" t="b">
        <v>0</v>
      </c>
      <c r="P248" t="s">
        <v>28</v>
      </c>
      <c r="Q248" s="6">
        <f t="shared" si="31"/>
        <v>3.2553333333333332</v>
      </c>
      <c r="R248">
        <f t="shared" si="32"/>
        <v>65.986486486486484</v>
      </c>
      <c r="S248" t="str">
        <f t="shared" si="35"/>
        <v>technology</v>
      </c>
      <c r="T248" t="str">
        <f t="shared" si="36"/>
        <v>web</v>
      </c>
      <c r="U248">
        <f t="shared" si="37"/>
        <v>10</v>
      </c>
      <c r="V248" t="str">
        <f t="shared" si="38"/>
        <v>technology</v>
      </c>
      <c r="W248" t="str">
        <f t="shared" si="39"/>
        <v>ogy/web</v>
      </c>
      <c r="X248">
        <f t="shared" si="40"/>
        <v>14</v>
      </c>
    </row>
    <row r="249" spans="1:2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 s="17">
        <f t="shared" si="33"/>
        <v>42726.25</v>
      </c>
      <c r="K249">
        <v>1482386400</v>
      </c>
      <c r="L249" s="16">
        <f t="shared" si="34"/>
        <v>42741.25</v>
      </c>
      <c r="M249">
        <v>1483682400</v>
      </c>
      <c r="N249" t="b">
        <v>0</v>
      </c>
      <c r="O249" t="b">
        <v>1</v>
      </c>
      <c r="P249" t="s">
        <v>119</v>
      </c>
      <c r="Q249" s="6">
        <f t="shared" si="31"/>
        <v>9.3261616161616168</v>
      </c>
      <c r="R249">
        <f t="shared" si="32"/>
        <v>98.013800424628457</v>
      </c>
      <c r="S249" t="str">
        <f t="shared" si="35"/>
        <v>publishing</v>
      </c>
      <c r="T249" t="str">
        <f t="shared" si="36"/>
        <v>fiction</v>
      </c>
      <c r="U249">
        <f t="shared" si="37"/>
        <v>10</v>
      </c>
      <c r="V249" t="str">
        <f t="shared" si="38"/>
        <v>publishing</v>
      </c>
      <c r="W249" t="str">
        <f t="shared" si="39"/>
        <v>fiction</v>
      </c>
      <c r="X249">
        <f t="shared" si="40"/>
        <v>18</v>
      </c>
    </row>
    <row r="250" spans="1:2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 s="17">
        <f t="shared" si="33"/>
        <v>42004.25</v>
      </c>
      <c r="K250">
        <v>1420005600</v>
      </c>
      <c r="L250" s="16">
        <f t="shared" si="34"/>
        <v>42009.25</v>
      </c>
      <c r="M250">
        <v>1420437600</v>
      </c>
      <c r="N250" t="b">
        <v>0</v>
      </c>
      <c r="O250" t="b">
        <v>0</v>
      </c>
      <c r="P250" t="s">
        <v>292</v>
      </c>
      <c r="Q250" s="6">
        <f t="shared" si="31"/>
        <v>2.1133870967741935</v>
      </c>
      <c r="R250">
        <f t="shared" si="32"/>
        <v>60.105504587155963</v>
      </c>
      <c r="S250" t="str">
        <f t="shared" si="35"/>
        <v>games</v>
      </c>
      <c r="T250" t="str">
        <f t="shared" si="36"/>
        <v>mobile games</v>
      </c>
      <c r="U250">
        <f t="shared" si="37"/>
        <v>5</v>
      </c>
      <c r="V250" t="str">
        <f t="shared" si="38"/>
        <v>games</v>
      </c>
      <c r="W250" t="str">
        <f t="shared" si="39"/>
        <v>ames/mobile games</v>
      </c>
      <c r="X250">
        <f t="shared" si="40"/>
        <v>18</v>
      </c>
    </row>
    <row r="251" spans="1:2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 s="17">
        <f t="shared" si="33"/>
        <v>42006.25</v>
      </c>
      <c r="K251">
        <v>1420178400</v>
      </c>
      <c r="L251" s="16">
        <f t="shared" si="34"/>
        <v>42013.25</v>
      </c>
      <c r="M251">
        <v>1420783200</v>
      </c>
      <c r="N251" t="b">
        <v>0</v>
      </c>
      <c r="O251" t="b">
        <v>0</v>
      </c>
      <c r="P251" t="s">
        <v>206</v>
      </c>
      <c r="Q251" s="6">
        <f t="shared" si="31"/>
        <v>2.7332520325203253</v>
      </c>
      <c r="R251">
        <f t="shared" si="32"/>
        <v>26.000773395204948</v>
      </c>
      <c r="S251" t="str">
        <f t="shared" si="35"/>
        <v>publishing</v>
      </c>
      <c r="T251" t="str">
        <f t="shared" si="36"/>
        <v>translations</v>
      </c>
      <c r="U251">
        <f t="shared" si="37"/>
        <v>10</v>
      </c>
      <c r="V251" t="str">
        <f t="shared" si="38"/>
        <v>publishing</v>
      </c>
      <c r="W251" t="e">
        <f t="shared" si="39"/>
        <v>#VALUE!</v>
      </c>
      <c r="X251">
        <f t="shared" si="40"/>
        <v>23</v>
      </c>
    </row>
    <row r="252" spans="1:2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 s="17">
        <f t="shared" si="33"/>
        <v>40203.25</v>
      </c>
      <c r="K252">
        <v>1264399200</v>
      </c>
      <c r="L252" s="16">
        <f t="shared" si="34"/>
        <v>40238.25</v>
      </c>
      <c r="M252">
        <v>1267423200</v>
      </c>
      <c r="N252" t="b">
        <v>0</v>
      </c>
      <c r="O252" t="b">
        <v>0</v>
      </c>
      <c r="P252" t="s">
        <v>23</v>
      </c>
      <c r="Q252" s="6">
        <f t="shared" si="31"/>
        <v>0.03</v>
      </c>
      <c r="R252">
        <f t="shared" si="32"/>
        <v>3</v>
      </c>
      <c r="S252" t="str">
        <f t="shared" si="35"/>
        <v>music</v>
      </c>
      <c r="T252" t="str">
        <f t="shared" si="36"/>
        <v>rock</v>
      </c>
      <c r="U252">
        <f t="shared" si="37"/>
        <v>5</v>
      </c>
      <c r="V252" t="str">
        <f t="shared" si="38"/>
        <v>music</v>
      </c>
      <c r="W252" t="str">
        <f t="shared" si="39"/>
        <v>ic/rock</v>
      </c>
      <c r="X252">
        <f t="shared" si="40"/>
        <v>10</v>
      </c>
    </row>
    <row r="253" spans="1:2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 s="17">
        <f t="shared" si="33"/>
        <v>41252.25</v>
      </c>
      <c r="K253">
        <v>1355032800</v>
      </c>
      <c r="L253" s="16">
        <f t="shared" si="34"/>
        <v>41254.25</v>
      </c>
      <c r="M253">
        <v>1355205600</v>
      </c>
      <c r="N253" t="b">
        <v>0</v>
      </c>
      <c r="O253" t="b">
        <v>0</v>
      </c>
      <c r="P253" t="s">
        <v>33</v>
      </c>
      <c r="Q253" s="6">
        <f t="shared" si="31"/>
        <v>0.54084507042253516</v>
      </c>
      <c r="R253">
        <f t="shared" si="32"/>
        <v>38.019801980198018</v>
      </c>
      <c r="S253" t="str">
        <f t="shared" si="35"/>
        <v>theater</v>
      </c>
      <c r="T253" t="str">
        <f t="shared" si="36"/>
        <v>plays</v>
      </c>
      <c r="U253">
        <f t="shared" si="37"/>
        <v>7</v>
      </c>
      <c r="V253" t="str">
        <f t="shared" si="38"/>
        <v>theater</v>
      </c>
      <c r="W253" t="str">
        <f t="shared" si="39"/>
        <v>plays</v>
      </c>
      <c r="X253">
        <f t="shared" si="40"/>
        <v>13</v>
      </c>
    </row>
    <row r="254" spans="1:2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 s="17">
        <f t="shared" si="33"/>
        <v>41572.208333333336</v>
      </c>
      <c r="K254">
        <v>1382677200</v>
      </c>
      <c r="L254" s="16">
        <f t="shared" si="34"/>
        <v>41577.208333333336</v>
      </c>
      <c r="M254">
        <v>1383109200</v>
      </c>
      <c r="N254" t="b">
        <v>0</v>
      </c>
      <c r="O254" t="b">
        <v>0</v>
      </c>
      <c r="P254" t="s">
        <v>33</v>
      </c>
      <c r="Q254" s="6">
        <f t="shared" si="31"/>
        <v>6.2629999999999999</v>
      </c>
      <c r="R254">
        <f t="shared" si="32"/>
        <v>106.15254237288136</v>
      </c>
      <c r="S254" t="str">
        <f t="shared" si="35"/>
        <v>theater</v>
      </c>
      <c r="T254" t="str">
        <f t="shared" si="36"/>
        <v>plays</v>
      </c>
      <c r="U254">
        <f t="shared" si="37"/>
        <v>7</v>
      </c>
      <c r="V254" t="str">
        <f t="shared" si="38"/>
        <v>theater</v>
      </c>
      <c r="W254" t="str">
        <f t="shared" si="39"/>
        <v>ater/plays</v>
      </c>
      <c r="X254">
        <f t="shared" si="40"/>
        <v>13</v>
      </c>
    </row>
    <row r="255" spans="1:2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 s="17">
        <f t="shared" si="33"/>
        <v>40641.208333333336</v>
      </c>
      <c r="K255">
        <v>1302238800</v>
      </c>
      <c r="L255" s="16">
        <f t="shared" si="34"/>
        <v>40653.208333333336</v>
      </c>
      <c r="M255">
        <v>1303275600</v>
      </c>
      <c r="N255" t="b">
        <v>0</v>
      </c>
      <c r="O255" t="b">
        <v>0</v>
      </c>
      <c r="P255" t="s">
        <v>53</v>
      </c>
      <c r="Q255" s="6">
        <f t="shared" si="31"/>
        <v>0.8902139917695473</v>
      </c>
      <c r="R255">
        <f t="shared" si="32"/>
        <v>81.019475655430711</v>
      </c>
      <c r="S255" t="str">
        <f t="shared" si="35"/>
        <v>film &amp; video</v>
      </c>
      <c r="T255" t="str">
        <f t="shared" si="36"/>
        <v>drama</v>
      </c>
      <c r="U255">
        <f t="shared" si="37"/>
        <v>12</v>
      </c>
      <c r="V255" t="str">
        <f t="shared" si="38"/>
        <v>film &amp; video</v>
      </c>
      <c r="W255" t="str">
        <f t="shared" si="39"/>
        <v>eo/drama</v>
      </c>
      <c r="X255">
        <f t="shared" si="40"/>
        <v>18</v>
      </c>
    </row>
    <row r="256" spans="1:2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 s="17">
        <f t="shared" si="33"/>
        <v>42787.25</v>
      </c>
      <c r="K256">
        <v>1487656800</v>
      </c>
      <c r="L256" s="16">
        <f t="shared" si="34"/>
        <v>42789.25</v>
      </c>
      <c r="M256">
        <v>1487829600</v>
      </c>
      <c r="N256" t="b">
        <v>0</v>
      </c>
      <c r="O256" t="b">
        <v>0</v>
      </c>
      <c r="P256" t="s">
        <v>68</v>
      </c>
      <c r="Q256" s="6">
        <f t="shared" si="31"/>
        <v>1.8489130434782608</v>
      </c>
      <c r="R256">
        <f t="shared" si="32"/>
        <v>96.647727272727266</v>
      </c>
      <c r="S256" t="str">
        <f t="shared" si="35"/>
        <v>publishing</v>
      </c>
      <c r="T256" t="str">
        <f t="shared" si="36"/>
        <v>nonfiction</v>
      </c>
      <c r="U256">
        <f t="shared" si="37"/>
        <v>10</v>
      </c>
      <c r="V256" t="str">
        <f t="shared" si="38"/>
        <v>publishing</v>
      </c>
      <c r="W256" t="e">
        <f t="shared" si="39"/>
        <v>#VALUE!</v>
      </c>
      <c r="X256">
        <f t="shared" si="40"/>
        <v>21</v>
      </c>
    </row>
    <row r="257" spans="1:2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 s="17">
        <f t="shared" si="33"/>
        <v>40590.25</v>
      </c>
      <c r="K257">
        <v>1297836000</v>
      </c>
      <c r="L257" s="16">
        <f t="shared" si="34"/>
        <v>40595.25</v>
      </c>
      <c r="M257">
        <v>1298268000</v>
      </c>
      <c r="N257" t="b">
        <v>0</v>
      </c>
      <c r="O257" t="b">
        <v>1</v>
      </c>
      <c r="P257" t="s">
        <v>23</v>
      </c>
      <c r="Q257" s="6">
        <f t="shared" si="31"/>
        <v>1.2016770186335404</v>
      </c>
      <c r="R257">
        <f t="shared" si="32"/>
        <v>57.003535651149086</v>
      </c>
      <c r="S257" t="str">
        <f t="shared" si="35"/>
        <v>music</v>
      </c>
      <c r="T257" t="str">
        <f t="shared" si="36"/>
        <v>rock</v>
      </c>
      <c r="U257">
        <f t="shared" si="37"/>
        <v>5</v>
      </c>
      <c r="V257" t="str">
        <f t="shared" si="38"/>
        <v>music</v>
      </c>
      <c r="W257" t="str">
        <f t="shared" si="39"/>
        <v>rock</v>
      </c>
      <c r="X257">
        <f t="shared" si="40"/>
        <v>10</v>
      </c>
    </row>
    <row r="258" spans="1:2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 s="17">
        <f t="shared" si="33"/>
        <v>42393.25</v>
      </c>
      <c r="K258">
        <v>1453615200</v>
      </c>
      <c r="L258" s="16">
        <f t="shared" si="34"/>
        <v>42430.25</v>
      </c>
      <c r="M258">
        <v>1456812000</v>
      </c>
      <c r="N258" t="b">
        <v>0</v>
      </c>
      <c r="O258" t="b">
        <v>0</v>
      </c>
      <c r="P258" t="s">
        <v>23</v>
      </c>
      <c r="Q258" s="6">
        <f t="shared" ref="Q258:Q321" si="41">E258/D258</f>
        <v>0.23390243902439026</v>
      </c>
      <c r="R258">
        <f t="shared" ref="R258:R321" si="42">IFERROR(E258/G258, 0)</f>
        <v>63.93333333333333</v>
      </c>
      <c r="S258" t="str">
        <f t="shared" si="35"/>
        <v>music</v>
      </c>
      <c r="T258" t="str">
        <f t="shared" si="36"/>
        <v>rock</v>
      </c>
      <c r="U258">
        <f t="shared" si="37"/>
        <v>5</v>
      </c>
      <c r="V258" t="str">
        <f t="shared" si="38"/>
        <v>music</v>
      </c>
      <c r="W258" t="str">
        <f t="shared" si="39"/>
        <v>ic/rock</v>
      </c>
      <c r="X258">
        <f t="shared" si="40"/>
        <v>10</v>
      </c>
    </row>
    <row r="259" spans="1:2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 s="17">
        <f t="shared" ref="J259:J322" si="43">(((K259/60)/60)/24)+DATE(1970,1,1)</f>
        <v>41338.25</v>
      </c>
      <c r="K259">
        <v>1362463200</v>
      </c>
      <c r="L259" s="16">
        <f t="shared" ref="L259:L322" si="44">(((M259/60)/60)/24)+DATE(1970,1,1)</f>
        <v>41352.208333333336</v>
      </c>
      <c r="M259">
        <v>1363669200</v>
      </c>
      <c r="N259" t="b">
        <v>0</v>
      </c>
      <c r="O259" t="b">
        <v>0</v>
      </c>
      <c r="P259" t="s">
        <v>33</v>
      </c>
      <c r="Q259" s="6">
        <f t="shared" si="41"/>
        <v>1.46</v>
      </c>
      <c r="R259">
        <f t="shared" si="42"/>
        <v>90.456521739130437</v>
      </c>
      <c r="S259" t="str">
        <f t="shared" ref="S259:S322" si="45">LEFT(P259,SEARCH("/",P259)-1)</f>
        <v>theater</v>
      </c>
      <c r="T259" t="str">
        <f t="shared" ref="T259:T322" si="46">MID(P259,SEARCH("/",P259)+1,LEN(P259))</f>
        <v>plays</v>
      </c>
      <c r="U259">
        <f t="shared" ref="U259:U322" si="47">SEARCH("/",P259)-1</f>
        <v>7</v>
      </c>
      <c r="V259" t="str">
        <f t="shared" ref="V259:V322" si="48">LEFT(P259,SEARCH("/",P259)-1)</f>
        <v>theater</v>
      </c>
      <c r="W259" t="str">
        <f t="shared" ref="W259:W322" si="49">RIGHT(P259,LEN(P260)-SEARCH("/",P259))</f>
        <v>plays</v>
      </c>
      <c r="X259">
        <f t="shared" ref="X259:X322" si="50">LEN(P259)</f>
        <v>13</v>
      </c>
    </row>
    <row r="260" spans="1:2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 s="17">
        <f t="shared" si="43"/>
        <v>42712.25</v>
      </c>
      <c r="K260">
        <v>1481176800</v>
      </c>
      <c r="L260" s="16">
        <f t="shared" si="44"/>
        <v>42732.25</v>
      </c>
      <c r="M260">
        <v>1482904800</v>
      </c>
      <c r="N260" t="b">
        <v>0</v>
      </c>
      <c r="O260" t="b">
        <v>1</v>
      </c>
      <c r="P260" t="s">
        <v>33</v>
      </c>
      <c r="Q260" s="6">
        <f t="shared" si="41"/>
        <v>2.6848000000000001</v>
      </c>
      <c r="R260">
        <f t="shared" si="42"/>
        <v>72.172043010752688</v>
      </c>
      <c r="S260" t="str">
        <f t="shared" si="45"/>
        <v>theater</v>
      </c>
      <c r="T260" t="str">
        <f t="shared" si="46"/>
        <v>plays</v>
      </c>
      <c r="U260">
        <f t="shared" si="47"/>
        <v>7</v>
      </c>
      <c r="V260" t="str">
        <f t="shared" si="48"/>
        <v>theater</v>
      </c>
      <c r="W260" t="str">
        <f t="shared" si="49"/>
        <v>theater/plays</v>
      </c>
      <c r="X260">
        <f t="shared" si="50"/>
        <v>13</v>
      </c>
    </row>
    <row r="261" spans="1:2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 s="17">
        <f t="shared" si="43"/>
        <v>41251.25</v>
      </c>
      <c r="K261">
        <v>1354946400</v>
      </c>
      <c r="L261" s="16">
        <f t="shared" si="44"/>
        <v>41270.25</v>
      </c>
      <c r="M261">
        <v>1356588000</v>
      </c>
      <c r="N261" t="b">
        <v>1</v>
      </c>
      <c r="O261" t="b">
        <v>0</v>
      </c>
      <c r="P261" t="s">
        <v>122</v>
      </c>
      <c r="Q261" s="6">
        <f t="shared" si="41"/>
        <v>5.9749999999999996</v>
      </c>
      <c r="R261">
        <f t="shared" si="42"/>
        <v>77.934782608695656</v>
      </c>
      <c r="S261" t="str">
        <f t="shared" si="45"/>
        <v>photography</v>
      </c>
      <c r="T261" t="str">
        <f t="shared" si="46"/>
        <v>photography books</v>
      </c>
      <c r="U261">
        <f t="shared" si="47"/>
        <v>11</v>
      </c>
      <c r="V261" t="str">
        <f t="shared" si="48"/>
        <v>photography</v>
      </c>
      <c r="W261" t="e">
        <f t="shared" si="49"/>
        <v>#VALUE!</v>
      </c>
      <c r="X261">
        <f t="shared" si="50"/>
        <v>29</v>
      </c>
    </row>
    <row r="262" spans="1:2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 s="17">
        <f t="shared" si="43"/>
        <v>41180.208333333336</v>
      </c>
      <c r="K262">
        <v>1348808400</v>
      </c>
      <c r="L262" s="16">
        <f t="shared" si="44"/>
        <v>41192.208333333336</v>
      </c>
      <c r="M262">
        <v>1349845200</v>
      </c>
      <c r="N262" t="b">
        <v>0</v>
      </c>
      <c r="O262" t="b">
        <v>0</v>
      </c>
      <c r="P262" t="s">
        <v>23</v>
      </c>
      <c r="Q262" s="6">
        <f t="shared" si="41"/>
        <v>1.5769841269841269</v>
      </c>
      <c r="R262">
        <f t="shared" si="42"/>
        <v>38.065134099616856</v>
      </c>
      <c r="S262" t="str">
        <f t="shared" si="45"/>
        <v>music</v>
      </c>
      <c r="T262" t="str">
        <f t="shared" si="46"/>
        <v>rock</v>
      </c>
      <c r="U262">
        <f t="shared" si="47"/>
        <v>5</v>
      </c>
      <c r="V262" t="str">
        <f t="shared" si="48"/>
        <v>music</v>
      </c>
      <c r="W262" t="str">
        <f t="shared" si="49"/>
        <v>rock</v>
      </c>
      <c r="X262">
        <f t="shared" si="50"/>
        <v>10</v>
      </c>
    </row>
    <row r="263" spans="1:2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 s="17">
        <f t="shared" si="43"/>
        <v>40415.208333333336</v>
      </c>
      <c r="K263">
        <v>1282712400</v>
      </c>
      <c r="L263" s="16">
        <f t="shared" si="44"/>
        <v>40419.208333333336</v>
      </c>
      <c r="M263">
        <v>1283058000</v>
      </c>
      <c r="N263" t="b">
        <v>0</v>
      </c>
      <c r="O263" t="b">
        <v>1</v>
      </c>
      <c r="P263" t="s">
        <v>23</v>
      </c>
      <c r="Q263" s="6">
        <f t="shared" si="41"/>
        <v>0.31201660735468567</v>
      </c>
      <c r="R263">
        <f t="shared" si="42"/>
        <v>57.936123348017624</v>
      </c>
      <c r="S263" t="str">
        <f t="shared" si="45"/>
        <v>music</v>
      </c>
      <c r="T263" t="str">
        <f t="shared" si="46"/>
        <v>rock</v>
      </c>
      <c r="U263">
        <f t="shared" si="47"/>
        <v>5</v>
      </c>
      <c r="V263" t="str">
        <f t="shared" si="48"/>
        <v>music</v>
      </c>
      <c r="W263" t="str">
        <f t="shared" si="49"/>
        <v>music/rock</v>
      </c>
      <c r="X263">
        <f t="shared" si="50"/>
        <v>10</v>
      </c>
    </row>
    <row r="264" spans="1:2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 s="17">
        <f t="shared" si="43"/>
        <v>40638.208333333336</v>
      </c>
      <c r="K264">
        <v>1301979600</v>
      </c>
      <c r="L264" s="16">
        <f t="shared" si="44"/>
        <v>40664.208333333336</v>
      </c>
      <c r="M264">
        <v>1304226000</v>
      </c>
      <c r="N264" t="b">
        <v>0</v>
      </c>
      <c r="O264" t="b">
        <v>1</v>
      </c>
      <c r="P264" t="s">
        <v>60</v>
      </c>
      <c r="Q264" s="6">
        <f t="shared" si="41"/>
        <v>3.1341176470588237</v>
      </c>
      <c r="R264">
        <f t="shared" si="42"/>
        <v>49.794392523364486</v>
      </c>
      <c r="S264" t="str">
        <f t="shared" si="45"/>
        <v>music</v>
      </c>
      <c r="T264" t="str">
        <f t="shared" si="46"/>
        <v>indie rock</v>
      </c>
      <c r="U264">
        <f t="shared" si="47"/>
        <v>5</v>
      </c>
      <c r="V264" t="str">
        <f t="shared" si="48"/>
        <v>music</v>
      </c>
      <c r="W264" t="str">
        <f t="shared" si="49"/>
        <v>music/indie rock</v>
      </c>
      <c r="X264">
        <f t="shared" si="50"/>
        <v>16</v>
      </c>
    </row>
    <row r="265" spans="1:2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 s="17">
        <f t="shared" si="43"/>
        <v>40187.25</v>
      </c>
      <c r="K265">
        <v>1263016800</v>
      </c>
      <c r="L265" s="16">
        <f t="shared" si="44"/>
        <v>40187.25</v>
      </c>
      <c r="M265">
        <v>1263016800</v>
      </c>
      <c r="N265" t="b">
        <v>0</v>
      </c>
      <c r="O265" t="b">
        <v>0</v>
      </c>
      <c r="P265" t="s">
        <v>122</v>
      </c>
      <c r="Q265" s="6">
        <f t="shared" si="41"/>
        <v>3.7089655172413791</v>
      </c>
      <c r="R265">
        <f t="shared" si="42"/>
        <v>54.050251256281406</v>
      </c>
      <c r="S265" t="str">
        <f t="shared" si="45"/>
        <v>photography</v>
      </c>
      <c r="T265" t="str">
        <f t="shared" si="46"/>
        <v>photography books</v>
      </c>
      <c r="U265">
        <f t="shared" si="47"/>
        <v>11</v>
      </c>
      <c r="V265" t="str">
        <f t="shared" si="48"/>
        <v>photography</v>
      </c>
      <c r="W265" t="str">
        <f t="shared" si="49"/>
        <v>s</v>
      </c>
      <c r="X265">
        <f t="shared" si="50"/>
        <v>29</v>
      </c>
    </row>
    <row r="266" spans="1:2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 s="17">
        <f t="shared" si="43"/>
        <v>41317.25</v>
      </c>
      <c r="K266">
        <v>1360648800</v>
      </c>
      <c r="L266" s="16">
        <f t="shared" si="44"/>
        <v>41333.25</v>
      </c>
      <c r="M266">
        <v>1362031200</v>
      </c>
      <c r="N266" t="b">
        <v>0</v>
      </c>
      <c r="O266" t="b">
        <v>0</v>
      </c>
      <c r="P266" t="s">
        <v>33</v>
      </c>
      <c r="Q266" s="6">
        <f t="shared" si="41"/>
        <v>3.6266447368421053</v>
      </c>
      <c r="R266">
        <f t="shared" si="42"/>
        <v>30.002721335268504</v>
      </c>
      <c r="S266" t="str">
        <f t="shared" si="45"/>
        <v>theater</v>
      </c>
      <c r="T266" t="str">
        <f t="shared" si="46"/>
        <v>plays</v>
      </c>
      <c r="U266">
        <f t="shared" si="47"/>
        <v>7</v>
      </c>
      <c r="V266" t="str">
        <f t="shared" si="48"/>
        <v>theater</v>
      </c>
      <c r="W266" t="str">
        <f t="shared" si="49"/>
        <v>plays</v>
      </c>
      <c r="X266">
        <f t="shared" si="50"/>
        <v>13</v>
      </c>
    </row>
    <row r="267" spans="1:2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 s="17">
        <f t="shared" si="43"/>
        <v>42372.25</v>
      </c>
      <c r="K267">
        <v>1451800800</v>
      </c>
      <c r="L267" s="16">
        <f t="shared" si="44"/>
        <v>42416.25</v>
      </c>
      <c r="M267">
        <v>1455602400</v>
      </c>
      <c r="N267" t="b">
        <v>0</v>
      </c>
      <c r="O267" t="b">
        <v>0</v>
      </c>
      <c r="P267" t="s">
        <v>33</v>
      </c>
      <c r="Q267" s="6">
        <f t="shared" si="41"/>
        <v>1.2308163265306122</v>
      </c>
      <c r="R267">
        <f t="shared" si="42"/>
        <v>70.127906976744185</v>
      </c>
      <c r="S267" t="str">
        <f t="shared" si="45"/>
        <v>theater</v>
      </c>
      <c r="T267" t="str">
        <f t="shared" si="46"/>
        <v>plays</v>
      </c>
      <c r="U267">
        <f t="shared" si="47"/>
        <v>7</v>
      </c>
      <c r="V267" t="str">
        <f t="shared" si="48"/>
        <v>theater</v>
      </c>
      <c r="W267" t="str">
        <f t="shared" si="49"/>
        <v>ys</v>
      </c>
      <c r="X267">
        <f t="shared" si="50"/>
        <v>13</v>
      </c>
    </row>
    <row r="268" spans="1:2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 s="17">
        <f t="shared" si="43"/>
        <v>41950.25</v>
      </c>
      <c r="K268">
        <v>1415340000</v>
      </c>
      <c r="L268" s="16">
        <f t="shared" si="44"/>
        <v>41983.25</v>
      </c>
      <c r="M268">
        <v>1418191200</v>
      </c>
      <c r="N268" t="b">
        <v>0</v>
      </c>
      <c r="O268" t="b">
        <v>1</v>
      </c>
      <c r="P268" t="s">
        <v>159</v>
      </c>
      <c r="Q268" s="6">
        <f t="shared" si="41"/>
        <v>0.76766756032171579</v>
      </c>
      <c r="R268">
        <f t="shared" si="42"/>
        <v>26.996228786926462</v>
      </c>
      <c r="S268" t="str">
        <f t="shared" si="45"/>
        <v>music</v>
      </c>
      <c r="T268" t="str">
        <f t="shared" si="46"/>
        <v>jazz</v>
      </c>
      <c r="U268">
        <f t="shared" si="47"/>
        <v>5</v>
      </c>
      <c r="V268" t="str">
        <f t="shared" si="48"/>
        <v>music</v>
      </c>
      <c r="W268" t="str">
        <f t="shared" si="49"/>
        <v>ic/jazz</v>
      </c>
      <c r="X268">
        <f t="shared" si="50"/>
        <v>10</v>
      </c>
    </row>
    <row r="269" spans="1:2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 s="17">
        <f t="shared" si="43"/>
        <v>41206.208333333336</v>
      </c>
      <c r="K269">
        <v>1351054800</v>
      </c>
      <c r="L269" s="16">
        <f t="shared" si="44"/>
        <v>41222.25</v>
      </c>
      <c r="M269">
        <v>1352440800</v>
      </c>
      <c r="N269" t="b">
        <v>0</v>
      </c>
      <c r="O269" t="b">
        <v>0</v>
      </c>
      <c r="P269" t="s">
        <v>33</v>
      </c>
      <c r="Q269" s="6">
        <f t="shared" si="41"/>
        <v>2.3362012987012988</v>
      </c>
      <c r="R269">
        <f t="shared" si="42"/>
        <v>51.990606936416185</v>
      </c>
      <c r="S269" t="str">
        <f t="shared" si="45"/>
        <v>theater</v>
      </c>
      <c r="T269" t="str">
        <f t="shared" si="46"/>
        <v>plays</v>
      </c>
      <c r="U269">
        <f t="shared" si="47"/>
        <v>7</v>
      </c>
      <c r="V269" t="str">
        <f t="shared" si="48"/>
        <v>theater</v>
      </c>
      <c r="W269" t="str">
        <f t="shared" si="49"/>
        <v>theater/plays</v>
      </c>
      <c r="X269">
        <f t="shared" si="50"/>
        <v>13</v>
      </c>
    </row>
    <row r="270" spans="1:2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 s="17">
        <f t="shared" si="43"/>
        <v>41186.208333333336</v>
      </c>
      <c r="K270">
        <v>1349326800</v>
      </c>
      <c r="L270" s="16">
        <f t="shared" si="44"/>
        <v>41232.25</v>
      </c>
      <c r="M270">
        <v>1353304800</v>
      </c>
      <c r="N270" t="b">
        <v>0</v>
      </c>
      <c r="O270" t="b">
        <v>0</v>
      </c>
      <c r="P270" t="s">
        <v>42</v>
      </c>
      <c r="Q270" s="6">
        <f t="shared" si="41"/>
        <v>1.8053333333333332</v>
      </c>
      <c r="R270">
        <f t="shared" si="42"/>
        <v>56.416666666666664</v>
      </c>
      <c r="S270" t="str">
        <f t="shared" si="45"/>
        <v>film &amp; video</v>
      </c>
      <c r="T270" t="str">
        <f t="shared" si="46"/>
        <v>documentary</v>
      </c>
      <c r="U270">
        <f t="shared" si="47"/>
        <v>12</v>
      </c>
      <c r="V270" t="str">
        <f t="shared" si="48"/>
        <v>film &amp; video</v>
      </c>
      <c r="W270" t="str">
        <f t="shared" si="49"/>
        <v>ocumentary</v>
      </c>
      <c r="X270">
        <f t="shared" si="50"/>
        <v>24</v>
      </c>
    </row>
    <row r="271" spans="1:2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 s="17">
        <f t="shared" si="43"/>
        <v>43496.25</v>
      </c>
      <c r="K271">
        <v>1548914400</v>
      </c>
      <c r="L271" s="16">
        <f t="shared" si="44"/>
        <v>43517.25</v>
      </c>
      <c r="M271">
        <v>1550728800</v>
      </c>
      <c r="N271" t="b">
        <v>0</v>
      </c>
      <c r="O271" t="b">
        <v>0</v>
      </c>
      <c r="P271" t="s">
        <v>269</v>
      </c>
      <c r="Q271" s="6">
        <f t="shared" si="41"/>
        <v>2.5262857142857142</v>
      </c>
      <c r="R271">
        <f t="shared" si="42"/>
        <v>101.63218390804597</v>
      </c>
      <c r="S271" t="str">
        <f t="shared" si="45"/>
        <v>film &amp; video</v>
      </c>
      <c r="T271" t="str">
        <f t="shared" si="46"/>
        <v>television</v>
      </c>
      <c r="U271">
        <f t="shared" si="47"/>
        <v>12</v>
      </c>
      <c r="V271" t="str">
        <f t="shared" si="48"/>
        <v>film &amp; video</v>
      </c>
      <c r="W271" t="str">
        <f t="shared" si="49"/>
        <v>sion</v>
      </c>
      <c r="X271">
        <f t="shared" si="50"/>
        <v>23</v>
      </c>
    </row>
    <row r="272" spans="1:2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 s="17">
        <f t="shared" si="43"/>
        <v>40514.25</v>
      </c>
      <c r="K272">
        <v>1291269600</v>
      </c>
      <c r="L272" s="16">
        <f t="shared" si="44"/>
        <v>40516.25</v>
      </c>
      <c r="M272">
        <v>1291442400</v>
      </c>
      <c r="N272" t="b">
        <v>0</v>
      </c>
      <c r="O272" t="b">
        <v>0</v>
      </c>
      <c r="P272" t="s">
        <v>89</v>
      </c>
      <c r="Q272" s="6">
        <f t="shared" si="41"/>
        <v>0.27176538240368026</v>
      </c>
      <c r="R272">
        <f t="shared" si="42"/>
        <v>25.005291005291006</v>
      </c>
      <c r="S272" t="str">
        <f t="shared" si="45"/>
        <v>games</v>
      </c>
      <c r="T272" t="str">
        <f t="shared" si="46"/>
        <v>video games</v>
      </c>
      <c r="U272">
        <f t="shared" si="47"/>
        <v>5</v>
      </c>
      <c r="V272" t="str">
        <f t="shared" si="48"/>
        <v>games</v>
      </c>
      <c r="W272" t="str">
        <f t="shared" si="49"/>
        <v>games/video games</v>
      </c>
      <c r="X272">
        <f t="shared" si="50"/>
        <v>17</v>
      </c>
    </row>
    <row r="273" spans="1:2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 s="17">
        <f t="shared" si="43"/>
        <v>42345.25</v>
      </c>
      <c r="K273">
        <v>1449468000</v>
      </c>
      <c r="L273" s="16">
        <f t="shared" si="44"/>
        <v>42376.25</v>
      </c>
      <c r="M273">
        <v>1452146400</v>
      </c>
      <c r="N273" t="b">
        <v>0</v>
      </c>
      <c r="O273" t="b">
        <v>0</v>
      </c>
      <c r="P273" t="s">
        <v>122</v>
      </c>
      <c r="Q273" s="6">
        <f t="shared" si="41"/>
        <v>1.2706571242680547E-2</v>
      </c>
      <c r="R273">
        <f t="shared" si="42"/>
        <v>32.016393442622949</v>
      </c>
      <c r="S273" t="str">
        <f t="shared" si="45"/>
        <v>photography</v>
      </c>
      <c r="T273" t="str">
        <f t="shared" si="46"/>
        <v>photography books</v>
      </c>
      <c r="U273">
        <f t="shared" si="47"/>
        <v>11</v>
      </c>
      <c r="V273" t="str">
        <f t="shared" si="48"/>
        <v>photography</v>
      </c>
      <c r="W273" t="str">
        <f t="shared" si="49"/>
        <v>s</v>
      </c>
      <c r="X273">
        <f t="shared" si="50"/>
        <v>29</v>
      </c>
    </row>
    <row r="274" spans="1:2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 s="17">
        <f t="shared" si="43"/>
        <v>43656.208333333328</v>
      </c>
      <c r="K274">
        <v>1562734800</v>
      </c>
      <c r="L274" s="16">
        <f t="shared" si="44"/>
        <v>43681.208333333328</v>
      </c>
      <c r="M274">
        <v>1564894800</v>
      </c>
      <c r="N274" t="b">
        <v>0</v>
      </c>
      <c r="O274" t="b">
        <v>1</v>
      </c>
      <c r="P274" t="s">
        <v>33</v>
      </c>
      <c r="Q274" s="6">
        <f t="shared" si="41"/>
        <v>3.0400978473581213</v>
      </c>
      <c r="R274">
        <f t="shared" si="42"/>
        <v>82.021647307286173</v>
      </c>
      <c r="S274" t="str">
        <f t="shared" si="45"/>
        <v>theater</v>
      </c>
      <c r="T274" t="str">
        <f t="shared" si="46"/>
        <v>plays</v>
      </c>
      <c r="U274">
        <f t="shared" si="47"/>
        <v>7</v>
      </c>
      <c r="V274" t="str">
        <f t="shared" si="48"/>
        <v>theater</v>
      </c>
      <c r="W274" t="str">
        <f t="shared" si="49"/>
        <v>plays</v>
      </c>
      <c r="X274">
        <f t="shared" si="50"/>
        <v>13</v>
      </c>
    </row>
    <row r="275" spans="1:2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 s="17">
        <f t="shared" si="43"/>
        <v>42995.208333333328</v>
      </c>
      <c r="K275">
        <v>1505624400</v>
      </c>
      <c r="L275" s="16">
        <f t="shared" si="44"/>
        <v>42998.208333333328</v>
      </c>
      <c r="M275">
        <v>1505883600</v>
      </c>
      <c r="N275" t="b">
        <v>0</v>
      </c>
      <c r="O275" t="b">
        <v>0</v>
      </c>
      <c r="P275" t="s">
        <v>33</v>
      </c>
      <c r="Q275" s="6">
        <f t="shared" si="41"/>
        <v>1.3723076923076922</v>
      </c>
      <c r="R275">
        <f t="shared" si="42"/>
        <v>37.957446808510639</v>
      </c>
      <c r="S275" t="str">
        <f t="shared" si="45"/>
        <v>theater</v>
      </c>
      <c r="T275" t="str">
        <f t="shared" si="46"/>
        <v>plays</v>
      </c>
      <c r="U275">
        <f t="shared" si="47"/>
        <v>7</v>
      </c>
      <c r="V275" t="str">
        <f t="shared" si="48"/>
        <v>theater</v>
      </c>
      <c r="W275" t="str">
        <f t="shared" si="49"/>
        <v>plays</v>
      </c>
      <c r="X275">
        <f t="shared" si="50"/>
        <v>13</v>
      </c>
    </row>
    <row r="276" spans="1:2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 s="17">
        <f t="shared" si="43"/>
        <v>43045.25</v>
      </c>
      <c r="K276">
        <v>1509948000</v>
      </c>
      <c r="L276" s="16">
        <f t="shared" si="44"/>
        <v>43050.25</v>
      </c>
      <c r="M276">
        <v>1510380000</v>
      </c>
      <c r="N276" t="b">
        <v>0</v>
      </c>
      <c r="O276" t="b">
        <v>0</v>
      </c>
      <c r="P276" t="s">
        <v>33</v>
      </c>
      <c r="Q276" s="6">
        <f t="shared" si="41"/>
        <v>0.32208333333333333</v>
      </c>
      <c r="R276">
        <f t="shared" si="42"/>
        <v>51.533333333333331</v>
      </c>
      <c r="S276" t="str">
        <f t="shared" si="45"/>
        <v>theater</v>
      </c>
      <c r="T276" t="str">
        <f t="shared" si="46"/>
        <v>plays</v>
      </c>
      <c r="U276">
        <f t="shared" si="47"/>
        <v>7</v>
      </c>
      <c r="V276" t="str">
        <f t="shared" si="48"/>
        <v>theater</v>
      </c>
      <c r="W276" t="str">
        <f t="shared" si="49"/>
        <v>theater/plays</v>
      </c>
      <c r="X276">
        <f t="shared" si="50"/>
        <v>13</v>
      </c>
    </row>
    <row r="277" spans="1:2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 s="17">
        <f t="shared" si="43"/>
        <v>43561.208333333328</v>
      </c>
      <c r="K277">
        <v>1554526800</v>
      </c>
      <c r="L277" s="16">
        <f t="shared" si="44"/>
        <v>43569.208333333328</v>
      </c>
      <c r="M277">
        <v>1555218000</v>
      </c>
      <c r="N277" t="b">
        <v>0</v>
      </c>
      <c r="O277" t="b">
        <v>0</v>
      </c>
      <c r="P277" t="s">
        <v>206</v>
      </c>
      <c r="Q277" s="6">
        <f t="shared" si="41"/>
        <v>2.4151282051282053</v>
      </c>
      <c r="R277">
        <f t="shared" si="42"/>
        <v>81.198275862068968</v>
      </c>
      <c r="S277" t="str">
        <f t="shared" si="45"/>
        <v>publishing</v>
      </c>
      <c r="T277" t="str">
        <f t="shared" si="46"/>
        <v>translations</v>
      </c>
      <c r="U277">
        <f t="shared" si="47"/>
        <v>10</v>
      </c>
      <c r="V277" t="str">
        <f t="shared" si="48"/>
        <v>publishing</v>
      </c>
      <c r="W277" t="str">
        <f t="shared" si="49"/>
        <v>ations</v>
      </c>
      <c r="X277">
        <f t="shared" si="50"/>
        <v>23</v>
      </c>
    </row>
    <row r="278" spans="1:2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 s="17">
        <f t="shared" si="43"/>
        <v>41018.208333333336</v>
      </c>
      <c r="K278">
        <v>1334811600</v>
      </c>
      <c r="L278" s="16">
        <f t="shared" si="44"/>
        <v>41023.208333333336</v>
      </c>
      <c r="M278">
        <v>1335243600</v>
      </c>
      <c r="N278" t="b">
        <v>0</v>
      </c>
      <c r="O278" t="b">
        <v>1</v>
      </c>
      <c r="P278" t="s">
        <v>89</v>
      </c>
      <c r="Q278" s="6">
        <f t="shared" si="41"/>
        <v>0.96799999999999997</v>
      </c>
      <c r="R278">
        <f t="shared" si="42"/>
        <v>40.030075187969928</v>
      </c>
      <c r="S278" t="str">
        <f t="shared" si="45"/>
        <v>games</v>
      </c>
      <c r="T278" t="str">
        <f t="shared" si="46"/>
        <v>video games</v>
      </c>
      <c r="U278">
        <f t="shared" si="47"/>
        <v>5</v>
      </c>
      <c r="V278" t="str">
        <f t="shared" si="48"/>
        <v>games</v>
      </c>
      <c r="W278" t="str">
        <f t="shared" si="49"/>
        <v>o games</v>
      </c>
      <c r="X278">
        <f t="shared" si="50"/>
        <v>17</v>
      </c>
    </row>
    <row r="279" spans="1:2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 s="17">
        <f t="shared" si="43"/>
        <v>40378.208333333336</v>
      </c>
      <c r="K279">
        <v>1279515600</v>
      </c>
      <c r="L279" s="16">
        <f t="shared" si="44"/>
        <v>40380.208333333336</v>
      </c>
      <c r="M279">
        <v>1279688400</v>
      </c>
      <c r="N279" t="b">
        <v>0</v>
      </c>
      <c r="O279" t="b">
        <v>0</v>
      </c>
      <c r="P279" t="s">
        <v>33</v>
      </c>
      <c r="Q279" s="6">
        <f t="shared" si="41"/>
        <v>10.664285714285715</v>
      </c>
      <c r="R279">
        <f t="shared" si="42"/>
        <v>89.939759036144579</v>
      </c>
      <c r="S279" t="str">
        <f t="shared" si="45"/>
        <v>theater</v>
      </c>
      <c r="T279" t="str">
        <f t="shared" si="46"/>
        <v>plays</v>
      </c>
      <c r="U279">
        <f t="shared" si="47"/>
        <v>7</v>
      </c>
      <c r="V279" t="str">
        <f t="shared" si="48"/>
        <v>theater</v>
      </c>
      <c r="W279" t="str">
        <f t="shared" si="49"/>
        <v>/plays</v>
      </c>
      <c r="X279">
        <f t="shared" si="50"/>
        <v>13</v>
      </c>
    </row>
    <row r="280" spans="1:2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 s="17">
        <f t="shared" si="43"/>
        <v>41239.25</v>
      </c>
      <c r="K280">
        <v>1353909600</v>
      </c>
      <c r="L280" s="16">
        <f t="shared" si="44"/>
        <v>41264.25</v>
      </c>
      <c r="M280">
        <v>1356069600</v>
      </c>
      <c r="N280" t="b">
        <v>0</v>
      </c>
      <c r="O280" t="b">
        <v>0</v>
      </c>
      <c r="P280" t="s">
        <v>28</v>
      </c>
      <c r="Q280" s="6">
        <f t="shared" si="41"/>
        <v>3.2588888888888889</v>
      </c>
      <c r="R280">
        <f t="shared" si="42"/>
        <v>96.692307692307693</v>
      </c>
      <c r="S280" t="str">
        <f t="shared" si="45"/>
        <v>technology</v>
      </c>
      <c r="T280" t="str">
        <f t="shared" si="46"/>
        <v>web</v>
      </c>
      <c r="U280">
        <f t="shared" si="47"/>
        <v>10</v>
      </c>
      <c r="V280" t="str">
        <f t="shared" si="48"/>
        <v>technology</v>
      </c>
      <c r="W280" t="str">
        <f t="shared" si="49"/>
        <v>eb</v>
      </c>
      <c r="X280">
        <f t="shared" si="50"/>
        <v>14</v>
      </c>
    </row>
    <row r="281" spans="1:2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 s="17">
        <f t="shared" si="43"/>
        <v>43346.208333333328</v>
      </c>
      <c r="K281">
        <v>1535950800</v>
      </c>
      <c r="L281" s="16">
        <f t="shared" si="44"/>
        <v>43349.208333333328</v>
      </c>
      <c r="M281">
        <v>1536210000</v>
      </c>
      <c r="N281" t="b">
        <v>0</v>
      </c>
      <c r="O281" t="b">
        <v>0</v>
      </c>
      <c r="P281" t="s">
        <v>33</v>
      </c>
      <c r="Q281" s="6">
        <f t="shared" si="41"/>
        <v>1.7070000000000001</v>
      </c>
      <c r="R281">
        <f t="shared" si="42"/>
        <v>25.010989010989011</v>
      </c>
      <c r="S281" t="str">
        <f t="shared" si="45"/>
        <v>theater</v>
      </c>
      <c r="T281" t="str">
        <f t="shared" si="46"/>
        <v>plays</v>
      </c>
      <c r="U281">
        <f t="shared" si="47"/>
        <v>7</v>
      </c>
      <c r="V281" t="str">
        <f t="shared" si="48"/>
        <v>theater</v>
      </c>
      <c r="W281" t="str">
        <f t="shared" si="49"/>
        <v>theater/plays</v>
      </c>
      <c r="X281">
        <f t="shared" si="50"/>
        <v>13</v>
      </c>
    </row>
    <row r="282" spans="1:2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 s="17">
        <f t="shared" si="43"/>
        <v>43060.25</v>
      </c>
      <c r="K282">
        <v>1511244000</v>
      </c>
      <c r="L282" s="16">
        <f t="shared" si="44"/>
        <v>43066.25</v>
      </c>
      <c r="M282">
        <v>1511762400</v>
      </c>
      <c r="N282" t="b">
        <v>0</v>
      </c>
      <c r="O282" t="b">
        <v>0</v>
      </c>
      <c r="P282" t="s">
        <v>71</v>
      </c>
      <c r="Q282" s="6">
        <f t="shared" si="41"/>
        <v>5.8144</v>
      </c>
      <c r="R282">
        <f t="shared" si="42"/>
        <v>36.987277353689571</v>
      </c>
      <c r="S282" t="str">
        <f t="shared" si="45"/>
        <v>film &amp; video</v>
      </c>
      <c r="T282" t="str">
        <f t="shared" si="46"/>
        <v>animation</v>
      </c>
      <c r="U282">
        <f t="shared" si="47"/>
        <v>12</v>
      </c>
      <c r="V282" t="str">
        <f t="shared" si="48"/>
        <v>film &amp; video</v>
      </c>
      <c r="W282" t="str">
        <f t="shared" si="49"/>
        <v/>
      </c>
      <c r="X282">
        <f t="shared" si="50"/>
        <v>22</v>
      </c>
    </row>
    <row r="283" spans="1:2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 s="17">
        <f t="shared" si="43"/>
        <v>40979.25</v>
      </c>
      <c r="K283">
        <v>1331445600</v>
      </c>
      <c r="L283" s="16">
        <f t="shared" si="44"/>
        <v>41000.208333333336</v>
      </c>
      <c r="M283">
        <v>1333256400</v>
      </c>
      <c r="N283" t="b">
        <v>0</v>
      </c>
      <c r="O283" t="b">
        <v>1</v>
      </c>
      <c r="P283" t="s">
        <v>33</v>
      </c>
      <c r="Q283" s="6">
        <f t="shared" si="41"/>
        <v>0.91520972644376897</v>
      </c>
      <c r="R283">
        <f t="shared" si="42"/>
        <v>73.012609117361791</v>
      </c>
      <c r="S283" t="str">
        <f t="shared" si="45"/>
        <v>theater</v>
      </c>
      <c r="T283" t="str">
        <f t="shared" si="46"/>
        <v>plays</v>
      </c>
      <c r="U283">
        <f t="shared" si="47"/>
        <v>7</v>
      </c>
      <c r="V283" t="str">
        <f t="shared" si="48"/>
        <v>theater</v>
      </c>
      <c r="W283" t="str">
        <f t="shared" si="49"/>
        <v>theater/plays</v>
      </c>
      <c r="X283">
        <f t="shared" si="50"/>
        <v>13</v>
      </c>
    </row>
    <row r="284" spans="1:2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 s="17">
        <f t="shared" si="43"/>
        <v>42701.25</v>
      </c>
      <c r="K284">
        <v>1480226400</v>
      </c>
      <c r="L284" s="16">
        <f t="shared" si="44"/>
        <v>42707.25</v>
      </c>
      <c r="M284">
        <v>1480744800</v>
      </c>
      <c r="N284" t="b">
        <v>0</v>
      </c>
      <c r="O284" t="b">
        <v>1</v>
      </c>
      <c r="P284" t="s">
        <v>269</v>
      </c>
      <c r="Q284" s="6">
        <f t="shared" si="41"/>
        <v>1.0804761904761904</v>
      </c>
      <c r="R284">
        <f t="shared" si="42"/>
        <v>68.240601503759393</v>
      </c>
      <c r="S284" t="str">
        <f t="shared" si="45"/>
        <v>film &amp; video</v>
      </c>
      <c r="T284" t="str">
        <f t="shared" si="46"/>
        <v>television</v>
      </c>
      <c r="U284">
        <f t="shared" si="47"/>
        <v>12</v>
      </c>
      <c r="V284" t="str">
        <f t="shared" si="48"/>
        <v>film &amp; video</v>
      </c>
      <c r="W284" t="e">
        <f t="shared" si="49"/>
        <v>#VALUE!</v>
      </c>
      <c r="X284">
        <f t="shared" si="50"/>
        <v>23</v>
      </c>
    </row>
    <row r="285" spans="1:2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 s="17">
        <f t="shared" si="43"/>
        <v>42520.208333333328</v>
      </c>
      <c r="K285">
        <v>1464584400</v>
      </c>
      <c r="L285" s="16">
        <f t="shared" si="44"/>
        <v>42525.208333333328</v>
      </c>
      <c r="M285">
        <v>1465016400</v>
      </c>
      <c r="N285" t="b">
        <v>0</v>
      </c>
      <c r="O285" t="b">
        <v>0</v>
      </c>
      <c r="P285" t="s">
        <v>23</v>
      </c>
      <c r="Q285" s="6">
        <f t="shared" si="41"/>
        <v>0.18728395061728395</v>
      </c>
      <c r="R285">
        <f t="shared" si="42"/>
        <v>52.310344827586206</v>
      </c>
      <c r="S285" t="str">
        <f t="shared" si="45"/>
        <v>music</v>
      </c>
      <c r="T285" t="str">
        <f t="shared" si="46"/>
        <v>rock</v>
      </c>
      <c r="U285">
        <f t="shared" si="47"/>
        <v>5</v>
      </c>
      <c r="V285" t="str">
        <f t="shared" si="48"/>
        <v>music</v>
      </c>
      <c r="W285" t="str">
        <f t="shared" si="49"/>
        <v>sic/rock</v>
      </c>
      <c r="X285">
        <f t="shared" si="50"/>
        <v>10</v>
      </c>
    </row>
    <row r="286" spans="1:2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 s="17">
        <f t="shared" si="43"/>
        <v>41030.208333333336</v>
      </c>
      <c r="K286">
        <v>1335848400</v>
      </c>
      <c r="L286" s="16">
        <f t="shared" si="44"/>
        <v>41035.208333333336</v>
      </c>
      <c r="M286">
        <v>1336280400</v>
      </c>
      <c r="N286" t="b">
        <v>0</v>
      </c>
      <c r="O286" t="b">
        <v>0</v>
      </c>
      <c r="P286" t="s">
        <v>28</v>
      </c>
      <c r="Q286" s="6">
        <f t="shared" si="41"/>
        <v>0.83193877551020412</v>
      </c>
      <c r="R286">
        <f t="shared" si="42"/>
        <v>61.765151515151516</v>
      </c>
      <c r="S286" t="str">
        <f t="shared" si="45"/>
        <v>technology</v>
      </c>
      <c r="T286" t="str">
        <f t="shared" si="46"/>
        <v>web</v>
      </c>
      <c r="U286">
        <f t="shared" si="47"/>
        <v>10</v>
      </c>
      <c r="V286" t="str">
        <f t="shared" si="48"/>
        <v>technology</v>
      </c>
      <c r="W286" t="str">
        <f t="shared" si="49"/>
        <v>eb</v>
      </c>
      <c r="X286">
        <f t="shared" si="50"/>
        <v>14</v>
      </c>
    </row>
    <row r="287" spans="1:2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 s="17">
        <f t="shared" si="43"/>
        <v>42623.208333333328</v>
      </c>
      <c r="K287">
        <v>1473483600</v>
      </c>
      <c r="L287" s="16">
        <f t="shared" si="44"/>
        <v>42661.208333333328</v>
      </c>
      <c r="M287">
        <v>1476766800</v>
      </c>
      <c r="N287" t="b">
        <v>0</v>
      </c>
      <c r="O287" t="b">
        <v>0</v>
      </c>
      <c r="P287" t="s">
        <v>33</v>
      </c>
      <c r="Q287" s="6">
        <f t="shared" si="41"/>
        <v>7.0633333333333335</v>
      </c>
      <c r="R287">
        <f t="shared" si="42"/>
        <v>25.027559055118111</v>
      </c>
      <c r="S287" t="str">
        <f t="shared" si="45"/>
        <v>theater</v>
      </c>
      <c r="T287" t="str">
        <f t="shared" si="46"/>
        <v>plays</v>
      </c>
      <c r="U287">
        <f t="shared" si="47"/>
        <v>7</v>
      </c>
      <c r="V287" t="str">
        <f t="shared" si="48"/>
        <v>theater</v>
      </c>
      <c r="W287" t="str">
        <f t="shared" si="49"/>
        <v>plays</v>
      </c>
      <c r="X287">
        <f t="shared" si="50"/>
        <v>13</v>
      </c>
    </row>
    <row r="288" spans="1:2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 s="17">
        <f t="shared" si="43"/>
        <v>42697.25</v>
      </c>
      <c r="K288">
        <v>1479880800</v>
      </c>
      <c r="L288" s="16">
        <f t="shared" si="44"/>
        <v>42704.25</v>
      </c>
      <c r="M288">
        <v>1480485600</v>
      </c>
      <c r="N288" t="b">
        <v>0</v>
      </c>
      <c r="O288" t="b">
        <v>0</v>
      </c>
      <c r="P288" t="s">
        <v>33</v>
      </c>
      <c r="Q288" s="6">
        <f t="shared" si="41"/>
        <v>0.17446030330062445</v>
      </c>
      <c r="R288">
        <f t="shared" si="42"/>
        <v>106.28804347826087</v>
      </c>
      <c r="S288" t="str">
        <f t="shared" si="45"/>
        <v>theater</v>
      </c>
      <c r="T288" t="str">
        <f t="shared" si="46"/>
        <v>plays</v>
      </c>
      <c r="U288">
        <f t="shared" si="47"/>
        <v>7</v>
      </c>
      <c r="V288" t="str">
        <f t="shared" si="48"/>
        <v>theater</v>
      </c>
      <c r="W288" t="str">
        <f t="shared" si="49"/>
        <v>heater/plays</v>
      </c>
      <c r="X288">
        <f t="shared" si="50"/>
        <v>13</v>
      </c>
    </row>
    <row r="289" spans="1:2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 s="17">
        <f t="shared" si="43"/>
        <v>42122.208333333328</v>
      </c>
      <c r="K289">
        <v>1430197200</v>
      </c>
      <c r="L289" s="16">
        <f t="shared" si="44"/>
        <v>42122.208333333328</v>
      </c>
      <c r="M289">
        <v>1430197200</v>
      </c>
      <c r="N289" t="b">
        <v>0</v>
      </c>
      <c r="O289" t="b">
        <v>0</v>
      </c>
      <c r="P289" t="s">
        <v>50</v>
      </c>
      <c r="Q289" s="6">
        <f t="shared" si="41"/>
        <v>2.0973015873015872</v>
      </c>
      <c r="R289">
        <f t="shared" si="42"/>
        <v>75.07386363636364</v>
      </c>
      <c r="S289" t="str">
        <f t="shared" si="45"/>
        <v>music</v>
      </c>
      <c r="T289" t="str">
        <f t="shared" si="46"/>
        <v>electric music</v>
      </c>
      <c r="U289">
        <f t="shared" si="47"/>
        <v>5</v>
      </c>
      <c r="V289" t="str">
        <f t="shared" si="48"/>
        <v>music</v>
      </c>
      <c r="W289" t="str">
        <f t="shared" si="49"/>
        <v>music</v>
      </c>
      <c r="X289">
        <f t="shared" si="50"/>
        <v>20</v>
      </c>
    </row>
    <row r="290" spans="1:2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 s="17">
        <f t="shared" si="43"/>
        <v>40982.208333333336</v>
      </c>
      <c r="K290">
        <v>1331701200</v>
      </c>
      <c r="L290" s="16">
        <f t="shared" si="44"/>
        <v>40983.208333333336</v>
      </c>
      <c r="M290">
        <v>1331787600</v>
      </c>
      <c r="N290" t="b">
        <v>0</v>
      </c>
      <c r="O290" t="b">
        <v>1</v>
      </c>
      <c r="P290" t="s">
        <v>148</v>
      </c>
      <c r="Q290" s="6">
        <f t="shared" si="41"/>
        <v>0.97785714285714287</v>
      </c>
      <c r="R290">
        <f t="shared" si="42"/>
        <v>39.970802919708028</v>
      </c>
      <c r="S290" t="str">
        <f t="shared" si="45"/>
        <v>music</v>
      </c>
      <c r="T290" t="str">
        <f t="shared" si="46"/>
        <v>metal</v>
      </c>
      <c r="U290">
        <f t="shared" si="47"/>
        <v>5</v>
      </c>
      <c r="V290" t="str">
        <f t="shared" si="48"/>
        <v>music</v>
      </c>
      <c r="W290" t="str">
        <f t="shared" si="49"/>
        <v>c/metal</v>
      </c>
      <c r="X290">
        <f t="shared" si="50"/>
        <v>11</v>
      </c>
    </row>
    <row r="291" spans="1:2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 s="17">
        <f t="shared" si="43"/>
        <v>42219.208333333328</v>
      </c>
      <c r="K291">
        <v>1438578000</v>
      </c>
      <c r="L291" s="16">
        <f t="shared" si="44"/>
        <v>42222.208333333328</v>
      </c>
      <c r="M291">
        <v>1438837200</v>
      </c>
      <c r="N291" t="b">
        <v>0</v>
      </c>
      <c r="O291" t="b">
        <v>0</v>
      </c>
      <c r="P291" t="s">
        <v>33</v>
      </c>
      <c r="Q291" s="6">
        <f t="shared" si="41"/>
        <v>16.842500000000001</v>
      </c>
      <c r="R291">
        <f t="shared" si="42"/>
        <v>39.982195845697326</v>
      </c>
      <c r="S291" t="str">
        <f t="shared" si="45"/>
        <v>theater</v>
      </c>
      <c r="T291" t="str">
        <f t="shared" si="46"/>
        <v>plays</v>
      </c>
      <c r="U291">
        <f t="shared" si="47"/>
        <v>7</v>
      </c>
      <c r="V291" t="str">
        <f t="shared" si="48"/>
        <v>theater</v>
      </c>
      <c r="W291" t="str">
        <f t="shared" si="49"/>
        <v>theater/plays</v>
      </c>
      <c r="X291">
        <f t="shared" si="50"/>
        <v>13</v>
      </c>
    </row>
    <row r="292" spans="1:2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 s="17">
        <f t="shared" si="43"/>
        <v>41404.208333333336</v>
      </c>
      <c r="K292">
        <v>1368162000</v>
      </c>
      <c r="L292" s="16">
        <f t="shared" si="44"/>
        <v>41436.208333333336</v>
      </c>
      <c r="M292">
        <v>1370926800</v>
      </c>
      <c r="N292" t="b">
        <v>0</v>
      </c>
      <c r="O292" t="b">
        <v>1</v>
      </c>
      <c r="P292" t="s">
        <v>42</v>
      </c>
      <c r="Q292" s="6">
        <f t="shared" si="41"/>
        <v>0.54402135231316728</v>
      </c>
      <c r="R292">
        <f t="shared" si="42"/>
        <v>101.01541850220265</v>
      </c>
      <c r="S292" t="str">
        <f t="shared" si="45"/>
        <v>film &amp; video</v>
      </c>
      <c r="T292" t="str">
        <f t="shared" si="46"/>
        <v>documentary</v>
      </c>
      <c r="U292">
        <f t="shared" si="47"/>
        <v>12</v>
      </c>
      <c r="V292" t="str">
        <f t="shared" si="48"/>
        <v>film &amp; video</v>
      </c>
      <c r="W292" t="str">
        <f t="shared" si="49"/>
        <v>y</v>
      </c>
      <c r="X292">
        <f t="shared" si="50"/>
        <v>24</v>
      </c>
    </row>
    <row r="293" spans="1:2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 s="17">
        <f t="shared" si="43"/>
        <v>40831.208333333336</v>
      </c>
      <c r="K293">
        <v>1318654800</v>
      </c>
      <c r="L293" s="16">
        <f t="shared" si="44"/>
        <v>40835.208333333336</v>
      </c>
      <c r="M293">
        <v>1319000400</v>
      </c>
      <c r="N293" t="b">
        <v>1</v>
      </c>
      <c r="O293" t="b">
        <v>0</v>
      </c>
      <c r="P293" t="s">
        <v>28</v>
      </c>
      <c r="Q293" s="6">
        <f t="shared" si="41"/>
        <v>4.5661111111111108</v>
      </c>
      <c r="R293">
        <f t="shared" si="42"/>
        <v>76.813084112149539</v>
      </c>
      <c r="S293" t="str">
        <f t="shared" si="45"/>
        <v>technology</v>
      </c>
      <c r="T293" t="str">
        <f t="shared" si="46"/>
        <v>web</v>
      </c>
      <c r="U293">
        <f t="shared" si="47"/>
        <v>10</v>
      </c>
      <c r="V293" t="str">
        <f t="shared" si="48"/>
        <v>technology</v>
      </c>
      <c r="W293" t="str">
        <f t="shared" si="49"/>
        <v>y/web</v>
      </c>
      <c r="X293">
        <f t="shared" si="50"/>
        <v>14</v>
      </c>
    </row>
    <row r="294" spans="1:2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 s="17">
        <f t="shared" si="43"/>
        <v>40984.208333333336</v>
      </c>
      <c r="K294">
        <v>1331874000</v>
      </c>
      <c r="L294" s="16">
        <f t="shared" si="44"/>
        <v>41002.208333333336</v>
      </c>
      <c r="M294">
        <v>1333429200</v>
      </c>
      <c r="N294" t="b">
        <v>0</v>
      </c>
      <c r="O294" t="b">
        <v>0</v>
      </c>
      <c r="P294" t="s">
        <v>17</v>
      </c>
      <c r="Q294" s="6">
        <f t="shared" si="41"/>
        <v>9.8219178082191785E-2</v>
      </c>
      <c r="R294">
        <f t="shared" si="42"/>
        <v>71.7</v>
      </c>
      <c r="S294" t="str">
        <f t="shared" si="45"/>
        <v>food</v>
      </c>
      <c r="T294" t="str">
        <f t="shared" si="46"/>
        <v>food trucks</v>
      </c>
      <c r="U294">
        <f t="shared" si="47"/>
        <v>4</v>
      </c>
      <c r="V294" t="str">
        <f t="shared" si="48"/>
        <v>food</v>
      </c>
      <c r="W294" t="str">
        <f t="shared" si="49"/>
        <v>d trucks</v>
      </c>
      <c r="X294">
        <f t="shared" si="50"/>
        <v>16</v>
      </c>
    </row>
    <row r="295" spans="1:2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 s="17">
        <f t="shared" si="43"/>
        <v>40456.208333333336</v>
      </c>
      <c r="K295">
        <v>1286254800</v>
      </c>
      <c r="L295" s="16">
        <f t="shared" si="44"/>
        <v>40465.208333333336</v>
      </c>
      <c r="M295">
        <v>1287032400</v>
      </c>
      <c r="N295" t="b">
        <v>0</v>
      </c>
      <c r="O295" t="b">
        <v>0</v>
      </c>
      <c r="P295" t="s">
        <v>33</v>
      </c>
      <c r="Q295" s="6">
        <f t="shared" si="41"/>
        <v>0.16384615384615384</v>
      </c>
      <c r="R295">
        <f t="shared" si="42"/>
        <v>33.28125</v>
      </c>
      <c r="S295" t="str">
        <f t="shared" si="45"/>
        <v>theater</v>
      </c>
      <c r="T295" t="str">
        <f t="shared" si="46"/>
        <v>plays</v>
      </c>
      <c r="U295">
        <f t="shared" si="47"/>
        <v>7</v>
      </c>
      <c r="V295" t="str">
        <f t="shared" si="48"/>
        <v>theater</v>
      </c>
      <c r="W295" t="str">
        <f t="shared" si="49"/>
        <v>plays</v>
      </c>
      <c r="X295">
        <f t="shared" si="50"/>
        <v>13</v>
      </c>
    </row>
    <row r="296" spans="1:2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 s="17">
        <f t="shared" si="43"/>
        <v>43399.208333333328</v>
      </c>
      <c r="K296">
        <v>1540530000</v>
      </c>
      <c r="L296" s="16">
        <f t="shared" si="44"/>
        <v>43411.25</v>
      </c>
      <c r="M296">
        <v>1541570400</v>
      </c>
      <c r="N296" t="b">
        <v>0</v>
      </c>
      <c r="O296" t="b">
        <v>0</v>
      </c>
      <c r="P296" t="s">
        <v>33</v>
      </c>
      <c r="Q296" s="6">
        <f t="shared" si="41"/>
        <v>13.396666666666667</v>
      </c>
      <c r="R296">
        <f t="shared" si="42"/>
        <v>43.923497267759565</v>
      </c>
      <c r="S296" t="str">
        <f t="shared" si="45"/>
        <v>theater</v>
      </c>
      <c r="T296" t="str">
        <f t="shared" si="46"/>
        <v>plays</v>
      </c>
      <c r="U296">
        <f t="shared" si="47"/>
        <v>7</v>
      </c>
      <c r="V296" t="str">
        <f t="shared" si="48"/>
        <v>theater</v>
      </c>
      <c r="W296" t="str">
        <f t="shared" si="49"/>
        <v>plays</v>
      </c>
      <c r="X296">
        <f t="shared" si="50"/>
        <v>13</v>
      </c>
    </row>
    <row r="297" spans="1:2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 s="17">
        <f t="shared" si="43"/>
        <v>41562.208333333336</v>
      </c>
      <c r="K297">
        <v>1381813200</v>
      </c>
      <c r="L297" s="16">
        <f t="shared" si="44"/>
        <v>41587.25</v>
      </c>
      <c r="M297">
        <v>1383976800</v>
      </c>
      <c r="N297" t="b">
        <v>0</v>
      </c>
      <c r="O297" t="b">
        <v>0</v>
      </c>
      <c r="P297" t="s">
        <v>33</v>
      </c>
      <c r="Q297" s="6">
        <f t="shared" si="41"/>
        <v>0.35650077760497667</v>
      </c>
      <c r="R297">
        <f t="shared" si="42"/>
        <v>36.004712041884815</v>
      </c>
      <c r="S297" t="str">
        <f t="shared" si="45"/>
        <v>theater</v>
      </c>
      <c r="T297" t="str">
        <f t="shared" si="46"/>
        <v>plays</v>
      </c>
      <c r="U297">
        <f t="shared" si="47"/>
        <v>7</v>
      </c>
      <c r="V297" t="str">
        <f t="shared" si="48"/>
        <v>theater</v>
      </c>
      <c r="W297" t="str">
        <f t="shared" si="49"/>
        <v>plays</v>
      </c>
      <c r="X297">
        <f t="shared" si="50"/>
        <v>13</v>
      </c>
    </row>
    <row r="298" spans="1:2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 s="17">
        <f t="shared" si="43"/>
        <v>43493.25</v>
      </c>
      <c r="K298">
        <v>1548655200</v>
      </c>
      <c r="L298" s="16">
        <f t="shared" si="44"/>
        <v>43515.25</v>
      </c>
      <c r="M298">
        <v>1550556000</v>
      </c>
      <c r="N298" t="b">
        <v>0</v>
      </c>
      <c r="O298" t="b">
        <v>0</v>
      </c>
      <c r="P298" t="s">
        <v>33</v>
      </c>
      <c r="Q298" s="6">
        <f t="shared" si="41"/>
        <v>0.54950819672131146</v>
      </c>
      <c r="R298">
        <f t="shared" si="42"/>
        <v>88.21052631578948</v>
      </c>
      <c r="S298" t="str">
        <f t="shared" si="45"/>
        <v>theater</v>
      </c>
      <c r="T298" t="str">
        <f t="shared" si="46"/>
        <v>plays</v>
      </c>
      <c r="U298">
        <f t="shared" si="47"/>
        <v>7</v>
      </c>
      <c r="V298" t="str">
        <f t="shared" si="48"/>
        <v>theater</v>
      </c>
      <c r="W298" t="str">
        <f t="shared" si="49"/>
        <v>plays</v>
      </c>
      <c r="X298">
        <f t="shared" si="50"/>
        <v>13</v>
      </c>
    </row>
    <row r="299" spans="1:2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 s="17">
        <f t="shared" si="43"/>
        <v>41653.25</v>
      </c>
      <c r="K299">
        <v>1389679200</v>
      </c>
      <c r="L299" s="16">
        <f t="shared" si="44"/>
        <v>41662.25</v>
      </c>
      <c r="M299">
        <v>1390456800</v>
      </c>
      <c r="N299" t="b">
        <v>0</v>
      </c>
      <c r="O299" t="b">
        <v>1</v>
      </c>
      <c r="P299" t="s">
        <v>33</v>
      </c>
      <c r="Q299" s="6">
        <f t="shared" si="41"/>
        <v>0.94236111111111109</v>
      </c>
      <c r="R299">
        <f t="shared" si="42"/>
        <v>65.240384615384613</v>
      </c>
      <c r="S299" t="str">
        <f t="shared" si="45"/>
        <v>theater</v>
      </c>
      <c r="T299" t="str">
        <f t="shared" si="46"/>
        <v>plays</v>
      </c>
      <c r="U299">
        <f t="shared" si="47"/>
        <v>7</v>
      </c>
      <c r="V299" t="str">
        <f t="shared" si="48"/>
        <v>theater</v>
      </c>
      <c r="W299" t="str">
        <f t="shared" si="49"/>
        <v>ys</v>
      </c>
      <c r="X299">
        <f t="shared" si="50"/>
        <v>13</v>
      </c>
    </row>
    <row r="300" spans="1:2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 s="17">
        <f t="shared" si="43"/>
        <v>42426.25</v>
      </c>
      <c r="K300">
        <v>1456466400</v>
      </c>
      <c r="L300" s="16">
        <f t="shared" si="44"/>
        <v>42444.208333333328</v>
      </c>
      <c r="M300">
        <v>1458018000</v>
      </c>
      <c r="N300" t="b">
        <v>0</v>
      </c>
      <c r="O300" t="b">
        <v>1</v>
      </c>
      <c r="P300" t="s">
        <v>23</v>
      </c>
      <c r="Q300" s="6">
        <f t="shared" si="41"/>
        <v>1.4391428571428571</v>
      </c>
      <c r="R300">
        <f t="shared" si="42"/>
        <v>69.958333333333329</v>
      </c>
      <c r="S300" t="str">
        <f t="shared" si="45"/>
        <v>music</v>
      </c>
      <c r="T300" t="str">
        <f t="shared" si="46"/>
        <v>rock</v>
      </c>
      <c r="U300">
        <f t="shared" si="47"/>
        <v>5</v>
      </c>
      <c r="V300" t="str">
        <f t="shared" si="48"/>
        <v>music</v>
      </c>
      <c r="W300" t="str">
        <f t="shared" si="49"/>
        <v>music/rock</v>
      </c>
      <c r="X300">
        <f t="shared" si="50"/>
        <v>10</v>
      </c>
    </row>
    <row r="301" spans="1:2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 s="17">
        <f t="shared" si="43"/>
        <v>42432.25</v>
      </c>
      <c r="K301">
        <v>1456984800</v>
      </c>
      <c r="L301" s="16">
        <f t="shared" si="44"/>
        <v>42488.208333333328</v>
      </c>
      <c r="M301">
        <v>1461819600</v>
      </c>
      <c r="N301" t="b">
        <v>0</v>
      </c>
      <c r="O301" t="b">
        <v>0</v>
      </c>
      <c r="P301" t="s">
        <v>17</v>
      </c>
      <c r="Q301" s="6">
        <f t="shared" si="41"/>
        <v>0.51421052631578945</v>
      </c>
      <c r="R301">
        <f t="shared" si="42"/>
        <v>39.877551020408163</v>
      </c>
      <c r="S301" t="str">
        <f t="shared" si="45"/>
        <v>food</v>
      </c>
      <c r="T301" t="str">
        <f t="shared" si="46"/>
        <v>food trucks</v>
      </c>
      <c r="U301">
        <f t="shared" si="47"/>
        <v>4</v>
      </c>
      <c r="V301" t="str">
        <f t="shared" si="48"/>
        <v>food</v>
      </c>
      <c r="W301" t="str">
        <f t="shared" si="49"/>
        <v>food/food trucks</v>
      </c>
      <c r="X301">
        <f t="shared" si="50"/>
        <v>16</v>
      </c>
    </row>
    <row r="302" spans="1:2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 s="17">
        <f t="shared" si="43"/>
        <v>42977.208333333328</v>
      </c>
      <c r="K302">
        <v>1504069200</v>
      </c>
      <c r="L302" s="16">
        <f t="shared" si="44"/>
        <v>42978.208333333328</v>
      </c>
      <c r="M302">
        <v>1504155600</v>
      </c>
      <c r="N302" t="b">
        <v>0</v>
      </c>
      <c r="O302" t="b">
        <v>1</v>
      </c>
      <c r="P302" t="s">
        <v>68</v>
      </c>
      <c r="Q302" s="6">
        <f t="shared" si="41"/>
        <v>0.05</v>
      </c>
      <c r="R302">
        <f t="shared" si="42"/>
        <v>5</v>
      </c>
      <c r="S302" t="str">
        <f t="shared" si="45"/>
        <v>publishing</v>
      </c>
      <c r="T302" t="str">
        <f t="shared" si="46"/>
        <v>nonfiction</v>
      </c>
      <c r="U302">
        <f t="shared" si="47"/>
        <v>10</v>
      </c>
      <c r="V302" t="str">
        <f t="shared" si="48"/>
        <v>publishing</v>
      </c>
      <c r="W302" t="str">
        <f t="shared" si="49"/>
        <v>ng/nonfiction</v>
      </c>
      <c r="X302">
        <f t="shared" si="50"/>
        <v>21</v>
      </c>
    </row>
    <row r="303" spans="1:2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 s="17">
        <f t="shared" si="43"/>
        <v>42061.25</v>
      </c>
      <c r="K303">
        <v>1424930400</v>
      </c>
      <c r="L303" s="16">
        <f t="shared" si="44"/>
        <v>42078.208333333328</v>
      </c>
      <c r="M303">
        <v>1426395600</v>
      </c>
      <c r="N303" t="b">
        <v>0</v>
      </c>
      <c r="O303" t="b">
        <v>0</v>
      </c>
      <c r="P303" t="s">
        <v>42</v>
      </c>
      <c r="Q303" s="6">
        <f t="shared" si="41"/>
        <v>13.446666666666667</v>
      </c>
      <c r="R303">
        <f t="shared" si="42"/>
        <v>41.023728813559323</v>
      </c>
      <c r="S303" t="str">
        <f t="shared" si="45"/>
        <v>film &amp; video</v>
      </c>
      <c r="T303" t="str">
        <f t="shared" si="46"/>
        <v>documentary</v>
      </c>
      <c r="U303">
        <f t="shared" si="47"/>
        <v>12</v>
      </c>
      <c r="V303" t="str">
        <f t="shared" si="48"/>
        <v>film &amp; video</v>
      </c>
      <c r="W303" t="str">
        <f t="shared" si="49"/>
        <v/>
      </c>
      <c r="X303">
        <f t="shared" si="50"/>
        <v>24</v>
      </c>
    </row>
    <row r="304" spans="1:2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 s="17">
        <f t="shared" si="43"/>
        <v>43345.208333333328</v>
      </c>
      <c r="K304">
        <v>1535864400</v>
      </c>
      <c r="L304" s="16">
        <f t="shared" si="44"/>
        <v>43359.208333333328</v>
      </c>
      <c r="M304">
        <v>1537074000</v>
      </c>
      <c r="N304" t="b">
        <v>0</v>
      </c>
      <c r="O304" t="b">
        <v>0</v>
      </c>
      <c r="P304" t="s">
        <v>33</v>
      </c>
      <c r="Q304" s="6">
        <f t="shared" si="41"/>
        <v>0.31844940867279897</v>
      </c>
      <c r="R304">
        <f t="shared" si="42"/>
        <v>98.914285714285711</v>
      </c>
      <c r="S304" t="str">
        <f t="shared" si="45"/>
        <v>theater</v>
      </c>
      <c r="T304" t="str">
        <f t="shared" si="46"/>
        <v>plays</v>
      </c>
      <c r="U304">
        <f t="shared" si="47"/>
        <v>7</v>
      </c>
      <c r="V304" t="str">
        <f t="shared" si="48"/>
        <v>theater</v>
      </c>
      <c r="W304" t="str">
        <f t="shared" si="49"/>
        <v>er/plays</v>
      </c>
      <c r="X304">
        <f t="shared" si="50"/>
        <v>13</v>
      </c>
    </row>
    <row r="305" spans="1:2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 s="17">
        <f t="shared" si="43"/>
        <v>42376.25</v>
      </c>
      <c r="K305">
        <v>1452146400</v>
      </c>
      <c r="L305" s="16">
        <f t="shared" si="44"/>
        <v>42381.25</v>
      </c>
      <c r="M305">
        <v>1452578400</v>
      </c>
      <c r="N305" t="b">
        <v>0</v>
      </c>
      <c r="O305" t="b">
        <v>0</v>
      </c>
      <c r="P305" t="s">
        <v>60</v>
      </c>
      <c r="Q305" s="6">
        <f t="shared" si="41"/>
        <v>0.82617647058823529</v>
      </c>
      <c r="R305">
        <f t="shared" si="42"/>
        <v>87.78125</v>
      </c>
      <c r="S305" t="str">
        <f t="shared" si="45"/>
        <v>music</v>
      </c>
      <c r="T305" t="str">
        <f t="shared" si="46"/>
        <v>indie rock</v>
      </c>
      <c r="U305">
        <f t="shared" si="47"/>
        <v>5</v>
      </c>
      <c r="V305" t="str">
        <f t="shared" si="48"/>
        <v>music</v>
      </c>
      <c r="W305" t="str">
        <f t="shared" si="49"/>
        <v>music/indie rock</v>
      </c>
      <c r="X305">
        <f t="shared" si="50"/>
        <v>16</v>
      </c>
    </row>
    <row r="306" spans="1:2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 s="17">
        <f t="shared" si="43"/>
        <v>42589.208333333328</v>
      </c>
      <c r="K306">
        <v>1470546000</v>
      </c>
      <c r="L306" s="16">
        <f t="shared" si="44"/>
        <v>42630.208333333328</v>
      </c>
      <c r="M306">
        <v>1474088400</v>
      </c>
      <c r="N306" t="b">
        <v>0</v>
      </c>
      <c r="O306" t="b">
        <v>0</v>
      </c>
      <c r="P306" t="s">
        <v>42</v>
      </c>
      <c r="Q306" s="6">
        <f t="shared" si="41"/>
        <v>5.4614285714285717</v>
      </c>
      <c r="R306">
        <f t="shared" si="42"/>
        <v>80.767605633802816</v>
      </c>
      <c r="S306" t="str">
        <f t="shared" si="45"/>
        <v>film &amp; video</v>
      </c>
      <c r="T306" t="str">
        <f t="shared" si="46"/>
        <v>documentary</v>
      </c>
      <c r="U306">
        <f t="shared" si="47"/>
        <v>12</v>
      </c>
      <c r="V306" t="str">
        <f t="shared" si="48"/>
        <v>film &amp; video</v>
      </c>
      <c r="W306" t="str">
        <f t="shared" si="49"/>
        <v/>
      </c>
      <c r="X306">
        <f t="shared" si="50"/>
        <v>24</v>
      </c>
    </row>
    <row r="307" spans="1:2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 s="17">
        <f t="shared" si="43"/>
        <v>42448.208333333328</v>
      </c>
      <c r="K307">
        <v>1458363600</v>
      </c>
      <c r="L307" s="16">
        <f t="shared" si="44"/>
        <v>42489.208333333328</v>
      </c>
      <c r="M307">
        <v>1461906000</v>
      </c>
      <c r="N307" t="b">
        <v>0</v>
      </c>
      <c r="O307" t="b">
        <v>0</v>
      </c>
      <c r="P307" t="s">
        <v>33</v>
      </c>
      <c r="Q307" s="6">
        <f t="shared" si="41"/>
        <v>2.8621428571428571</v>
      </c>
      <c r="R307">
        <f t="shared" si="42"/>
        <v>94.28235294117647</v>
      </c>
      <c r="S307" t="str">
        <f t="shared" si="45"/>
        <v>theater</v>
      </c>
      <c r="T307" t="str">
        <f t="shared" si="46"/>
        <v>plays</v>
      </c>
      <c r="U307">
        <f t="shared" si="47"/>
        <v>7</v>
      </c>
      <c r="V307" t="str">
        <f t="shared" si="48"/>
        <v>theater</v>
      </c>
      <c r="W307" t="str">
        <f t="shared" si="49"/>
        <v>plays</v>
      </c>
      <c r="X307">
        <f t="shared" si="50"/>
        <v>13</v>
      </c>
    </row>
    <row r="308" spans="1:2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 s="17">
        <f t="shared" si="43"/>
        <v>42930.208333333328</v>
      </c>
      <c r="K308">
        <v>1500008400</v>
      </c>
      <c r="L308" s="16">
        <f t="shared" si="44"/>
        <v>42933.208333333328</v>
      </c>
      <c r="M308">
        <v>1500267600</v>
      </c>
      <c r="N308" t="b">
        <v>0</v>
      </c>
      <c r="O308" t="b">
        <v>1</v>
      </c>
      <c r="P308" t="s">
        <v>33</v>
      </c>
      <c r="Q308" s="6">
        <f t="shared" si="41"/>
        <v>7.9076923076923072E-2</v>
      </c>
      <c r="R308">
        <f t="shared" si="42"/>
        <v>73.428571428571431</v>
      </c>
      <c r="S308" t="str">
        <f t="shared" si="45"/>
        <v>theater</v>
      </c>
      <c r="T308" t="str">
        <f t="shared" si="46"/>
        <v>plays</v>
      </c>
      <c r="U308">
        <f t="shared" si="47"/>
        <v>7</v>
      </c>
      <c r="V308" t="str">
        <f t="shared" si="48"/>
        <v>theater</v>
      </c>
      <c r="W308" t="str">
        <f t="shared" si="49"/>
        <v>ater/plays</v>
      </c>
      <c r="X308">
        <f t="shared" si="50"/>
        <v>13</v>
      </c>
    </row>
    <row r="309" spans="1:2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 s="17">
        <f t="shared" si="43"/>
        <v>41066.208333333336</v>
      </c>
      <c r="K309">
        <v>1338958800</v>
      </c>
      <c r="L309" s="16">
        <f t="shared" si="44"/>
        <v>41086.208333333336</v>
      </c>
      <c r="M309">
        <v>1340686800</v>
      </c>
      <c r="N309" t="b">
        <v>0</v>
      </c>
      <c r="O309" t="b">
        <v>1</v>
      </c>
      <c r="P309" t="s">
        <v>119</v>
      </c>
      <c r="Q309" s="6">
        <f t="shared" si="41"/>
        <v>1.3213677811550153</v>
      </c>
      <c r="R309">
        <f t="shared" si="42"/>
        <v>65.968133535660087</v>
      </c>
      <c r="S309" t="str">
        <f t="shared" si="45"/>
        <v>publishing</v>
      </c>
      <c r="T309" t="str">
        <f t="shared" si="46"/>
        <v>fiction</v>
      </c>
      <c r="U309">
        <f t="shared" si="47"/>
        <v>10</v>
      </c>
      <c r="V309" t="str">
        <f t="shared" si="48"/>
        <v>publishing</v>
      </c>
      <c r="W309" t="str">
        <f t="shared" si="49"/>
        <v>on</v>
      </c>
      <c r="X309">
        <f t="shared" si="50"/>
        <v>18</v>
      </c>
    </row>
    <row r="310" spans="1:2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 s="17">
        <f t="shared" si="43"/>
        <v>40651.208333333336</v>
      </c>
      <c r="K310">
        <v>1303102800</v>
      </c>
      <c r="L310" s="16">
        <f t="shared" si="44"/>
        <v>40652.208333333336</v>
      </c>
      <c r="M310">
        <v>1303189200</v>
      </c>
      <c r="N310" t="b">
        <v>0</v>
      </c>
      <c r="O310" t="b">
        <v>0</v>
      </c>
      <c r="P310" t="s">
        <v>33</v>
      </c>
      <c r="Q310" s="6">
        <f t="shared" si="41"/>
        <v>0.74077834179357027</v>
      </c>
      <c r="R310">
        <f t="shared" si="42"/>
        <v>109.04109589041096</v>
      </c>
      <c r="S310" t="str">
        <f t="shared" si="45"/>
        <v>theater</v>
      </c>
      <c r="T310" t="str">
        <f t="shared" si="46"/>
        <v>plays</v>
      </c>
      <c r="U310">
        <f t="shared" si="47"/>
        <v>7</v>
      </c>
      <c r="V310" t="str">
        <f t="shared" si="48"/>
        <v>theater</v>
      </c>
      <c r="W310" t="str">
        <f t="shared" si="49"/>
        <v>er/plays</v>
      </c>
      <c r="X310">
        <f t="shared" si="50"/>
        <v>13</v>
      </c>
    </row>
    <row r="311" spans="1:2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 s="17">
        <f t="shared" si="43"/>
        <v>40807.208333333336</v>
      </c>
      <c r="K311">
        <v>1316581200</v>
      </c>
      <c r="L311" s="16">
        <f t="shared" si="44"/>
        <v>40827.208333333336</v>
      </c>
      <c r="M311">
        <v>1318309200</v>
      </c>
      <c r="N311" t="b">
        <v>0</v>
      </c>
      <c r="O311" t="b">
        <v>1</v>
      </c>
      <c r="P311" t="s">
        <v>60</v>
      </c>
      <c r="Q311" s="6">
        <f t="shared" si="41"/>
        <v>0.75292682926829269</v>
      </c>
      <c r="R311">
        <f t="shared" si="42"/>
        <v>41.16</v>
      </c>
      <c r="S311" t="str">
        <f t="shared" si="45"/>
        <v>music</v>
      </c>
      <c r="T311" t="str">
        <f t="shared" si="46"/>
        <v>indie rock</v>
      </c>
      <c r="U311">
        <f t="shared" si="47"/>
        <v>5</v>
      </c>
      <c r="V311" t="str">
        <f t="shared" si="48"/>
        <v>music</v>
      </c>
      <c r="W311" t="str">
        <f t="shared" si="49"/>
        <v>/indie rock</v>
      </c>
      <c r="X311">
        <f t="shared" si="50"/>
        <v>16</v>
      </c>
    </row>
    <row r="312" spans="1:2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 s="17">
        <f t="shared" si="43"/>
        <v>40277.208333333336</v>
      </c>
      <c r="K312">
        <v>1270789200</v>
      </c>
      <c r="L312" s="16">
        <f t="shared" si="44"/>
        <v>40293.208333333336</v>
      </c>
      <c r="M312">
        <v>1272171600</v>
      </c>
      <c r="N312" t="b">
        <v>0</v>
      </c>
      <c r="O312" t="b">
        <v>0</v>
      </c>
      <c r="P312" t="s">
        <v>89</v>
      </c>
      <c r="Q312" s="6">
        <f t="shared" si="41"/>
        <v>0.20333333333333334</v>
      </c>
      <c r="R312">
        <f t="shared" si="42"/>
        <v>99.125</v>
      </c>
      <c r="S312" t="str">
        <f t="shared" si="45"/>
        <v>games</v>
      </c>
      <c r="T312" t="str">
        <f t="shared" si="46"/>
        <v>video games</v>
      </c>
      <c r="U312">
        <f t="shared" si="47"/>
        <v>5</v>
      </c>
      <c r="V312" t="str">
        <f t="shared" si="48"/>
        <v>games</v>
      </c>
      <c r="W312" t="str">
        <f t="shared" si="49"/>
        <v>o games</v>
      </c>
      <c r="X312">
        <f t="shared" si="50"/>
        <v>17</v>
      </c>
    </row>
    <row r="313" spans="1:2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 s="17">
        <f t="shared" si="43"/>
        <v>40590.25</v>
      </c>
      <c r="K313">
        <v>1297836000</v>
      </c>
      <c r="L313" s="16">
        <f t="shared" si="44"/>
        <v>40602.25</v>
      </c>
      <c r="M313">
        <v>1298872800</v>
      </c>
      <c r="N313" t="b">
        <v>0</v>
      </c>
      <c r="O313" t="b">
        <v>0</v>
      </c>
      <c r="P313" t="s">
        <v>33</v>
      </c>
      <c r="Q313" s="6">
        <f t="shared" si="41"/>
        <v>2.0336507936507937</v>
      </c>
      <c r="R313">
        <f t="shared" si="42"/>
        <v>105.88429752066116</v>
      </c>
      <c r="S313" t="str">
        <f t="shared" si="45"/>
        <v>theater</v>
      </c>
      <c r="T313" t="str">
        <f t="shared" si="46"/>
        <v>plays</v>
      </c>
      <c r="U313">
        <f t="shared" si="47"/>
        <v>7</v>
      </c>
      <c r="V313" t="str">
        <f t="shared" si="48"/>
        <v>theater</v>
      </c>
      <c r="W313" t="str">
        <f t="shared" si="49"/>
        <v>plays</v>
      </c>
      <c r="X313">
        <f t="shared" si="50"/>
        <v>13</v>
      </c>
    </row>
    <row r="314" spans="1:2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 s="17">
        <f t="shared" si="43"/>
        <v>41572.208333333336</v>
      </c>
      <c r="K314">
        <v>1382677200</v>
      </c>
      <c r="L314" s="16">
        <f t="shared" si="44"/>
        <v>41579.208333333336</v>
      </c>
      <c r="M314">
        <v>1383282000</v>
      </c>
      <c r="N314" t="b">
        <v>0</v>
      </c>
      <c r="O314" t="b">
        <v>0</v>
      </c>
      <c r="P314" t="s">
        <v>33</v>
      </c>
      <c r="Q314" s="6">
        <f t="shared" si="41"/>
        <v>3.1022842639593908</v>
      </c>
      <c r="R314">
        <f t="shared" si="42"/>
        <v>48.996525921966864</v>
      </c>
      <c r="S314" t="str">
        <f t="shared" si="45"/>
        <v>theater</v>
      </c>
      <c r="T314" t="str">
        <f t="shared" si="46"/>
        <v>plays</v>
      </c>
      <c r="U314">
        <f t="shared" si="47"/>
        <v>7</v>
      </c>
      <c r="V314" t="str">
        <f t="shared" si="48"/>
        <v>theater</v>
      </c>
      <c r="W314" t="str">
        <f t="shared" si="49"/>
        <v>ys</v>
      </c>
      <c r="X314">
        <f t="shared" si="50"/>
        <v>13</v>
      </c>
    </row>
    <row r="315" spans="1:2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 s="17">
        <f t="shared" si="43"/>
        <v>40966.25</v>
      </c>
      <c r="K315">
        <v>1330322400</v>
      </c>
      <c r="L315" s="16">
        <f t="shared" si="44"/>
        <v>40968.25</v>
      </c>
      <c r="M315">
        <v>1330495200</v>
      </c>
      <c r="N315" t="b">
        <v>0</v>
      </c>
      <c r="O315" t="b">
        <v>0</v>
      </c>
      <c r="P315" t="s">
        <v>23</v>
      </c>
      <c r="Q315" s="6">
        <f t="shared" si="41"/>
        <v>3.9531818181818181</v>
      </c>
      <c r="R315">
        <f t="shared" si="42"/>
        <v>39</v>
      </c>
      <c r="S315" t="str">
        <f t="shared" si="45"/>
        <v>music</v>
      </c>
      <c r="T315" t="str">
        <f t="shared" si="46"/>
        <v>rock</v>
      </c>
      <c r="U315">
        <f t="shared" si="47"/>
        <v>5</v>
      </c>
      <c r="V315" t="str">
        <f t="shared" si="48"/>
        <v>music</v>
      </c>
      <c r="W315" t="str">
        <f t="shared" si="49"/>
        <v>music/rock</v>
      </c>
      <c r="X315">
        <f t="shared" si="50"/>
        <v>10</v>
      </c>
    </row>
    <row r="316" spans="1:2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 s="17">
        <f t="shared" si="43"/>
        <v>43536.208333333328</v>
      </c>
      <c r="K316">
        <v>1552366800</v>
      </c>
      <c r="L316" s="16">
        <f t="shared" si="44"/>
        <v>43541.208333333328</v>
      </c>
      <c r="M316">
        <v>1552798800</v>
      </c>
      <c r="N316" t="b">
        <v>0</v>
      </c>
      <c r="O316" t="b">
        <v>1</v>
      </c>
      <c r="P316" t="s">
        <v>42</v>
      </c>
      <c r="Q316" s="6">
        <f t="shared" si="41"/>
        <v>2.9471428571428571</v>
      </c>
      <c r="R316">
        <f t="shared" si="42"/>
        <v>31.022556390977442</v>
      </c>
      <c r="S316" t="str">
        <f t="shared" si="45"/>
        <v>film &amp; video</v>
      </c>
      <c r="T316" t="str">
        <f t="shared" si="46"/>
        <v>documentary</v>
      </c>
      <c r="U316">
        <f t="shared" si="47"/>
        <v>12</v>
      </c>
      <c r="V316" t="str">
        <f t="shared" si="48"/>
        <v>film &amp; video</v>
      </c>
      <c r="W316" t="str">
        <f t="shared" si="49"/>
        <v/>
      </c>
      <c r="X316">
        <f t="shared" si="50"/>
        <v>24</v>
      </c>
    </row>
    <row r="317" spans="1:2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 s="17">
        <f t="shared" si="43"/>
        <v>41783.208333333336</v>
      </c>
      <c r="K317">
        <v>1400907600</v>
      </c>
      <c r="L317" s="16">
        <f t="shared" si="44"/>
        <v>41812.208333333336</v>
      </c>
      <c r="M317">
        <v>1403413200</v>
      </c>
      <c r="N317" t="b">
        <v>0</v>
      </c>
      <c r="O317" t="b">
        <v>0</v>
      </c>
      <c r="P317" t="s">
        <v>33</v>
      </c>
      <c r="Q317" s="6">
        <f t="shared" si="41"/>
        <v>0.33894736842105261</v>
      </c>
      <c r="R317">
        <f t="shared" si="42"/>
        <v>103.87096774193549</v>
      </c>
      <c r="S317" t="str">
        <f t="shared" si="45"/>
        <v>theater</v>
      </c>
      <c r="T317" t="str">
        <f t="shared" si="46"/>
        <v>plays</v>
      </c>
      <c r="U317">
        <f t="shared" si="47"/>
        <v>7</v>
      </c>
      <c r="V317" t="str">
        <f t="shared" si="48"/>
        <v>theater</v>
      </c>
      <c r="W317" t="str">
        <f t="shared" si="49"/>
        <v>er/plays</v>
      </c>
      <c r="X317">
        <f t="shared" si="50"/>
        <v>13</v>
      </c>
    </row>
    <row r="318" spans="1:2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 s="17">
        <f t="shared" si="43"/>
        <v>43788.25</v>
      </c>
      <c r="K318">
        <v>1574143200</v>
      </c>
      <c r="L318" s="16">
        <f t="shared" si="44"/>
        <v>43789.25</v>
      </c>
      <c r="M318">
        <v>1574229600</v>
      </c>
      <c r="N318" t="b">
        <v>0</v>
      </c>
      <c r="O318" t="b">
        <v>1</v>
      </c>
      <c r="P318" t="s">
        <v>17</v>
      </c>
      <c r="Q318" s="6">
        <f t="shared" si="41"/>
        <v>0.66677083333333331</v>
      </c>
      <c r="R318">
        <f t="shared" si="42"/>
        <v>59.268518518518519</v>
      </c>
      <c r="S318" t="str">
        <f t="shared" si="45"/>
        <v>food</v>
      </c>
      <c r="T318" t="str">
        <f t="shared" si="46"/>
        <v>food trucks</v>
      </c>
      <c r="U318">
        <f t="shared" si="47"/>
        <v>4</v>
      </c>
      <c r="V318" t="str">
        <f t="shared" si="48"/>
        <v>food</v>
      </c>
      <c r="W318" t="str">
        <f t="shared" si="49"/>
        <v>d trucks</v>
      </c>
      <c r="X318">
        <f t="shared" si="50"/>
        <v>16</v>
      </c>
    </row>
    <row r="319" spans="1:2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 s="17">
        <f t="shared" si="43"/>
        <v>42869.208333333328</v>
      </c>
      <c r="K319">
        <v>1494738000</v>
      </c>
      <c r="L319" s="16">
        <f t="shared" si="44"/>
        <v>42882.208333333328</v>
      </c>
      <c r="M319">
        <v>1495861200</v>
      </c>
      <c r="N319" t="b">
        <v>0</v>
      </c>
      <c r="O319" t="b">
        <v>0</v>
      </c>
      <c r="P319" t="s">
        <v>33</v>
      </c>
      <c r="Q319" s="6">
        <f t="shared" si="41"/>
        <v>0.19227272727272726</v>
      </c>
      <c r="R319">
        <f t="shared" si="42"/>
        <v>42.3</v>
      </c>
      <c r="S319" t="str">
        <f t="shared" si="45"/>
        <v>theater</v>
      </c>
      <c r="T319" t="str">
        <f t="shared" si="46"/>
        <v>plays</v>
      </c>
      <c r="U319">
        <f t="shared" si="47"/>
        <v>7</v>
      </c>
      <c r="V319" t="str">
        <f t="shared" si="48"/>
        <v>theater</v>
      </c>
      <c r="W319" t="str">
        <f t="shared" si="49"/>
        <v>ys</v>
      </c>
      <c r="X319">
        <f t="shared" si="50"/>
        <v>13</v>
      </c>
    </row>
    <row r="320" spans="1:2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 s="17">
        <f t="shared" si="43"/>
        <v>41684.25</v>
      </c>
      <c r="K320">
        <v>1392357600</v>
      </c>
      <c r="L320" s="16">
        <f t="shared" si="44"/>
        <v>41686.25</v>
      </c>
      <c r="M320">
        <v>1392530400</v>
      </c>
      <c r="N320" t="b">
        <v>0</v>
      </c>
      <c r="O320" t="b">
        <v>0</v>
      </c>
      <c r="P320" t="s">
        <v>23</v>
      </c>
      <c r="Q320" s="6">
        <f t="shared" si="41"/>
        <v>0.15842105263157893</v>
      </c>
      <c r="R320">
        <f t="shared" si="42"/>
        <v>53.117647058823529</v>
      </c>
      <c r="S320" t="str">
        <f t="shared" si="45"/>
        <v>music</v>
      </c>
      <c r="T320" t="str">
        <f t="shared" si="46"/>
        <v>rock</v>
      </c>
      <c r="U320">
        <f t="shared" si="47"/>
        <v>5</v>
      </c>
      <c r="V320" t="str">
        <f t="shared" si="48"/>
        <v>music</v>
      </c>
      <c r="W320" t="str">
        <f t="shared" si="49"/>
        <v>sic/rock</v>
      </c>
      <c r="X320">
        <f t="shared" si="50"/>
        <v>10</v>
      </c>
    </row>
    <row r="321" spans="1:2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 s="17">
        <f t="shared" si="43"/>
        <v>40402.208333333336</v>
      </c>
      <c r="K321">
        <v>1281589200</v>
      </c>
      <c r="L321" s="16">
        <f t="shared" si="44"/>
        <v>40426.208333333336</v>
      </c>
      <c r="M321">
        <v>1283662800</v>
      </c>
      <c r="N321" t="b">
        <v>0</v>
      </c>
      <c r="O321" t="b">
        <v>0</v>
      </c>
      <c r="P321" t="s">
        <v>28</v>
      </c>
      <c r="Q321" s="6">
        <f t="shared" si="41"/>
        <v>0.38702380952380955</v>
      </c>
      <c r="R321">
        <f t="shared" si="42"/>
        <v>50.796875</v>
      </c>
      <c r="S321" t="str">
        <f t="shared" si="45"/>
        <v>technology</v>
      </c>
      <c r="T321" t="str">
        <f t="shared" si="46"/>
        <v>web</v>
      </c>
      <c r="U321">
        <f t="shared" si="47"/>
        <v>10</v>
      </c>
      <c r="V321" t="str">
        <f t="shared" si="48"/>
        <v>technology</v>
      </c>
      <c r="W321" t="str">
        <f t="shared" si="49"/>
        <v>ogy/web</v>
      </c>
      <c r="X321">
        <f t="shared" si="50"/>
        <v>14</v>
      </c>
    </row>
    <row r="322" spans="1:2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 s="17">
        <f t="shared" si="43"/>
        <v>40673.208333333336</v>
      </c>
      <c r="K322">
        <v>1305003600</v>
      </c>
      <c r="L322" s="16">
        <f t="shared" si="44"/>
        <v>40682.208333333336</v>
      </c>
      <c r="M322">
        <v>1305781200</v>
      </c>
      <c r="N322" t="b">
        <v>0</v>
      </c>
      <c r="O322" t="b">
        <v>0</v>
      </c>
      <c r="P322" t="s">
        <v>119</v>
      </c>
      <c r="Q322" s="6">
        <f t="shared" ref="Q322:Q385" si="51">E322/D322</f>
        <v>9.5876777251184833E-2</v>
      </c>
      <c r="R322">
        <f t="shared" ref="R322:R385" si="52">IFERROR(E322/G322, 0)</f>
        <v>101.15</v>
      </c>
      <c r="S322" t="str">
        <f t="shared" si="45"/>
        <v>publishing</v>
      </c>
      <c r="T322" t="str">
        <f t="shared" si="46"/>
        <v>fiction</v>
      </c>
      <c r="U322">
        <f t="shared" si="47"/>
        <v>10</v>
      </c>
      <c r="V322" t="str">
        <f t="shared" si="48"/>
        <v>publishing</v>
      </c>
      <c r="W322" t="str">
        <f t="shared" si="49"/>
        <v>/fiction</v>
      </c>
      <c r="X322">
        <f t="shared" si="50"/>
        <v>18</v>
      </c>
    </row>
    <row r="323" spans="1:2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 s="17">
        <f t="shared" ref="J323:J386" si="53">(((K323/60)/60)/24)+DATE(1970,1,1)</f>
        <v>40634.208333333336</v>
      </c>
      <c r="K323">
        <v>1301634000</v>
      </c>
      <c r="L323" s="16">
        <f t="shared" ref="L323:L386" si="54">(((M323/60)/60)/24)+DATE(1970,1,1)</f>
        <v>40642.208333333336</v>
      </c>
      <c r="M323">
        <v>1302325200</v>
      </c>
      <c r="N323" t="b">
        <v>0</v>
      </c>
      <c r="O323" t="b">
        <v>0</v>
      </c>
      <c r="P323" t="s">
        <v>100</v>
      </c>
      <c r="Q323" s="6">
        <f t="shared" si="51"/>
        <v>0.94144366197183094</v>
      </c>
      <c r="R323">
        <f t="shared" si="52"/>
        <v>65.000810372771468</v>
      </c>
      <c r="S323" t="str">
        <f t="shared" ref="S323:S386" si="55">LEFT(P323,SEARCH("/",P323)-1)</f>
        <v>film &amp; video</v>
      </c>
      <c r="T323" t="str">
        <f t="shared" ref="T323:T386" si="56">MID(P323,SEARCH("/",P323)+1,LEN(P323))</f>
        <v>shorts</v>
      </c>
      <c r="U323">
        <f t="shared" ref="U323:U386" si="57">SEARCH("/",P323)-1</f>
        <v>12</v>
      </c>
      <c r="V323" t="str">
        <f t="shared" ref="V323:V386" si="58">LEFT(P323,SEARCH("/",P323)-1)</f>
        <v>film &amp; video</v>
      </c>
      <c r="W323" t="str">
        <f t="shared" ref="W323:W386" si="59">RIGHT(P323,LEN(P324)-SEARCH("/",P323))</f>
        <v/>
      </c>
      <c r="X323">
        <f t="shared" ref="X323:X386" si="60">LEN(P323)</f>
        <v>19</v>
      </c>
    </row>
    <row r="324" spans="1:2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 s="17">
        <f t="shared" si="53"/>
        <v>40507.25</v>
      </c>
      <c r="K324">
        <v>1290664800</v>
      </c>
      <c r="L324" s="16">
        <f t="shared" si="54"/>
        <v>40520.25</v>
      </c>
      <c r="M324">
        <v>1291788000</v>
      </c>
      <c r="N324" t="b">
        <v>0</v>
      </c>
      <c r="O324" t="b">
        <v>0</v>
      </c>
      <c r="P324" t="s">
        <v>33</v>
      </c>
      <c r="Q324" s="6">
        <f t="shared" si="51"/>
        <v>1.6656234096692113</v>
      </c>
      <c r="R324">
        <f t="shared" si="52"/>
        <v>37.998645510835914</v>
      </c>
      <c r="S324" t="str">
        <f t="shared" si="55"/>
        <v>theater</v>
      </c>
      <c r="T324" t="str">
        <f t="shared" si="56"/>
        <v>plays</v>
      </c>
      <c r="U324">
        <f t="shared" si="57"/>
        <v>7</v>
      </c>
      <c r="V324" t="str">
        <f t="shared" si="58"/>
        <v>theater</v>
      </c>
      <c r="W324" t="str">
        <f t="shared" si="59"/>
        <v>theater/plays</v>
      </c>
      <c r="X324">
        <f t="shared" si="60"/>
        <v>13</v>
      </c>
    </row>
    <row r="325" spans="1:2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 s="17">
        <f t="shared" si="53"/>
        <v>41725.208333333336</v>
      </c>
      <c r="K325">
        <v>1395896400</v>
      </c>
      <c r="L325" s="16">
        <f t="shared" si="54"/>
        <v>41727.208333333336</v>
      </c>
      <c r="M325">
        <v>1396069200</v>
      </c>
      <c r="N325" t="b">
        <v>0</v>
      </c>
      <c r="O325" t="b">
        <v>0</v>
      </c>
      <c r="P325" t="s">
        <v>42</v>
      </c>
      <c r="Q325" s="6">
        <f t="shared" si="51"/>
        <v>0.24134831460674158</v>
      </c>
      <c r="R325">
        <f t="shared" si="52"/>
        <v>82.615384615384613</v>
      </c>
      <c r="S325" t="str">
        <f t="shared" si="55"/>
        <v>film &amp; video</v>
      </c>
      <c r="T325" t="str">
        <f t="shared" si="56"/>
        <v>documentary</v>
      </c>
      <c r="U325">
        <f t="shared" si="57"/>
        <v>12</v>
      </c>
      <c r="V325" t="str">
        <f t="shared" si="58"/>
        <v>film &amp; video</v>
      </c>
      <c r="W325" t="str">
        <f t="shared" si="59"/>
        <v/>
      </c>
      <c r="X325">
        <f t="shared" si="60"/>
        <v>24</v>
      </c>
    </row>
    <row r="326" spans="1:2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 s="17">
        <f t="shared" si="53"/>
        <v>42176.208333333328</v>
      </c>
      <c r="K326">
        <v>1434862800</v>
      </c>
      <c r="L326" s="16">
        <f t="shared" si="54"/>
        <v>42188.208333333328</v>
      </c>
      <c r="M326">
        <v>1435899600</v>
      </c>
      <c r="N326" t="b">
        <v>0</v>
      </c>
      <c r="O326" t="b">
        <v>1</v>
      </c>
      <c r="P326" t="s">
        <v>33</v>
      </c>
      <c r="Q326" s="6">
        <f t="shared" si="51"/>
        <v>1.6405633802816901</v>
      </c>
      <c r="R326">
        <f t="shared" si="52"/>
        <v>37.941368078175898</v>
      </c>
      <c r="S326" t="str">
        <f t="shared" si="55"/>
        <v>theater</v>
      </c>
      <c r="T326" t="str">
        <f t="shared" si="56"/>
        <v>plays</v>
      </c>
      <c r="U326">
        <f t="shared" si="57"/>
        <v>7</v>
      </c>
      <c r="V326" t="str">
        <f t="shared" si="58"/>
        <v>theater</v>
      </c>
      <c r="W326" t="str">
        <f t="shared" si="59"/>
        <v>plays</v>
      </c>
      <c r="X326">
        <f t="shared" si="60"/>
        <v>13</v>
      </c>
    </row>
    <row r="327" spans="1:2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 s="17">
        <f t="shared" si="53"/>
        <v>43267.208333333328</v>
      </c>
      <c r="K327">
        <v>1529125200</v>
      </c>
      <c r="L327" s="16">
        <f t="shared" si="54"/>
        <v>43290.208333333328</v>
      </c>
      <c r="M327">
        <v>1531112400</v>
      </c>
      <c r="N327" t="b">
        <v>0</v>
      </c>
      <c r="O327" t="b">
        <v>1</v>
      </c>
      <c r="P327" t="s">
        <v>33</v>
      </c>
      <c r="Q327" s="6">
        <f t="shared" si="51"/>
        <v>0.90723076923076929</v>
      </c>
      <c r="R327">
        <f t="shared" si="52"/>
        <v>80.780821917808225</v>
      </c>
      <c r="S327" t="str">
        <f t="shared" si="55"/>
        <v>theater</v>
      </c>
      <c r="T327" t="str">
        <f t="shared" si="56"/>
        <v>plays</v>
      </c>
      <c r="U327">
        <f t="shared" si="57"/>
        <v>7</v>
      </c>
      <c r="V327" t="str">
        <f t="shared" si="58"/>
        <v>theater</v>
      </c>
      <c r="W327" t="str">
        <f t="shared" si="59"/>
        <v>theater/plays</v>
      </c>
      <c r="X327">
        <f t="shared" si="60"/>
        <v>13</v>
      </c>
    </row>
    <row r="328" spans="1:2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 s="17">
        <f t="shared" si="53"/>
        <v>42364.25</v>
      </c>
      <c r="K328">
        <v>1451109600</v>
      </c>
      <c r="L328" s="16">
        <f t="shared" si="54"/>
        <v>42370.25</v>
      </c>
      <c r="M328">
        <v>1451628000</v>
      </c>
      <c r="N328" t="b">
        <v>0</v>
      </c>
      <c r="O328" t="b">
        <v>0</v>
      </c>
      <c r="P328" t="s">
        <v>71</v>
      </c>
      <c r="Q328" s="6">
        <f t="shared" si="51"/>
        <v>0.46194444444444444</v>
      </c>
      <c r="R328">
        <f t="shared" si="52"/>
        <v>25.984375</v>
      </c>
      <c r="S328" t="str">
        <f t="shared" si="55"/>
        <v>film &amp; video</v>
      </c>
      <c r="T328" t="str">
        <f t="shared" si="56"/>
        <v>animation</v>
      </c>
      <c r="U328">
        <f t="shared" si="57"/>
        <v>12</v>
      </c>
      <c r="V328" t="str">
        <f t="shared" si="58"/>
        <v>film &amp; video</v>
      </c>
      <c r="W328" t="str">
        <f t="shared" si="59"/>
        <v/>
      </c>
      <c r="X328">
        <f t="shared" si="60"/>
        <v>22</v>
      </c>
    </row>
    <row r="329" spans="1:2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 s="17">
        <f t="shared" si="53"/>
        <v>43705.208333333328</v>
      </c>
      <c r="K329">
        <v>1566968400</v>
      </c>
      <c r="L329" s="16">
        <f t="shared" si="54"/>
        <v>43709.208333333328</v>
      </c>
      <c r="M329">
        <v>1567314000</v>
      </c>
      <c r="N329" t="b">
        <v>0</v>
      </c>
      <c r="O329" t="b">
        <v>1</v>
      </c>
      <c r="P329" t="s">
        <v>33</v>
      </c>
      <c r="Q329" s="6">
        <f t="shared" si="51"/>
        <v>0.38538461538461538</v>
      </c>
      <c r="R329">
        <f t="shared" si="52"/>
        <v>30.363636363636363</v>
      </c>
      <c r="S329" t="str">
        <f t="shared" si="55"/>
        <v>theater</v>
      </c>
      <c r="T329" t="str">
        <f t="shared" si="56"/>
        <v>plays</v>
      </c>
      <c r="U329">
        <f t="shared" si="57"/>
        <v>7</v>
      </c>
      <c r="V329" t="str">
        <f t="shared" si="58"/>
        <v>theater</v>
      </c>
      <c r="W329" t="str">
        <f t="shared" si="59"/>
        <v>ys</v>
      </c>
      <c r="X329">
        <f t="shared" si="60"/>
        <v>13</v>
      </c>
    </row>
    <row r="330" spans="1:2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 s="17">
        <f t="shared" si="53"/>
        <v>43434.25</v>
      </c>
      <c r="K330">
        <v>1543557600</v>
      </c>
      <c r="L330" s="16">
        <f t="shared" si="54"/>
        <v>43445.25</v>
      </c>
      <c r="M330">
        <v>1544508000</v>
      </c>
      <c r="N330" t="b">
        <v>0</v>
      </c>
      <c r="O330" t="b">
        <v>0</v>
      </c>
      <c r="P330" t="s">
        <v>23</v>
      </c>
      <c r="Q330" s="6">
        <f t="shared" si="51"/>
        <v>1.3356231003039514</v>
      </c>
      <c r="R330">
        <f t="shared" si="52"/>
        <v>54.004916018025398</v>
      </c>
      <c r="S330" t="str">
        <f t="shared" si="55"/>
        <v>music</v>
      </c>
      <c r="T330" t="str">
        <f t="shared" si="56"/>
        <v>rock</v>
      </c>
      <c r="U330">
        <f t="shared" si="57"/>
        <v>5</v>
      </c>
      <c r="V330" t="str">
        <f t="shared" si="58"/>
        <v>music</v>
      </c>
      <c r="W330" t="str">
        <f t="shared" si="59"/>
        <v>music/rock</v>
      </c>
      <c r="X330">
        <f t="shared" si="60"/>
        <v>10</v>
      </c>
    </row>
    <row r="331" spans="1:2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 s="17">
        <f t="shared" si="53"/>
        <v>42716.25</v>
      </c>
      <c r="K331">
        <v>1481522400</v>
      </c>
      <c r="L331" s="16">
        <f t="shared" si="54"/>
        <v>42727.25</v>
      </c>
      <c r="M331">
        <v>1482472800</v>
      </c>
      <c r="N331" t="b">
        <v>0</v>
      </c>
      <c r="O331" t="b">
        <v>0</v>
      </c>
      <c r="P331" t="s">
        <v>89</v>
      </c>
      <c r="Q331" s="6">
        <f t="shared" si="51"/>
        <v>0.22896588486140726</v>
      </c>
      <c r="R331">
        <f t="shared" si="52"/>
        <v>101.78672985781991</v>
      </c>
      <c r="S331" t="str">
        <f t="shared" si="55"/>
        <v>games</v>
      </c>
      <c r="T331" t="str">
        <f t="shared" si="56"/>
        <v>video games</v>
      </c>
      <c r="U331">
        <f t="shared" si="57"/>
        <v>5</v>
      </c>
      <c r="V331" t="str">
        <f t="shared" si="58"/>
        <v>games</v>
      </c>
      <c r="W331" t="str">
        <f t="shared" si="59"/>
        <v>games/video games</v>
      </c>
      <c r="X331">
        <f t="shared" si="60"/>
        <v>17</v>
      </c>
    </row>
    <row r="332" spans="1:2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 s="17">
        <f t="shared" si="53"/>
        <v>43077.25</v>
      </c>
      <c r="K332">
        <v>1512712800</v>
      </c>
      <c r="L332" s="16">
        <f t="shared" si="54"/>
        <v>43078.25</v>
      </c>
      <c r="M332">
        <v>1512799200</v>
      </c>
      <c r="N332" t="b">
        <v>0</v>
      </c>
      <c r="O332" t="b">
        <v>0</v>
      </c>
      <c r="P332" t="s">
        <v>42</v>
      </c>
      <c r="Q332" s="6">
        <f t="shared" si="51"/>
        <v>1.8495548961424333</v>
      </c>
      <c r="R332">
        <f t="shared" si="52"/>
        <v>45.003610108303249</v>
      </c>
      <c r="S332" t="str">
        <f t="shared" si="55"/>
        <v>film &amp; video</v>
      </c>
      <c r="T332" t="str">
        <f t="shared" si="56"/>
        <v>documentary</v>
      </c>
      <c r="U332">
        <f t="shared" si="57"/>
        <v>12</v>
      </c>
      <c r="V332" t="str">
        <f t="shared" si="58"/>
        <v>film &amp; video</v>
      </c>
      <c r="W332" t="str">
        <f t="shared" si="59"/>
        <v>ary</v>
      </c>
      <c r="X332">
        <f t="shared" si="60"/>
        <v>24</v>
      </c>
    </row>
    <row r="333" spans="1:2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 s="17">
        <f t="shared" si="53"/>
        <v>40896.25</v>
      </c>
      <c r="K333">
        <v>1324274400</v>
      </c>
      <c r="L333" s="16">
        <f t="shared" si="54"/>
        <v>40897.25</v>
      </c>
      <c r="M333">
        <v>1324360800</v>
      </c>
      <c r="N333" t="b">
        <v>0</v>
      </c>
      <c r="O333" t="b">
        <v>0</v>
      </c>
      <c r="P333" t="s">
        <v>17</v>
      </c>
      <c r="Q333" s="6">
        <f t="shared" si="51"/>
        <v>4.4372727272727275</v>
      </c>
      <c r="R333">
        <f t="shared" si="52"/>
        <v>77.068421052631578</v>
      </c>
      <c r="S333" t="str">
        <f t="shared" si="55"/>
        <v>food</v>
      </c>
      <c r="T333" t="str">
        <f t="shared" si="56"/>
        <v>food trucks</v>
      </c>
      <c r="U333">
        <f t="shared" si="57"/>
        <v>4</v>
      </c>
      <c r="V333" t="str">
        <f t="shared" si="58"/>
        <v>food</v>
      </c>
      <c r="W333" t="str">
        <f t="shared" si="59"/>
        <v>ood/food trucks</v>
      </c>
      <c r="X333">
        <f t="shared" si="60"/>
        <v>16</v>
      </c>
    </row>
    <row r="334" spans="1:2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 s="17">
        <f t="shared" si="53"/>
        <v>41361.208333333336</v>
      </c>
      <c r="K334">
        <v>1364446800</v>
      </c>
      <c r="L334" s="16">
        <f t="shared" si="54"/>
        <v>41362.208333333336</v>
      </c>
      <c r="M334">
        <v>1364533200</v>
      </c>
      <c r="N334" t="b">
        <v>0</v>
      </c>
      <c r="O334" t="b">
        <v>0</v>
      </c>
      <c r="P334" t="s">
        <v>65</v>
      </c>
      <c r="Q334" s="6">
        <f t="shared" si="51"/>
        <v>1.999806763285024</v>
      </c>
      <c r="R334">
        <f t="shared" si="52"/>
        <v>88.076595744680844</v>
      </c>
      <c r="S334" t="str">
        <f t="shared" si="55"/>
        <v>technology</v>
      </c>
      <c r="T334" t="str">
        <f t="shared" si="56"/>
        <v>wearables</v>
      </c>
      <c r="U334">
        <f t="shared" si="57"/>
        <v>10</v>
      </c>
      <c r="V334" t="str">
        <f t="shared" si="58"/>
        <v>technology</v>
      </c>
      <c r="W334" t="str">
        <f t="shared" si="59"/>
        <v>es</v>
      </c>
      <c r="X334">
        <f t="shared" si="60"/>
        <v>20</v>
      </c>
    </row>
    <row r="335" spans="1:2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 s="17">
        <f t="shared" si="53"/>
        <v>43424.25</v>
      </c>
      <c r="K335">
        <v>1542693600</v>
      </c>
      <c r="L335" s="16">
        <f t="shared" si="54"/>
        <v>43452.25</v>
      </c>
      <c r="M335">
        <v>1545112800</v>
      </c>
      <c r="N335" t="b">
        <v>0</v>
      </c>
      <c r="O335" t="b">
        <v>0</v>
      </c>
      <c r="P335" t="s">
        <v>33</v>
      </c>
      <c r="Q335" s="6">
        <f t="shared" si="51"/>
        <v>1.2395833333333333</v>
      </c>
      <c r="R335">
        <f t="shared" si="52"/>
        <v>47.035573122529641</v>
      </c>
      <c r="S335" t="str">
        <f t="shared" si="55"/>
        <v>theater</v>
      </c>
      <c r="T335" t="str">
        <f t="shared" si="56"/>
        <v>plays</v>
      </c>
      <c r="U335">
        <f t="shared" si="57"/>
        <v>7</v>
      </c>
      <c r="V335" t="str">
        <f t="shared" si="58"/>
        <v>theater</v>
      </c>
      <c r="W335" t="str">
        <f t="shared" si="59"/>
        <v>ys</v>
      </c>
      <c r="X335">
        <f t="shared" si="60"/>
        <v>13</v>
      </c>
    </row>
    <row r="336" spans="1:2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 s="17">
        <f t="shared" si="53"/>
        <v>43110.25</v>
      </c>
      <c r="K336">
        <v>1515564000</v>
      </c>
      <c r="L336" s="16">
        <f t="shared" si="54"/>
        <v>43117.25</v>
      </c>
      <c r="M336">
        <v>1516168800</v>
      </c>
      <c r="N336" t="b">
        <v>0</v>
      </c>
      <c r="O336" t="b">
        <v>0</v>
      </c>
      <c r="P336" t="s">
        <v>23</v>
      </c>
      <c r="Q336" s="6">
        <f t="shared" si="51"/>
        <v>1.8661329305135952</v>
      </c>
      <c r="R336">
        <f t="shared" si="52"/>
        <v>110.99550763701707</v>
      </c>
      <c r="S336" t="str">
        <f t="shared" si="55"/>
        <v>music</v>
      </c>
      <c r="T336" t="str">
        <f t="shared" si="56"/>
        <v>rock</v>
      </c>
      <c r="U336">
        <f t="shared" si="57"/>
        <v>5</v>
      </c>
      <c r="V336" t="str">
        <f t="shared" si="58"/>
        <v>music</v>
      </c>
      <c r="W336" t="str">
        <f t="shared" si="59"/>
        <v>rock</v>
      </c>
      <c r="X336">
        <f t="shared" si="60"/>
        <v>10</v>
      </c>
    </row>
    <row r="337" spans="1:2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 s="17">
        <f t="shared" si="53"/>
        <v>43784.25</v>
      </c>
      <c r="K337">
        <v>1573797600</v>
      </c>
      <c r="L337" s="16">
        <f t="shared" si="54"/>
        <v>43797.25</v>
      </c>
      <c r="M337">
        <v>1574920800</v>
      </c>
      <c r="N337" t="b">
        <v>0</v>
      </c>
      <c r="O337" t="b">
        <v>0</v>
      </c>
      <c r="P337" t="s">
        <v>23</v>
      </c>
      <c r="Q337" s="6">
        <f t="shared" si="51"/>
        <v>1.1428538550057536</v>
      </c>
      <c r="R337">
        <f t="shared" si="52"/>
        <v>87.003066141042481</v>
      </c>
      <c r="S337" t="str">
        <f t="shared" si="55"/>
        <v>music</v>
      </c>
      <c r="T337" t="str">
        <f t="shared" si="56"/>
        <v>rock</v>
      </c>
      <c r="U337">
        <f t="shared" si="57"/>
        <v>5</v>
      </c>
      <c r="V337" t="str">
        <f t="shared" si="58"/>
        <v>music</v>
      </c>
      <c r="W337" t="str">
        <f t="shared" si="59"/>
        <v>rock</v>
      </c>
      <c r="X337">
        <f t="shared" si="60"/>
        <v>10</v>
      </c>
    </row>
    <row r="338" spans="1:2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 s="17">
        <f t="shared" si="53"/>
        <v>40527.25</v>
      </c>
      <c r="K338">
        <v>1292392800</v>
      </c>
      <c r="L338" s="16">
        <f t="shared" si="54"/>
        <v>40528.25</v>
      </c>
      <c r="M338">
        <v>1292479200</v>
      </c>
      <c r="N338" t="b">
        <v>0</v>
      </c>
      <c r="O338" t="b">
        <v>1</v>
      </c>
      <c r="P338" t="s">
        <v>23</v>
      </c>
      <c r="Q338" s="6">
        <f t="shared" si="51"/>
        <v>0.97032531824611035</v>
      </c>
      <c r="R338">
        <f t="shared" si="52"/>
        <v>63.994402985074629</v>
      </c>
      <c r="S338" t="str">
        <f t="shared" si="55"/>
        <v>music</v>
      </c>
      <c r="T338" t="str">
        <f t="shared" si="56"/>
        <v>rock</v>
      </c>
      <c r="U338">
        <f t="shared" si="57"/>
        <v>5</v>
      </c>
      <c r="V338" t="str">
        <f t="shared" si="58"/>
        <v>music</v>
      </c>
      <c r="W338" t="str">
        <f t="shared" si="59"/>
        <v>ic/rock</v>
      </c>
      <c r="X338">
        <f t="shared" si="60"/>
        <v>10</v>
      </c>
    </row>
    <row r="339" spans="1:2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 s="17">
        <f t="shared" si="53"/>
        <v>43780.25</v>
      </c>
      <c r="K339">
        <v>1573452000</v>
      </c>
      <c r="L339" s="16">
        <f t="shared" si="54"/>
        <v>43781.25</v>
      </c>
      <c r="M339">
        <v>1573538400</v>
      </c>
      <c r="N339" t="b">
        <v>0</v>
      </c>
      <c r="O339" t="b">
        <v>0</v>
      </c>
      <c r="P339" t="s">
        <v>33</v>
      </c>
      <c r="Q339" s="6">
        <f t="shared" si="51"/>
        <v>1.2281904761904763</v>
      </c>
      <c r="R339">
        <f t="shared" si="52"/>
        <v>105.9945205479452</v>
      </c>
      <c r="S339" t="str">
        <f t="shared" si="55"/>
        <v>theater</v>
      </c>
      <c r="T339" t="str">
        <f t="shared" si="56"/>
        <v>plays</v>
      </c>
      <c r="U339">
        <f t="shared" si="57"/>
        <v>7</v>
      </c>
      <c r="V339" t="str">
        <f t="shared" si="58"/>
        <v>theater</v>
      </c>
      <c r="W339" t="str">
        <f t="shared" si="59"/>
        <v>plays</v>
      </c>
      <c r="X339">
        <f t="shared" si="60"/>
        <v>13</v>
      </c>
    </row>
    <row r="340" spans="1:2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 s="17">
        <f t="shared" si="53"/>
        <v>40821.208333333336</v>
      </c>
      <c r="K340">
        <v>1317790800</v>
      </c>
      <c r="L340" s="16">
        <f t="shared" si="54"/>
        <v>40851.208333333336</v>
      </c>
      <c r="M340">
        <v>1320382800</v>
      </c>
      <c r="N340" t="b">
        <v>0</v>
      </c>
      <c r="O340" t="b">
        <v>0</v>
      </c>
      <c r="P340" t="s">
        <v>33</v>
      </c>
      <c r="Q340" s="6">
        <f t="shared" si="51"/>
        <v>1.7914326647564469</v>
      </c>
      <c r="R340">
        <f t="shared" si="52"/>
        <v>73.989349112426041</v>
      </c>
      <c r="S340" t="str">
        <f t="shared" si="55"/>
        <v>theater</v>
      </c>
      <c r="T340" t="str">
        <f t="shared" si="56"/>
        <v>plays</v>
      </c>
      <c r="U340">
        <f t="shared" si="57"/>
        <v>7</v>
      </c>
      <c r="V340" t="str">
        <f t="shared" si="58"/>
        <v>theater</v>
      </c>
      <c r="W340" t="str">
        <f t="shared" si="59"/>
        <v>plays</v>
      </c>
      <c r="X340">
        <f t="shared" si="60"/>
        <v>13</v>
      </c>
    </row>
    <row r="341" spans="1:2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 s="17">
        <f t="shared" si="53"/>
        <v>42949.208333333328</v>
      </c>
      <c r="K341">
        <v>1501650000</v>
      </c>
      <c r="L341" s="16">
        <f t="shared" si="54"/>
        <v>42963.208333333328</v>
      </c>
      <c r="M341">
        <v>1502859600</v>
      </c>
      <c r="N341" t="b">
        <v>0</v>
      </c>
      <c r="O341" t="b">
        <v>0</v>
      </c>
      <c r="P341" t="s">
        <v>33</v>
      </c>
      <c r="Q341" s="6">
        <f t="shared" si="51"/>
        <v>0.79951577402787966</v>
      </c>
      <c r="R341">
        <f t="shared" si="52"/>
        <v>84.02004626060139</v>
      </c>
      <c r="S341" t="str">
        <f t="shared" si="55"/>
        <v>theater</v>
      </c>
      <c r="T341" t="str">
        <f t="shared" si="56"/>
        <v>plays</v>
      </c>
      <c r="U341">
        <f t="shared" si="57"/>
        <v>7</v>
      </c>
      <c r="V341" t="str">
        <f t="shared" si="58"/>
        <v>theater</v>
      </c>
      <c r="W341" t="str">
        <f t="shared" si="59"/>
        <v>theater/plays</v>
      </c>
      <c r="X341">
        <f t="shared" si="60"/>
        <v>13</v>
      </c>
    </row>
    <row r="342" spans="1:2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 s="17">
        <f t="shared" si="53"/>
        <v>40889.25</v>
      </c>
      <c r="K342">
        <v>1323669600</v>
      </c>
      <c r="L342" s="16">
        <f t="shared" si="54"/>
        <v>40890.25</v>
      </c>
      <c r="M342">
        <v>1323756000</v>
      </c>
      <c r="N342" t="b">
        <v>0</v>
      </c>
      <c r="O342" t="b">
        <v>0</v>
      </c>
      <c r="P342" t="s">
        <v>122</v>
      </c>
      <c r="Q342" s="6">
        <f t="shared" si="51"/>
        <v>0.94242587601078165</v>
      </c>
      <c r="R342">
        <f t="shared" si="52"/>
        <v>88.966921119592882</v>
      </c>
      <c r="S342" t="str">
        <f t="shared" si="55"/>
        <v>photography</v>
      </c>
      <c r="T342" t="str">
        <f t="shared" si="56"/>
        <v>photography books</v>
      </c>
      <c r="U342">
        <f t="shared" si="57"/>
        <v>11</v>
      </c>
      <c r="V342" t="str">
        <f t="shared" si="58"/>
        <v>photography</v>
      </c>
      <c r="W342" t="str">
        <f t="shared" si="59"/>
        <v>ooks</v>
      </c>
      <c r="X342">
        <f t="shared" si="60"/>
        <v>29</v>
      </c>
    </row>
    <row r="343" spans="1:2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 s="17">
        <f t="shared" si="53"/>
        <v>42244.208333333328</v>
      </c>
      <c r="K343">
        <v>1440738000</v>
      </c>
      <c r="L343" s="16">
        <f t="shared" si="54"/>
        <v>42251.208333333328</v>
      </c>
      <c r="M343">
        <v>1441342800</v>
      </c>
      <c r="N343" t="b">
        <v>0</v>
      </c>
      <c r="O343" t="b">
        <v>0</v>
      </c>
      <c r="P343" t="s">
        <v>60</v>
      </c>
      <c r="Q343" s="6">
        <f t="shared" si="51"/>
        <v>0.84669291338582675</v>
      </c>
      <c r="R343">
        <f t="shared" si="52"/>
        <v>76.990453460620529</v>
      </c>
      <c r="S343" t="str">
        <f t="shared" si="55"/>
        <v>music</v>
      </c>
      <c r="T343" t="str">
        <f t="shared" si="56"/>
        <v>indie rock</v>
      </c>
      <c r="U343">
        <f t="shared" si="57"/>
        <v>5</v>
      </c>
      <c r="V343" t="str">
        <f t="shared" si="58"/>
        <v>music</v>
      </c>
      <c r="W343" t="str">
        <f t="shared" si="59"/>
        <v>ie rock</v>
      </c>
      <c r="X343">
        <f t="shared" si="60"/>
        <v>16</v>
      </c>
    </row>
    <row r="344" spans="1:2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 s="17">
        <f t="shared" si="53"/>
        <v>41475.208333333336</v>
      </c>
      <c r="K344">
        <v>1374296400</v>
      </c>
      <c r="L344" s="16">
        <f t="shared" si="54"/>
        <v>41487.208333333336</v>
      </c>
      <c r="M344">
        <v>1375333200</v>
      </c>
      <c r="N344" t="b">
        <v>0</v>
      </c>
      <c r="O344" t="b">
        <v>0</v>
      </c>
      <c r="P344" t="s">
        <v>33</v>
      </c>
      <c r="Q344" s="6">
        <f t="shared" si="51"/>
        <v>0.66521920668058454</v>
      </c>
      <c r="R344">
        <f t="shared" si="52"/>
        <v>97.146341463414629</v>
      </c>
      <c r="S344" t="str">
        <f t="shared" si="55"/>
        <v>theater</v>
      </c>
      <c r="T344" t="str">
        <f t="shared" si="56"/>
        <v>plays</v>
      </c>
      <c r="U344">
        <f t="shared" si="57"/>
        <v>7</v>
      </c>
      <c r="V344" t="str">
        <f t="shared" si="58"/>
        <v>theater</v>
      </c>
      <c r="W344" t="str">
        <f t="shared" si="59"/>
        <v>plays</v>
      </c>
      <c r="X344">
        <f t="shared" si="60"/>
        <v>13</v>
      </c>
    </row>
    <row r="345" spans="1:2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 s="17">
        <f t="shared" si="53"/>
        <v>41597.25</v>
      </c>
      <c r="K345">
        <v>1384840800</v>
      </c>
      <c r="L345" s="16">
        <f t="shared" si="54"/>
        <v>41650.25</v>
      </c>
      <c r="M345">
        <v>1389420000</v>
      </c>
      <c r="N345" t="b">
        <v>0</v>
      </c>
      <c r="O345" t="b">
        <v>0</v>
      </c>
      <c r="P345" t="s">
        <v>33</v>
      </c>
      <c r="Q345" s="6">
        <f t="shared" si="51"/>
        <v>0.53922222222222227</v>
      </c>
      <c r="R345">
        <f t="shared" si="52"/>
        <v>33.013605442176868</v>
      </c>
      <c r="S345" t="str">
        <f t="shared" si="55"/>
        <v>theater</v>
      </c>
      <c r="T345" t="str">
        <f t="shared" si="56"/>
        <v>plays</v>
      </c>
      <c r="U345">
        <f t="shared" si="57"/>
        <v>7</v>
      </c>
      <c r="V345" t="str">
        <f t="shared" si="58"/>
        <v>theater</v>
      </c>
      <c r="W345" t="str">
        <f t="shared" si="59"/>
        <v>ter/plays</v>
      </c>
      <c r="X345">
        <f t="shared" si="60"/>
        <v>13</v>
      </c>
    </row>
    <row r="346" spans="1:2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 s="17">
        <f t="shared" si="53"/>
        <v>43122.25</v>
      </c>
      <c r="K346">
        <v>1516600800</v>
      </c>
      <c r="L346" s="16">
        <f t="shared" si="54"/>
        <v>43162.25</v>
      </c>
      <c r="M346">
        <v>1520056800</v>
      </c>
      <c r="N346" t="b">
        <v>0</v>
      </c>
      <c r="O346" t="b">
        <v>0</v>
      </c>
      <c r="P346" t="s">
        <v>89</v>
      </c>
      <c r="Q346" s="6">
        <f t="shared" si="51"/>
        <v>0.41983299595141699</v>
      </c>
      <c r="R346">
        <f t="shared" si="52"/>
        <v>99.950602409638549</v>
      </c>
      <c r="S346" t="str">
        <f t="shared" si="55"/>
        <v>games</v>
      </c>
      <c r="T346" t="str">
        <f t="shared" si="56"/>
        <v>video games</v>
      </c>
      <c r="U346">
        <f t="shared" si="57"/>
        <v>5</v>
      </c>
      <c r="V346" t="str">
        <f t="shared" si="58"/>
        <v>games</v>
      </c>
      <c r="W346" t="str">
        <f t="shared" si="59"/>
        <v>/video games</v>
      </c>
      <c r="X346">
        <f t="shared" si="60"/>
        <v>17</v>
      </c>
    </row>
    <row r="347" spans="1:2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 s="17">
        <f t="shared" si="53"/>
        <v>42194.208333333328</v>
      </c>
      <c r="K347">
        <v>1436418000</v>
      </c>
      <c r="L347" s="16">
        <f t="shared" si="54"/>
        <v>42195.208333333328</v>
      </c>
      <c r="M347">
        <v>1436504400</v>
      </c>
      <c r="N347" t="b">
        <v>0</v>
      </c>
      <c r="O347" t="b">
        <v>0</v>
      </c>
      <c r="P347" t="s">
        <v>53</v>
      </c>
      <c r="Q347" s="6">
        <f t="shared" si="51"/>
        <v>0.14694796954314721</v>
      </c>
      <c r="R347">
        <f t="shared" si="52"/>
        <v>69.966767371601208</v>
      </c>
      <c r="S347" t="str">
        <f t="shared" si="55"/>
        <v>film &amp; video</v>
      </c>
      <c r="T347" t="str">
        <f t="shared" si="56"/>
        <v>drama</v>
      </c>
      <c r="U347">
        <f t="shared" si="57"/>
        <v>12</v>
      </c>
      <c r="V347" t="str">
        <f t="shared" si="58"/>
        <v>film &amp; video</v>
      </c>
      <c r="W347" t="str">
        <f t="shared" si="59"/>
        <v>ama</v>
      </c>
      <c r="X347">
        <f t="shared" si="60"/>
        <v>18</v>
      </c>
    </row>
    <row r="348" spans="1:2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 s="17">
        <f t="shared" si="53"/>
        <v>42971.208333333328</v>
      </c>
      <c r="K348">
        <v>1503550800</v>
      </c>
      <c r="L348" s="16">
        <f t="shared" si="54"/>
        <v>43026.208333333328</v>
      </c>
      <c r="M348">
        <v>1508302800</v>
      </c>
      <c r="N348" t="b">
        <v>0</v>
      </c>
      <c r="O348" t="b">
        <v>1</v>
      </c>
      <c r="P348" t="s">
        <v>60</v>
      </c>
      <c r="Q348" s="6">
        <f t="shared" si="51"/>
        <v>0.34475</v>
      </c>
      <c r="R348">
        <f t="shared" si="52"/>
        <v>110.32</v>
      </c>
      <c r="S348" t="str">
        <f t="shared" si="55"/>
        <v>music</v>
      </c>
      <c r="T348" t="str">
        <f t="shared" si="56"/>
        <v>indie rock</v>
      </c>
      <c r="U348">
        <f t="shared" si="57"/>
        <v>5</v>
      </c>
      <c r="V348" t="str">
        <f t="shared" si="58"/>
        <v>music</v>
      </c>
      <c r="W348" t="str">
        <f t="shared" si="59"/>
        <v>die rock</v>
      </c>
      <c r="X348">
        <f t="shared" si="60"/>
        <v>16</v>
      </c>
    </row>
    <row r="349" spans="1:2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 s="17">
        <f t="shared" si="53"/>
        <v>42046.25</v>
      </c>
      <c r="K349">
        <v>1423634400</v>
      </c>
      <c r="L349" s="16">
        <f t="shared" si="54"/>
        <v>42070.25</v>
      </c>
      <c r="M349">
        <v>1425708000</v>
      </c>
      <c r="N349" t="b">
        <v>0</v>
      </c>
      <c r="O349" t="b">
        <v>0</v>
      </c>
      <c r="P349" t="s">
        <v>28</v>
      </c>
      <c r="Q349" s="6">
        <f t="shared" si="51"/>
        <v>14.007777777777777</v>
      </c>
      <c r="R349">
        <f t="shared" si="52"/>
        <v>66.005235602094245</v>
      </c>
      <c r="S349" t="str">
        <f t="shared" si="55"/>
        <v>technology</v>
      </c>
      <c r="T349" t="str">
        <f t="shared" si="56"/>
        <v>web</v>
      </c>
      <c r="U349">
        <f t="shared" si="57"/>
        <v>10</v>
      </c>
      <c r="V349" t="str">
        <f t="shared" si="58"/>
        <v>technology</v>
      </c>
      <c r="W349" t="str">
        <f t="shared" si="59"/>
        <v>y/web</v>
      </c>
      <c r="X349">
        <f t="shared" si="60"/>
        <v>14</v>
      </c>
    </row>
    <row r="350" spans="1:2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 s="17">
        <f t="shared" si="53"/>
        <v>42782.25</v>
      </c>
      <c r="K350">
        <v>1487224800</v>
      </c>
      <c r="L350" s="16">
        <f t="shared" si="54"/>
        <v>42795.25</v>
      </c>
      <c r="M350">
        <v>1488348000</v>
      </c>
      <c r="N350" t="b">
        <v>0</v>
      </c>
      <c r="O350" t="b">
        <v>0</v>
      </c>
      <c r="P350" t="s">
        <v>17</v>
      </c>
      <c r="Q350" s="6">
        <f t="shared" si="51"/>
        <v>0.71770351758793971</v>
      </c>
      <c r="R350">
        <f t="shared" si="52"/>
        <v>41.005742176284812</v>
      </c>
      <c r="S350" t="str">
        <f t="shared" si="55"/>
        <v>food</v>
      </c>
      <c r="T350" t="str">
        <f t="shared" si="56"/>
        <v>food trucks</v>
      </c>
      <c r="U350">
        <f t="shared" si="57"/>
        <v>4</v>
      </c>
      <c r="V350" t="str">
        <f t="shared" si="58"/>
        <v>food</v>
      </c>
      <c r="W350" t="str">
        <f t="shared" si="59"/>
        <v>d trucks</v>
      </c>
      <c r="X350">
        <f t="shared" si="60"/>
        <v>16</v>
      </c>
    </row>
    <row r="351" spans="1:2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 s="17">
        <f t="shared" si="53"/>
        <v>42930.208333333328</v>
      </c>
      <c r="K351">
        <v>1500008400</v>
      </c>
      <c r="L351" s="16">
        <f t="shared" si="54"/>
        <v>42960.208333333328</v>
      </c>
      <c r="M351">
        <v>1502600400</v>
      </c>
      <c r="N351" t="b">
        <v>0</v>
      </c>
      <c r="O351" t="b">
        <v>0</v>
      </c>
      <c r="P351" t="s">
        <v>33</v>
      </c>
      <c r="Q351" s="6">
        <f t="shared" si="51"/>
        <v>0.53074115044247783</v>
      </c>
      <c r="R351">
        <f t="shared" si="52"/>
        <v>103.96316359696641</v>
      </c>
      <c r="S351" t="str">
        <f t="shared" si="55"/>
        <v>theater</v>
      </c>
      <c r="T351" t="str">
        <f t="shared" si="56"/>
        <v>plays</v>
      </c>
      <c r="U351">
        <f t="shared" si="57"/>
        <v>7</v>
      </c>
      <c r="V351" t="str">
        <f t="shared" si="58"/>
        <v>theater</v>
      </c>
      <c r="W351" t="str">
        <f t="shared" si="59"/>
        <v>ys</v>
      </c>
      <c r="X351">
        <f t="shared" si="60"/>
        <v>13</v>
      </c>
    </row>
    <row r="352" spans="1:2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 s="17">
        <f t="shared" si="53"/>
        <v>42144.208333333328</v>
      </c>
      <c r="K352">
        <v>1432098000</v>
      </c>
      <c r="L352" s="16">
        <f t="shared" si="54"/>
        <v>42162.208333333328</v>
      </c>
      <c r="M352">
        <v>1433653200</v>
      </c>
      <c r="N352" t="b">
        <v>0</v>
      </c>
      <c r="O352" t="b">
        <v>1</v>
      </c>
      <c r="P352" t="s">
        <v>159</v>
      </c>
      <c r="Q352" s="6">
        <f t="shared" si="51"/>
        <v>0.05</v>
      </c>
      <c r="R352">
        <f t="shared" si="52"/>
        <v>5</v>
      </c>
      <c r="S352" t="str">
        <f t="shared" si="55"/>
        <v>music</v>
      </c>
      <c r="T352" t="str">
        <f t="shared" si="56"/>
        <v>jazz</v>
      </c>
      <c r="U352">
        <f t="shared" si="57"/>
        <v>5</v>
      </c>
      <c r="V352" t="str">
        <f t="shared" si="58"/>
        <v>music</v>
      </c>
      <c r="W352" t="str">
        <f t="shared" si="59"/>
        <v>jazz</v>
      </c>
      <c r="X352">
        <f t="shared" si="60"/>
        <v>10</v>
      </c>
    </row>
    <row r="353" spans="1:2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 s="17">
        <f t="shared" si="53"/>
        <v>42240.208333333328</v>
      </c>
      <c r="K353">
        <v>1440392400</v>
      </c>
      <c r="L353" s="16">
        <f t="shared" si="54"/>
        <v>42254.208333333328</v>
      </c>
      <c r="M353">
        <v>1441602000</v>
      </c>
      <c r="N353" t="b">
        <v>0</v>
      </c>
      <c r="O353" t="b">
        <v>0</v>
      </c>
      <c r="P353" t="s">
        <v>23</v>
      </c>
      <c r="Q353" s="6">
        <f t="shared" si="51"/>
        <v>1.2770715249662619</v>
      </c>
      <c r="R353">
        <f t="shared" si="52"/>
        <v>47.009935419771487</v>
      </c>
      <c r="S353" t="str">
        <f t="shared" si="55"/>
        <v>music</v>
      </c>
      <c r="T353" t="str">
        <f t="shared" si="56"/>
        <v>rock</v>
      </c>
      <c r="U353">
        <f t="shared" si="57"/>
        <v>5</v>
      </c>
      <c r="V353" t="str">
        <f t="shared" si="58"/>
        <v>music</v>
      </c>
      <c r="W353" t="str">
        <f t="shared" si="59"/>
        <v>ic/rock</v>
      </c>
      <c r="X353">
        <f t="shared" si="60"/>
        <v>10</v>
      </c>
    </row>
    <row r="354" spans="1:2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 s="17">
        <f t="shared" si="53"/>
        <v>42315.25</v>
      </c>
      <c r="K354">
        <v>1446876000</v>
      </c>
      <c r="L354" s="16">
        <f t="shared" si="54"/>
        <v>42323.25</v>
      </c>
      <c r="M354">
        <v>1447567200</v>
      </c>
      <c r="N354" t="b">
        <v>0</v>
      </c>
      <c r="O354" t="b">
        <v>0</v>
      </c>
      <c r="P354" t="s">
        <v>33</v>
      </c>
      <c r="Q354" s="6">
        <f t="shared" si="51"/>
        <v>0.34892857142857142</v>
      </c>
      <c r="R354">
        <f t="shared" si="52"/>
        <v>29.606060606060606</v>
      </c>
      <c r="S354" t="str">
        <f t="shared" si="55"/>
        <v>theater</v>
      </c>
      <c r="T354" t="str">
        <f t="shared" si="56"/>
        <v>plays</v>
      </c>
      <c r="U354">
        <f t="shared" si="57"/>
        <v>7</v>
      </c>
      <c r="V354" t="str">
        <f t="shared" si="58"/>
        <v>theater</v>
      </c>
      <c r="W354" t="str">
        <f t="shared" si="59"/>
        <v>plays</v>
      </c>
      <c r="X354">
        <f t="shared" si="60"/>
        <v>13</v>
      </c>
    </row>
    <row r="355" spans="1:2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 s="17">
        <f t="shared" si="53"/>
        <v>43651.208333333328</v>
      </c>
      <c r="K355">
        <v>1562302800</v>
      </c>
      <c r="L355" s="16">
        <f t="shared" si="54"/>
        <v>43652.208333333328</v>
      </c>
      <c r="M355">
        <v>1562389200</v>
      </c>
      <c r="N355" t="b">
        <v>0</v>
      </c>
      <c r="O355" t="b">
        <v>0</v>
      </c>
      <c r="P355" t="s">
        <v>33</v>
      </c>
      <c r="Q355" s="6">
        <f t="shared" si="51"/>
        <v>4.105982142857143</v>
      </c>
      <c r="R355">
        <f t="shared" si="52"/>
        <v>81.010569583088667</v>
      </c>
      <c r="S355" t="str">
        <f t="shared" si="55"/>
        <v>theater</v>
      </c>
      <c r="T355" t="str">
        <f t="shared" si="56"/>
        <v>plays</v>
      </c>
      <c r="U355">
        <f t="shared" si="57"/>
        <v>7</v>
      </c>
      <c r="V355" t="str">
        <f t="shared" si="58"/>
        <v>theater</v>
      </c>
      <c r="W355" t="str">
        <f t="shared" si="59"/>
        <v>theater/plays</v>
      </c>
      <c r="X355">
        <f t="shared" si="60"/>
        <v>13</v>
      </c>
    </row>
    <row r="356" spans="1:2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 s="17">
        <f t="shared" si="53"/>
        <v>41520.208333333336</v>
      </c>
      <c r="K356">
        <v>1378184400</v>
      </c>
      <c r="L356" s="16">
        <f t="shared" si="54"/>
        <v>41527.208333333336</v>
      </c>
      <c r="M356">
        <v>1378789200</v>
      </c>
      <c r="N356" t="b">
        <v>0</v>
      </c>
      <c r="O356" t="b">
        <v>0</v>
      </c>
      <c r="P356" t="s">
        <v>42</v>
      </c>
      <c r="Q356" s="6">
        <f t="shared" si="51"/>
        <v>1.2373770491803278</v>
      </c>
      <c r="R356">
        <f t="shared" si="52"/>
        <v>94.35</v>
      </c>
      <c r="S356" t="str">
        <f t="shared" si="55"/>
        <v>film &amp; video</v>
      </c>
      <c r="T356" t="str">
        <f t="shared" si="56"/>
        <v>documentary</v>
      </c>
      <c r="U356">
        <f t="shared" si="57"/>
        <v>12</v>
      </c>
      <c r="V356" t="str">
        <f t="shared" si="58"/>
        <v>film &amp; video</v>
      </c>
      <c r="W356" t="str">
        <f t="shared" si="59"/>
        <v>mentary</v>
      </c>
      <c r="X356">
        <f t="shared" si="60"/>
        <v>24</v>
      </c>
    </row>
    <row r="357" spans="1:2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 s="17">
        <f t="shared" si="53"/>
        <v>42757.25</v>
      </c>
      <c r="K357">
        <v>1485064800</v>
      </c>
      <c r="L357" s="16">
        <f t="shared" si="54"/>
        <v>42797.25</v>
      </c>
      <c r="M357">
        <v>1488520800</v>
      </c>
      <c r="N357" t="b">
        <v>0</v>
      </c>
      <c r="O357" t="b">
        <v>0</v>
      </c>
      <c r="P357" t="s">
        <v>65</v>
      </c>
      <c r="Q357" s="6">
        <f t="shared" si="51"/>
        <v>0.58973684210526311</v>
      </c>
      <c r="R357">
        <f t="shared" si="52"/>
        <v>26.058139534883722</v>
      </c>
      <c r="S357" t="str">
        <f t="shared" si="55"/>
        <v>technology</v>
      </c>
      <c r="T357" t="str">
        <f t="shared" si="56"/>
        <v>wearables</v>
      </c>
      <c r="U357">
        <f t="shared" si="57"/>
        <v>10</v>
      </c>
      <c r="V357" t="str">
        <f t="shared" si="58"/>
        <v>technology</v>
      </c>
      <c r="W357" t="str">
        <f t="shared" si="59"/>
        <v>es</v>
      </c>
      <c r="X357">
        <f t="shared" si="60"/>
        <v>20</v>
      </c>
    </row>
    <row r="358" spans="1:2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 s="17">
        <f t="shared" si="53"/>
        <v>40922.25</v>
      </c>
      <c r="K358">
        <v>1326520800</v>
      </c>
      <c r="L358" s="16">
        <f t="shared" si="54"/>
        <v>40931.25</v>
      </c>
      <c r="M358">
        <v>1327298400</v>
      </c>
      <c r="N358" t="b">
        <v>0</v>
      </c>
      <c r="O358" t="b">
        <v>0</v>
      </c>
      <c r="P358" t="s">
        <v>33</v>
      </c>
      <c r="Q358" s="6">
        <f t="shared" si="51"/>
        <v>0.36892473118279567</v>
      </c>
      <c r="R358">
        <f t="shared" si="52"/>
        <v>85.775000000000006</v>
      </c>
      <c r="S358" t="str">
        <f t="shared" si="55"/>
        <v>theater</v>
      </c>
      <c r="T358" t="str">
        <f t="shared" si="56"/>
        <v>plays</v>
      </c>
      <c r="U358">
        <f t="shared" si="57"/>
        <v>7</v>
      </c>
      <c r="V358" t="str">
        <f t="shared" si="58"/>
        <v>theater</v>
      </c>
      <c r="W358" t="str">
        <f t="shared" si="59"/>
        <v>ter/plays</v>
      </c>
      <c r="X358">
        <f t="shared" si="60"/>
        <v>13</v>
      </c>
    </row>
    <row r="359" spans="1:2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 s="17">
        <f t="shared" si="53"/>
        <v>42250.208333333328</v>
      </c>
      <c r="K359">
        <v>1441256400</v>
      </c>
      <c r="L359" s="16">
        <f t="shared" si="54"/>
        <v>42275.208333333328</v>
      </c>
      <c r="M359">
        <v>1443416400</v>
      </c>
      <c r="N359" t="b">
        <v>0</v>
      </c>
      <c r="O359" t="b">
        <v>0</v>
      </c>
      <c r="P359" t="s">
        <v>89</v>
      </c>
      <c r="Q359" s="6">
        <f t="shared" si="51"/>
        <v>1.8491304347826087</v>
      </c>
      <c r="R359">
        <f t="shared" si="52"/>
        <v>103.73170731707317</v>
      </c>
      <c r="S359" t="str">
        <f t="shared" si="55"/>
        <v>games</v>
      </c>
      <c r="T359" t="str">
        <f t="shared" si="56"/>
        <v>video games</v>
      </c>
      <c r="U359">
        <f t="shared" si="57"/>
        <v>5</v>
      </c>
      <c r="V359" t="str">
        <f t="shared" si="58"/>
        <v>games</v>
      </c>
      <c r="W359" t="str">
        <f t="shared" si="59"/>
        <v>games/video games</v>
      </c>
      <c r="X359">
        <f t="shared" si="60"/>
        <v>17</v>
      </c>
    </row>
    <row r="360" spans="1:2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 s="17">
        <f t="shared" si="53"/>
        <v>43322.208333333328</v>
      </c>
      <c r="K360">
        <v>1533877200</v>
      </c>
      <c r="L360" s="16">
        <f t="shared" si="54"/>
        <v>43325.208333333328</v>
      </c>
      <c r="M360">
        <v>1534136400</v>
      </c>
      <c r="N360" t="b">
        <v>1</v>
      </c>
      <c r="O360" t="b">
        <v>0</v>
      </c>
      <c r="P360" t="s">
        <v>122</v>
      </c>
      <c r="Q360" s="6">
        <f t="shared" si="51"/>
        <v>0.11814432989690722</v>
      </c>
      <c r="R360">
        <f t="shared" si="52"/>
        <v>49.826086956521742</v>
      </c>
      <c r="S360" t="str">
        <f t="shared" si="55"/>
        <v>photography</v>
      </c>
      <c r="T360" t="str">
        <f t="shared" si="56"/>
        <v>photography books</v>
      </c>
      <c r="U360">
        <f t="shared" si="57"/>
        <v>11</v>
      </c>
      <c r="V360" t="str">
        <f t="shared" si="58"/>
        <v>photography</v>
      </c>
      <c r="W360" t="str">
        <f t="shared" si="59"/>
        <v>aphy books</v>
      </c>
      <c r="X360">
        <f t="shared" si="60"/>
        <v>29</v>
      </c>
    </row>
    <row r="361" spans="1:2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 s="17">
        <f t="shared" si="53"/>
        <v>40782.208333333336</v>
      </c>
      <c r="K361">
        <v>1314421200</v>
      </c>
      <c r="L361" s="16">
        <f t="shared" si="54"/>
        <v>40789.208333333336</v>
      </c>
      <c r="M361">
        <v>1315026000</v>
      </c>
      <c r="N361" t="b">
        <v>0</v>
      </c>
      <c r="O361" t="b">
        <v>0</v>
      </c>
      <c r="P361" t="s">
        <v>71</v>
      </c>
      <c r="Q361" s="6">
        <f t="shared" si="51"/>
        <v>2.9870000000000001</v>
      </c>
      <c r="R361">
        <f t="shared" si="52"/>
        <v>63.893048128342244</v>
      </c>
      <c r="S361" t="str">
        <f t="shared" si="55"/>
        <v>film &amp; video</v>
      </c>
      <c r="T361" t="str">
        <f t="shared" si="56"/>
        <v>animation</v>
      </c>
      <c r="U361">
        <f t="shared" si="57"/>
        <v>12</v>
      </c>
      <c r="V361" t="str">
        <f t="shared" si="58"/>
        <v>film &amp; video</v>
      </c>
      <c r="W361" t="str">
        <f t="shared" si="59"/>
        <v/>
      </c>
      <c r="X361">
        <f t="shared" si="60"/>
        <v>22</v>
      </c>
    </row>
    <row r="362" spans="1:2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 s="17">
        <f t="shared" si="53"/>
        <v>40544.25</v>
      </c>
      <c r="K362">
        <v>1293861600</v>
      </c>
      <c r="L362" s="16">
        <f t="shared" si="54"/>
        <v>40558.25</v>
      </c>
      <c r="M362">
        <v>1295071200</v>
      </c>
      <c r="N362" t="b">
        <v>0</v>
      </c>
      <c r="O362" t="b">
        <v>1</v>
      </c>
      <c r="P362" t="s">
        <v>33</v>
      </c>
      <c r="Q362" s="6">
        <f t="shared" si="51"/>
        <v>2.2635175879396985</v>
      </c>
      <c r="R362">
        <f t="shared" si="52"/>
        <v>47.002434782608695</v>
      </c>
      <c r="S362" t="str">
        <f t="shared" si="55"/>
        <v>theater</v>
      </c>
      <c r="T362" t="str">
        <f t="shared" si="56"/>
        <v>plays</v>
      </c>
      <c r="U362">
        <f t="shared" si="57"/>
        <v>7</v>
      </c>
      <c r="V362" t="str">
        <f t="shared" si="58"/>
        <v>theater</v>
      </c>
      <c r="W362" t="str">
        <f t="shared" si="59"/>
        <v>plays</v>
      </c>
      <c r="X362">
        <f t="shared" si="60"/>
        <v>13</v>
      </c>
    </row>
    <row r="363" spans="1:2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 s="17">
        <f t="shared" si="53"/>
        <v>43015.208333333328</v>
      </c>
      <c r="K363">
        <v>1507352400</v>
      </c>
      <c r="L363" s="16">
        <f t="shared" si="54"/>
        <v>43039.208333333328</v>
      </c>
      <c r="M363">
        <v>1509426000</v>
      </c>
      <c r="N363" t="b">
        <v>0</v>
      </c>
      <c r="O363" t="b">
        <v>0</v>
      </c>
      <c r="P363" t="s">
        <v>33</v>
      </c>
      <c r="Q363" s="6">
        <f t="shared" si="51"/>
        <v>1.7356363636363636</v>
      </c>
      <c r="R363">
        <f t="shared" si="52"/>
        <v>108.47727272727273</v>
      </c>
      <c r="S363" t="str">
        <f t="shared" si="55"/>
        <v>theater</v>
      </c>
      <c r="T363" t="str">
        <f t="shared" si="56"/>
        <v>plays</v>
      </c>
      <c r="U363">
        <f t="shared" si="57"/>
        <v>7</v>
      </c>
      <c r="V363" t="str">
        <f t="shared" si="58"/>
        <v>theater</v>
      </c>
      <c r="W363" t="str">
        <f t="shared" si="59"/>
        <v>ys</v>
      </c>
      <c r="X363">
        <f t="shared" si="60"/>
        <v>13</v>
      </c>
    </row>
    <row r="364" spans="1:2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 s="17">
        <f t="shared" si="53"/>
        <v>40570.25</v>
      </c>
      <c r="K364">
        <v>1296108000</v>
      </c>
      <c r="L364" s="16">
        <f t="shared" si="54"/>
        <v>40608.25</v>
      </c>
      <c r="M364">
        <v>1299391200</v>
      </c>
      <c r="N364" t="b">
        <v>0</v>
      </c>
      <c r="O364" t="b">
        <v>0</v>
      </c>
      <c r="P364" t="s">
        <v>23</v>
      </c>
      <c r="Q364" s="6">
        <f t="shared" si="51"/>
        <v>3.7175675675675675</v>
      </c>
      <c r="R364">
        <f t="shared" si="52"/>
        <v>72.015706806282722</v>
      </c>
      <c r="S364" t="str">
        <f t="shared" si="55"/>
        <v>music</v>
      </c>
      <c r="T364" t="str">
        <f t="shared" si="56"/>
        <v>rock</v>
      </c>
      <c r="U364">
        <f t="shared" si="57"/>
        <v>5</v>
      </c>
      <c r="V364" t="str">
        <f t="shared" si="58"/>
        <v>music</v>
      </c>
      <c r="W364" t="str">
        <f t="shared" si="59"/>
        <v>rock</v>
      </c>
      <c r="X364">
        <f t="shared" si="60"/>
        <v>10</v>
      </c>
    </row>
    <row r="365" spans="1:2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 s="17">
        <f t="shared" si="53"/>
        <v>40904.25</v>
      </c>
      <c r="K365">
        <v>1324965600</v>
      </c>
      <c r="L365" s="16">
        <f t="shared" si="54"/>
        <v>40905.25</v>
      </c>
      <c r="M365">
        <v>1325052000</v>
      </c>
      <c r="N365" t="b">
        <v>0</v>
      </c>
      <c r="O365" t="b">
        <v>0</v>
      </c>
      <c r="P365" t="s">
        <v>23</v>
      </c>
      <c r="Q365" s="6">
        <f t="shared" si="51"/>
        <v>1.601923076923077</v>
      </c>
      <c r="R365">
        <f t="shared" si="52"/>
        <v>59.928057553956833</v>
      </c>
      <c r="S365" t="str">
        <f t="shared" si="55"/>
        <v>music</v>
      </c>
      <c r="T365" t="str">
        <f t="shared" si="56"/>
        <v>rock</v>
      </c>
      <c r="U365">
        <f t="shared" si="57"/>
        <v>5</v>
      </c>
      <c r="V365" t="str">
        <f t="shared" si="58"/>
        <v>music</v>
      </c>
      <c r="W365" t="str">
        <f t="shared" si="59"/>
        <v>music/rock</v>
      </c>
      <c r="X365">
        <f t="shared" si="60"/>
        <v>10</v>
      </c>
    </row>
    <row r="366" spans="1:2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 s="17">
        <f t="shared" si="53"/>
        <v>43164.25</v>
      </c>
      <c r="K366">
        <v>1520229600</v>
      </c>
      <c r="L366" s="16">
        <f t="shared" si="54"/>
        <v>43194.208333333328</v>
      </c>
      <c r="M366">
        <v>1522818000</v>
      </c>
      <c r="N366" t="b">
        <v>0</v>
      </c>
      <c r="O366" t="b">
        <v>0</v>
      </c>
      <c r="P366" t="s">
        <v>60</v>
      </c>
      <c r="Q366" s="6">
        <f t="shared" si="51"/>
        <v>16.163333333333334</v>
      </c>
      <c r="R366">
        <f t="shared" si="52"/>
        <v>78.209677419354833</v>
      </c>
      <c r="S366" t="str">
        <f t="shared" si="55"/>
        <v>music</v>
      </c>
      <c r="T366" t="str">
        <f t="shared" si="56"/>
        <v>indie rock</v>
      </c>
      <c r="U366">
        <f t="shared" si="57"/>
        <v>5</v>
      </c>
      <c r="V366" t="str">
        <f t="shared" si="58"/>
        <v>music</v>
      </c>
      <c r="W366" t="str">
        <f t="shared" si="59"/>
        <v>ie rock</v>
      </c>
      <c r="X366">
        <f t="shared" si="60"/>
        <v>16</v>
      </c>
    </row>
    <row r="367" spans="1:2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 s="17">
        <f t="shared" si="53"/>
        <v>42733.25</v>
      </c>
      <c r="K367">
        <v>1482991200</v>
      </c>
      <c r="L367" s="16">
        <f t="shared" si="54"/>
        <v>42760.25</v>
      </c>
      <c r="M367">
        <v>1485324000</v>
      </c>
      <c r="N367" t="b">
        <v>0</v>
      </c>
      <c r="O367" t="b">
        <v>0</v>
      </c>
      <c r="P367" t="s">
        <v>33</v>
      </c>
      <c r="Q367" s="6">
        <f t="shared" si="51"/>
        <v>7.3343749999999996</v>
      </c>
      <c r="R367">
        <f t="shared" si="52"/>
        <v>104.77678571428571</v>
      </c>
      <c r="S367" t="str">
        <f t="shared" si="55"/>
        <v>theater</v>
      </c>
      <c r="T367" t="str">
        <f t="shared" si="56"/>
        <v>plays</v>
      </c>
      <c r="U367">
        <f t="shared" si="57"/>
        <v>7</v>
      </c>
      <c r="V367" t="str">
        <f t="shared" si="58"/>
        <v>theater</v>
      </c>
      <c r="W367" t="str">
        <f t="shared" si="59"/>
        <v>plays</v>
      </c>
      <c r="X367">
        <f t="shared" si="60"/>
        <v>13</v>
      </c>
    </row>
    <row r="368" spans="1:2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 s="17">
        <f t="shared" si="53"/>
        <v>40546.25</v>
      </c>
      <c r="K368">
        <v>1294034400</v>
      </c>
      <c r="L368" s="16">
        <f t="shared" si="54"/>
        <v>40547.25</v>
      </c>
      <c r="M368">
        <v>1294120800</v>
      </c>
      <c r="N368" t="b">
        <v>0</v>
      </c>
      <c r="O368" t="b">
        <v>1</v>
      </c>
      <c r="P368" t="s">
        <v>33</v>
      </c>
      <c r="Q368" s="6">
        <f t="shared" si="51"/>
        <v>5.9211111111111112</v>
      </c>
      <c r="R368">
        <f t="shared" si="52"/>
        <v>105.52475247524752</v>
      </c>
      <c r="S368" t="str">
        <f t="shared" si="55"/>
        <v>theater</v>
      </c>
      <c r="T368" t="str">
        <f t="shared" si="56"/>
        <v>plays</v>
      </c>
      <c r="U368">
        <f t="shared" si="57"/>
        <v>7</v>
      </c>
      <c r="V368" t="str">
        <f t="shared" si="58"/>
        <v>theater</v>
      </c>
      <c r="W368" t="str">
        <f t="shared" si="59"/>
        <v>plays</v>
      </c>
      <c r="X368">
        <f t="shared" si="60"/>
        <v>13</v>
      </c>
    </row>
    <row r="369" spans="1:2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 s="17">
        <f t="shared" si="53"/>
        <v>41930.208333333336</v>
      </c>
      <c r="K369">
        <v>1413608400</v>
      </c>
      <c r="L369" s="16">
        <f t="shared" si="54"/>
        <v>41954.25</v>
      </c>
      <c r="M369">
        <v>1415685600</v>
      </c>
      <c r="N369" t="b">
        <v>0</v>
      </c>
      <c r="O369" t="b">
        <v>1</v>
      </c>
      <c r="P369" t="s">
        <v>33</v>
      </c>
      <c r="Q369" s="6">
        <f t="shared" si="51"/>
        <v>0.18888888888888888</v>
      </c>
      <c r="R369">
        <f t="shared" si="52"/>
        <v>24.933333333333334</v>
      </c>
      <c r="S369" t="str">
        <f t="shared" si="55"/>
        <v>theater</v>
      </c>
      <c r="T369" t="str">
        <f t="shared" si="56"/>
        <v>plays</v>
      </c>
      <c r="U369">
        <f t="shared" si="57"/>
        <v>7</v>
      </c>
      <c r="V369" t="str">
        <f t="shared" si="58"/>
        <v>theater</v>
      </c>
      <c r="W369" t="str">
        <f t="shared" si="59"/>
        <v>theater/plays</v>
      </c>
      <c r="X369">
        <f t="shared" si="60"/>
        <v>13</v>
      </c>
    </row>
    <row r="370" spans="1:2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 s="17">
        <f t="shared" si="53"/>
        <v>40464.208333333336</v>
      </c>
      <c r="K370">
        <v>1286946000</v>
      </c>
      <c r="L370" s="16">
        <f t="shared" si="54"/>
        <v>40487.208333333336</v>
      </c>
      <c r="M370">
        <v>1288933200</v>
      </c>
      <c r="N370" t="b">
        <v>0</v>
      </c>
      <c r="O370" t="b">
        <v>1</v>
      </c>
      <c r="P370" t="s">
        <v>42</v>
      </c>
      <c r="Q370" s="6">
        <f t="shared" si="51"/>
        <v>2.7680769230769231</v>
      </c>
      <c r="R370">
        <f t="shared" si="52"/>
        <v>69.873786407766985</v>
      </c>
      <c r="S370" t="str">
        <f t="shared" si="55"/>
        <v>film &amp; video</v>
      </c>
      <c r="T370" t="str">
        <f t="shared" si="56"/>
        <v>documentary</v>
      </c>
      <c r="U370">
        <f t="shared" si="57"/>
        <v>12</v>
      </c>
      <c r="V370" t="str">
        <f t="shared" si="58"/>
        <v>film &amp; video</v>
      </c>
      <c r="W370" t="str">
        <f t="shared" si="59"/>
        <v>ocumentary</v>
      </c>
      <c r="X370">
        <f t="shared" si="60"/>
        <v>24</v>
      </c>
    </row>
    <row r="371" spans="1:2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 s="17">
        <f t="shared" si="53"/>
        <v>41308.25</v>
      </c>
      <c r="K371">
        <v>1359871200</v>
      </c>
      <c r="L371" s="16">
        <f t="shared" si="54"/>
        <v>41347.208333333336</v>
      </c>
      <c r="M371">
        <v>1363237200</v>
      </c>
      <c r="N371" t="b">
        <v>0</v>
      </c>
      <c r="O371" t="b">
        <v>1</v>
      </c>
      <c r="P371" t="s">
        <v>269</v>
      </c>
      <c r="Q371" s="6">
        <f t="shared" si="51"/>
        <v>2.730185185185185</v>
      </c>
      <c r="R371">
        <f t="shared" si="52"/>
        <v>95.733766233766232</v>
      </c>
      <c r="S371" t="str">
        <f t="shared" si="55"/>
        <v>film &amp; video</v>
      </c>
      <c r="T371" t="str">
        <f t="shared" si="56"/>
        <v>television</v>
      </c>
      <c r="U371">
        <f t="shared" si="57"/>
        <v>12</v>
      </c>
      <c r="V371" t="str">
        <f t="shared" si="58"/>
        <v>film &amp; video</v>
      </c>
      <c r="W371" t="str">
        <f t="shared" si="59"/>
        <v/>
      </c>
      <c r="X371">
        <f t="shared" si="60"/>
        <v>23</v>
      </c>
    </row>
    <row r="372" spans="1:2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 s="17">
        <f t="shared" si="53"/>
        <v>43570.208333333328</v>
      </c>
      <c r="K372">
        <v>1555304400</v>
      </c>
      <c r="L372" s="16">
        <f t="shared" si="54"/>
        <v>43576.208333333328</v>
      </c>
      <c r="M372">
        <v>1555822800</v>
      </c>
      <c r="N372" t="b">
        <v>0</v>
      </c>
      <c r="O372" t="b">
        <v>0</v>
      </c>
      <c r="P372" t="s">
        <v>33</v>
      </c>
      <c r="Q372" s="6">
        <f t="shared" si="51"/>
        <v>1.593633125556545</v>
      </c>
      <c r="R372">
        <f t="shared" si="52"/>
        <v>29.997485752598056</v>
      </c>
      <c r="S372" t="str">
        <f t="shared" si="55"/>
        <v>theater</v>
      </c>
      <c r="T372" t="str">
        <f t="shared" si="56"/>
        <v>plays</v>
      </c>
      <c r="U372">
        <f t="shared" si="57"/>
        <v>7</v>
      </c>
      <c r="V372" t="str">
        <f t="shared" si="58"/>
        <v>theater</v>
      </c>
      <c r="W372" t="str">
        <f t="shared" si="59"/>
        <v>plays</v>
      </c>
      <c r="X372">
        <f t="shared" si="60"/>
        <v>13</v>
      </c>
    </row>
    <row r="373" spans="1:2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 s="17">
        <f t="shared" si="53"/>
        <v>42043.25</v>
      </c>
      <c r="K373">
        <v>1423375200</v>
      </c>
      <c r="L373" s="16">
        <f t="shared" si="54"/>
        <v>42094.208333333328</v>
      </c>
      <c r="M373">
        <v>1427778000</v>
      </c>
      <c r="N373" t="b">
        <v>0</v>
      </c>
      <c r="O373" t="b">
        <v>0</v>
      </c>
      <c r="P373" t="s">
        <v>33</v>
      </c>
      <c r="Q373" s="6">
        <f t="shared" si="51"/>
        <v>0.67869978858350954</v>
      </c>
      <c r="R373">
        <f t="shared" si="52"/>
        <v>59.011948529411768</v>
      </c>
      <c r="S373" t="str">
        <f t="shared" si="55"/>
        <v>theater</v>
      </c>
      <c r="T373" t="str">
        <f t="shared" si="56"/>
        <v>plays</v>
      </c>
      <c r="U373">
        <f t="shared" si="57"/>
        <v>7</v>
      </c>
      <c r="V373" t="str">
        <f t="shared" si="58"/>
        <v>theater</v>
      </c>
      <c r="W373" t="str">
        <f t="shared" si="59"/>
        <v>theater/plays</v>
      </c>
      <c r="X373">
        <f t="shared" si="60"/>
        <v>13</v>
      </c>
    </row>
    <row r="374" spans="1:2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 s="17">
        <f t="shared" si="53"/>
        <v>42012.25</v>
      </c>
      <c r="K374">
        <v>1420696800</v>
      </c>
      <c r="L374" s="16">
        <f t="shared" si="54"/>
        <v>42032.25</v>
      </c>
      <c r="M374">
        <v>1422424800</v>
      </c>
      <c r="N374" t="b">
        <v>0</v>
      </c>
      <c r="O374" t="b">
        <v>1</v>
      </c>
      <c r="P374" t="s">
        <v>42</v>
      </c>
      <c r="Q374" s="6">
        <f t="shared" si="51"/>
        <v>15.915555555555555</v>
      </c>
      <c r="R374">
        <f t="shared" si="52"/>
        <v>84.757396449704146</v>
      </c>
      <c r="S374" t="str">
        <f t="shared" si="55"/>
        <v>film &amp; video</v>
      </c>
      <c r="T374" t="str">
        <f t="shared" si="56"/>
        <v>documentary</v>
      </c>
      <c r="U374">
        <f t="shared" si="57"/>
        <v>12</v>
      </c>
      <c r="V374" t="str">
        <f t="shared" si="58"/>
        <v>film &amp; video</v>
      </c>
      <c r="W374" t="str">
        <f t="shared" si="59"/>
        <v/>
      </c>
      <c r="X374">
        <f t="shared" si="60"/>
        <v>24</v>
      </c>
    </row>
    <row r="375" spans="1:2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 s="17">
        <f t="shared" si="53"/>
        <v>42964.208333333328</v>
      </c>
      <c r="K375">
        <v>1502946000</v>
      </c>
      <c r="L375" s="16">
        <f t="shared" si="54"/>
        <v>42972.208333333328</v>
      </c>
      <c r="M375">
        <v>1503637200</v>
      </c>
      <c r="N375" t="b">
        <v>0</v>
      </c>
      <c r="O375" t="b">
        <v>0</v>
      </c>
      <c r="P375" t="s">
        <v>33</v>
      </c>
      <c r="Q375" s="6">
        <f t="shared" si="51"/>
        <v>7.3018222222222224</v>
      </c>
      <c r="R375">
        <f t="shared" si="52"/>
        <v>78.010921177587846</v>
      </c>
      <c r="S375" t="str">
        <f t="shared" si="55"/>
        <v>theater</v>
      </c>
      <c r="T375" t="str">
        <f t="shared" si="56"/>
        <v>plays</v>
      </c>
      <c r="U375">
        <f t="shared" si="57"/>
        <v>7</v>
      </c>
      <c r="V375" t="str">
        <f t="shared" si="58"/>
        <v>theater</v>
      </c>
      <c r="W375" t="str">
        <f t="shared" si="59"/>
        <v>theater/plays</v>
      </c>
      <c r="X375">
        <f t="shared" si="60"/>
        <v>13</v>
      </c>
    </row>
    <row r="376" spans="1:2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 s="17">
        <f t="shared" si="53"/>
        <v>43476.25</v>
      </c>
      <c r="K376">
        <v>1547186400</v>
      </c>
      <c r="L376" s="16">
        <f t="shared" si="54"/>
        <v>43481.25</v>
      </c>
      <c r="M376">
        <v>1547618400</v>
      </c>
      <c r="N376" t="b">
        <v>0</v>
      </c>
      <c r="O376" t="b">
        <v>1</v>
      </c>
      <c r="P376" t="s">
        <v>42</v>
      </c>
      <c r="Q376" s="6">
        <f t="shared" si="51"/>
        <v>0.13185782556750297</v>
      </c>
      <c r="R376">
        <f t="shared" si="52"/>
        <v>50.05215419501134</v>
      </c>
      <c r="S376" t="str">
        <f t="shared" si="55"/>
        <v>film &amp; video</v>
      </c>
      <c r="T376" t="str">
        <f t="shared" si="56"/>
        <v>documentary</v>
      </c>
      <c r="U376">
        <f t="shared" si="57"/>
        <v>12</v>
      </c>
      <c r="V376" t="str">
        <f t="shared" si="58"/>
        <v>film &amp; video</v>
      </c>
      <c r="W376" t="str">
        <f t="shared" si="59"/>
        <v>ary</v>
      </c>
      <c r="X376">
        <f t="shared" si="60"/>
        <v>24</v>
      </c>
    </row>
    <row r="377" spans="1:2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 s="17">
        <f t="shared" si="53"/>
        <v>42293.208333333328</v>
      </c>
      <c r="K377">
        <v>1444971600</v>
      </c>
      <c r="L377" s="16">
        <f t="shared" si="54"/>
        <v>42350.25</v>
      </c>
      <c r="M377">
        <v>1449900000</v>
      </c>
      <c r="N377" t="b">
        <v>0</v>
      </c>
      <c r="O377" t="b">
        <v>0</v>
      </c>
      <c r="P377" t="s">
        <v>60</v>
      </c>
      <c r="Q377" s="6">
        <f t="shared" si="51"/>
        <v>0.54777777777777781</v>
      </c>
      <c r="R377">
        <f t="shared" si="52"/>
        <v>59.16</v>
      </c>
      <c r="S377" t="str">
        <f t="shared" si="55"/>
        <v>music</v>
      </c>
      <c r="T377" t="str">
        <f t="shared" si="56"/>
        <v>indie rock</v>
      </c>
      <c r="U377">
        <f t="shared" si="57"/>
        <v>5</v>
      </c>
      <c r="V377" t="str">
        <f t="shared" si="58"/>
        <v>music</v>
      </c>
      <c r="W377" t="str">
        <f t="shared" si="59"/>
        <v>rock</v>
      </c>
      <c r="X377">
        <f t="shared" si="60"/>
        <v>16</v>
      </c>
    </row>
    <row r="378" spans="1:2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 s="17">
        <f t="shared" si="53"/>
        <v>41826.208333333336</v>
      </c>
      <c r="K378">
        <v>1404622800</v>
      </c>
      <c r="L378" s="16">
        <f t="shared" si="54"/>
        <v>41832.208333333336</v>
      </c>
      <c r="M378">
        <v>1405141200</v>
      </c>
      <c r="N378" t="b">
        <v>0</v>
      </c>
      <c r="O378" t="b">
        <v>0</v>
      </c>
      <c r="P378" t="s">
        <v>23</v>
      </c>
      <c r="Q378" s="6">
        <f t="shared" si="51"/>
        <v>3.6102941176470589</v>
      </c>
      <c r="R378">
        <f t="shared" si="52"/>
        <v>93.702290076335885</v>
      </c>
      <c r="S378" t="str">
        <f t="shared" si="55"/>
        <v>music</v>
      </c>
      <c r="T378" t="str">
        <f t="shared" si="56"/>
        <v>rock</v>
      </c>
      <c r="U378">
        <f t="shared" si="57"/>
        <v>5</v>
      </c>
      <c r="V378" t="str">
        <f t="shared" si="58"/>
        <v>music</v>
      </c>
      <c r="W378" t="str">
        <f t="shared" si="59"/>
        <v>ic/rock</v>
      </c>
      <c r="X378">
        <f t="shared" si="60"/>
        <v>10</v>
      </c>
    </row>
    <row r="379" spans="1:2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 s="17">
        <f t="shared" si="53"/>
        <v>43760.208333333328</v>
      </c>
      <c r="K379">
        <v>1571720400</v>
      </c>
      <c r="L379" s="16">
        <f t="shared" si="54"/>
        <v>43774.25</v>
      </c>
      <c r="M379">
        <v>1572933600</v>
      </c>
      <c r="N379" t="b">
        <v>0</v>
      </c>
      <c r="O379" t="b">
        <v>0</v>
      </c>
      <c r="P379" t="s">
        <v>33</v>
      </c>
      <c r="Q379" s="6">
        <f t="shared" si="51"/>
        <v>0.10257545271629778</v>
      </c>
      <c r="R379">
        <f t="shared" si="52"/>
        <v>40.14173228346457</v>
      </c>
      <c r="S379" t="str">
        <f t="shared" si="55"/>
        <v>theater</v>
      </c>
      <c r="T379" t="str">
        <f t="shared" si="56"/>
        <v>plays</v>
      </c>
      <c r="U379">
        <f t="shared" si="57"/>
        <v>7</v>
      </c>
      <c r="V379" t="str">
        <f t="shared" si="58"/>
        <v>theater</v>
      </c>
      <c r="W379" t="str">
        <f t="shared" si="59"/>
        <v>theater/plays</v>
      </c>
      <c r="X379">
        <f t="shared" si="60"/>
        <v>13</v>
      </c>
    </row>
    <row r="380" spans="1:2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 s="17">
        <f t="shared" si="53"/>
        <v>43241.208333333328</v>
      </c>
      <c r="K380">
        <v>1526878800</v>
      </c>
      <c r="L380" s="16">
        <f t="shared" si="54"/>
        <v>43279.208333333328</v>
      </c>
      <c r="M380">
        <v>1530162000</v>
      </c>
      <c r="N380" t="b">
        <v>0</v>
      </c>
      <c r="O380" t="b">
        <v>0</v>
      </c>
      <c r="P380" t="s">
        <v>42</v>
      </c>
      <c r="Q380" s="6">
        <f t="shared" si="51"/>
        <v>0.13962962962962963</v>
      </c>
      <c r="R380">
        <f t="shared" si="52"/>
        <v>70.090140845070422</v>
      </c>
      <c r="S380" t="str">
        <f t="shared" si="55"/>
        <v>film &amp; video</v>
      </c>
      <c r="T380" t="str">
        <f t="shared" si="56"/>
        <v>documentary</v>
      </c>
      <c r="U380">
        <f t="shared" si="57"/>
        <v>12</v>
      </c>
      <c r="V380" t="str">
        <f t="shared" si="58"/>
        <v>film &amp; video</v>
      </c>
      <c r="W380" t="str">
        <f t="shared" si="59"/>
        <v/>
      </c>
      <c r="X380">
        <f t="shared" si="60"/>
        <v>24</v>
      </c>
    </row>
    <row r="381" spans="1:2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 s="17">
        <f t="shared" si="53"/>
        <v>40843.208333333336</v>
      </c>
      <c r="K381">
        <v>1319691600</v>
      </c>
      <c r="L381" s="16">
        <f t="shared" si="54"/>
        <v>40857.25</v>
      </c>
      <c r="M381">
        <v>1320904800</v>
      </c>
      <c r="N381" t="b">
        <v>0</v>
      </c>
      <c r="O381" t="b">
        <v>0</v>
      </c>
      <c r="P381" t="s">
        <v>33</v>
      </c>
      <c r="Q381" s="6">
        <f t="shared" si="51"/>
        <v>0.40444444444444444</v>
      </c>
      <c r="R381">
        <f t="shared" si="52"/>
        <v>66.181818181818187</v>
      </c>
      <c r="S381" t="str">
        <f t="shared" si="55"/>
        <v>theater</v>
      </c>
      <c r="T381" t="str">
        <f t="shared" si="56"/>
        <v>plays</v>
      </c>
      <c r="U381">
        <f t="shared" si="57"/>
        <v>7</v>
      </c>
      <c r="V381" t="str">
        <f t="shared" si="58"/>
        <v>theater</v>
      </c>
      <c r="W381" t="str">
        <f t="shared" si="59"/>
        <v>plays</v>
      </c>
      <c r="X381">
        <f t="shared" si="60"/>
        <v>13</v>
      </c>
    </row>
    <row r="382" spans="1:2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 s="17">
        <f t="shared" si="53"/>
        <v>41448.208333333336</v>
      </c>
      <c r="K382">
        <v>1371963600</v>
      </c>
      <c r="L382" s="16">
        <f t="shared" si="54"/>
        <v>41453.208333333336</v>
      </c>
      <c r="M382">
        <v>1372395600</v>
      </c>
      <c r="N382" t="b">
        <v>0</v>
      </c>
      <c r="O382" t="b">
        <v>0</v>
      </c>
      <c r="P382" t="s">
        <v>33</v>
      </c>
      <c r="Q382" s="6">
        <f t="shared" si="51"/>
        <v>1.6032</v>
      </c>
      <c r="R382">
        <f t="shared" si="52"/>
        <v>47.714285714285715</v>
      </c>
      <c r="S382" t="str">
        <f t="shared" si="55"/>
        <v>theater</v>
      </c>
      <c r="T382" t="str">
        <f t="shared" si="56"/>
        <v>plays</v>
      </c>
      <c r="U382">
        <f t="shared" si="57"/>
        <v>7</v>
      </c>
      <c r="V382" t="str">
        <f t="shared" si="58"/>
        <v>theater</v>
      </c>
      <c r="W382" t="str">
        <f t="shared" si="59"/>
        <v>plays</v>
      </c>
      <c r="X382">
        <f t="shared" si="60"/>
        <v>13</v>
      </c>
    </row>
    <row r="383" spans="1:2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 s="17">
        <f t="shared" si="53"/>
        <v>42163.208333333328</v>
      </c>
      <c r="K383">
        <v>1433739600</v>
      </c>
      <c r="L383" s="16">
        <f t="shared" si="54"/>
        <v>42209.208333333328</v>
      </c>
      <c r="M383">
        <v>1437714000</v>
      </c>
      <c r="N383" t="b">
        <v>0</v>
      </c>
      <c r="O383" t="b">
        <v>0</v>
      </c>
      <c r="P383" t="s">
        <v>33</v>
      </c>
      <c r="Q383" s="6">
        <f t="shared" si="51"/>
        <v>1.8394339622641509</v>
      </c>
      <c r="R383">
        <f t="shared" si="52"/>
        <v>62.896774193548389</v>
      </c>
      <c r="S383" t="str">
        <f t="shared" si="55"/>
        <v>theater</v>
      </c>
      <c r="T383" t="str">
        <f t="shared" si="56"/>
        <v>plays</v>
      </c>
      <c r="U383">
        <f t="shared" si="57"/>
        <v>7</v>
      </c>
      <c r="V383" t="str">
        <f t="shared" si="58"/>
        <v>theater</v>
      </c>
      <c r="W383" t="str">
        <f t="shared" si="59"/>
        <v>theater/plays</v>
      </c>
      <c r="X383">
        <f t="shared" si="60"/>
        <v>13</v>
      </c>
    </row>
    <row r="384" spans="1:2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 s="17">
        <f t="shared" si="53"/>
        <v>43024.208333333328</v>
      </c>
      <c r="K384">
        <v>1508130000</v>
      </c>
      <c r="L384" s="16">
        <f t="shared" si="54"/>
        <v>43043.208333333328</v>
      </c>
      <c r="M384">
        <v>1509771600</v>
      </c>
      <c r="N384" t="b">
        <v>0</v>
      </c>
      <c r="O384" t="b">
        <v>0</v>
      </c>
      <c r="P384" t="s">
        <v>122</v>
      </c>
      <c r="Q384" s="6">
        <f t="shared" si="51"/>
        <v>0.63769230769230767</v>
      </c>
      <c r="R384">
        <f t="shared" si="52"/>
        <v>86.611940298507463</v>
      </c>
      <c r="S384" t="str">
        <f t="shared" si="55"/>
        <v>photography</v>
      </c>
      <c r="T384" t="str">
        <f t="shared" si="56"/>
        <v>photography books</v>
      </c>
      <c r="U384">
        <f t="shared" si="57"/>
        <v>11</v>
      </c>
      <c r="V384" t="str">
        <f t="shared" si="58"/>
        <v>photography</v>
      </c>
      <c r="W384" t="str">
        <f t="shared" si="59"/>
        <v>ooks</v>
      </c>
      <c r="X384">
        <f t="shared" si="60"/>
        <v>29</v>
      </c>
    </row>
    <row r="385" spans="1:2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 s="17">
        <f t="shared" si="53"/>
        <v>43509.25</v>
      </c>
      <c r="K385">
        <v>1550037600</v>
      </c>
      <c r="L385" s="16">
        <f t="shared" si="54"/>
        <v>43515.25</v>
      </c>
      <c r="M385">
        <v>1550556000</v>
      </c>
      <c r="N385" t="b">
        <v>0</v>
      </c>
      <c r="O385" t="b">
        <v>1</v>
      </c>
      <c r="P385" t="s">
        <v>17</v>
      </c>
      <c r="Q385" s="6">
        <f t="shared" si="51"/>
        <v>2.2538095238095237</v>
      </c>
      <c r="R385">
        <f t="shared" si="52"/>
        <v>75.126984126984127</v>
      </c>
      <c r="S385" t="str">
        <f t="shared" si="55"/>
        <v>food</v>
      </c>
      <c r="T385" t="str">
        <f t="shared" si="56"/>
        <v>food trucks</v>
      </c>
      <c r="U385">
        <f t="shared" si="57"/>
        <v>4</v>
      </c>
      <c r="V385" t="str">
        <f t="shared" si="58"/>
        <v>food</v>
      </c>
      <c r="W385" t="str">
        <f t="shared" si="59"/>
        <v>food/food trucks</v>
      </c>
      <c r="X385">
        <f t="shared" si="60"/>
        <v>16</v>
      </c>
    </row>
    <row r="386" spans="1:2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 s="17">
        <f t="shared" si="53"/>
        <v>42776.25</v>
      </c>
      <c r="K386">
        <v>1486706400</v>
      </c>
      <c r="L386" s="16">
        <f t="shared" si="54"/>
        <v>42803.25</v>
      </c>
      <c r="M386">
        <v>1489039200</v>
      </c>
      <c r="N386" t="b">
        <v>1</v>
      </c>
      <c r="O386" t="b">
        <v>1</v>
      </c>
      <c r="P386" t="s">
        <v>42</v>
      </c>
      <c r="Q386" s="6">
        <f t="shared" ref="Q386:Q449" si="61">E386/D386</f>
        <v>1.7200961538461539</v>
      </c>
      <c r="R386">
        <f t="shared" ref="R386:R449" si="62">IFERROR(E386/G386, 0)</f>
        <v>41.004167534903104</v>
      </c>
      <c r="S386" t="str">
        <f t="shared" si="55"/>
        <v>film &amp; video</v>
      </c>
      <c r="T386" t="str">
        <f t="shared" si="56"/>
        <v>documentary</v>
      </c>
      <c r="U386">
        <f t="shared" si="57"/>
        <v>12</v>
      </c>
      <c r="V386" t="str">
        <f t="shared" si="58"/>
        <v>film &amp; video</v>
      </c>
      <c r="W386" t="str">
        <f t="shared" si="59"/>
        <v>umentary</v>
      </c>
      <c r="X386">
        <f t="shared" si="60"/>
        <v>24</v>
      </c>
    </row>
    <row r="387" spans="1:2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 s="17">
        <f t="shared" ref="J387:J450" si="63">(((K387/60)/60)/24)+DATE(1970,1,1)</f>
        <v>43553.208333333328</v>
      </c>
      <c r="K387">
        <v>1553835600</v>
      </c>
      <c r="L387" s="16">
        <f t="shared" ref="L387:L450" si="64">(((M387/60)/60)/24)+DATE(1970,1,1)</f>
        <v>43585.208333333328</v>
      </c>
      <c r="M387">
        <v>1556600400</v>
      </c>
      <c r="N387" t="b">
        <v>0</v>
      </c>
      <c r="O387" t="b">
        <v>0</v>
      </c>
      <c r="P387" t="s">
        <v>68</v>
      </c>
      <c r="Q387" s="6">
        <f t="shared" si="61"/>
        <v>1.4616709511568124</v>
      </c>
      <c r="R387">
        <f t="shared" si="62"/>
        <v>50.007915567282325</v>
      </c>
      <c r="S387" t="str">
        <f t="shared" ref="S387:S450" si="65">LEFT(P387,SEARCH("/",P387)-1)</f>
        <v>publishing</v>
      </c>
      <c r="T387" t="str">
        <f t="shared" ref="T387:T450" si="66">MID(P387,SEARCH("/",P387)+1,LEN(P387))</f>
        <v>nonfiction</v>
      </c>
      <c r="U387">
        <f t="shared" ref="U387:U450" si="67">SEARCH("/",P387)-1</f>
        <v>10</v>
      </c>
      <c r="V387" t="str">
        <f t="shared" ref="V387:V450" si="68">LEFT(P387,SEARCH("/",P387)-1)</f>
        <v>publishing</v>
      </c>
      <c r="W387" t="str">
        <f t="shared" ref="W387:W450" si="69">RIGHT(P387,LEN(P388)-SEARCH("/",P387))</f>
        <v>on</v>
      </c>
      <c r="X387">
        <f t="shared" ref="X387:X450" si="70">LEN(P387)</f>
        <v>21</v>
      </c>
    </row>
    <row r="388" spans="1:2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 s="17">
        <f t="shared" si="63"/>
        <v>40355.208333333336</v>
      </c>
      <c r="K388">
        <v>1277528400</v>
      </c>
      <c r="L388" s="16">
        <f t="shared" si="64"/>
        <v>40367.208333333336</v>
      </c>
      <c r="M388">
        <v>1278565200</v>
      </c>
      <c r="N388" t="b">
        <v>0</v>
      </c>
      <c r="O388" t="b">
        <v>0</v>
      </c>
      <c r="P388" t="s">
        <v>33</v>
      </c>
      <c r="Q388" s="6">
        <f t="shared" si="61"/>
        <v>0.76423616236162362</v>
      </c>
      <c r="R388">
        <f t="shared" si="62"/>
        <v>96.960674157303373</v>
      </c>
      <c r="S388" t="str">
        <f t="shared" si="65"/>
        <v>theater</v>
      </c>
      <c r="T388" t="str">
        <f t="shared" si="66"/>
        <v>plays</v>
      </c>
      <c r="U388">
        <f t="shared" si="67"/>
        <v>7</v>
      </c>
      <c r="V388" t="str">
        <f t="shared" si="68"/>
        <v>theater</v>
      </c>
      <c r="W388" t="str">
        <f t="shared" si="69"/>
        <v>heater/plays</v>
      </c>
      <c r="X388">
        <f t="shared" si="70"/>
        <v>13</v>
      </c>
    </row>
    <row r="389" spans="1:2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 s="17">
        <f t="shared" si="63"/>
        <v>41072.208333333336</v>
      </c>
      <c r="K389">
        <v>1339477200</v>
      </c>
      <c r="L389" s="16">
        <f t="shared" si="64"/>
        <v>41077.208333333336</v>
      </c>
      <c r="M389">
        <v>1339909200</v>
      </c>
      <c r="N389" t="b">
        <v>0</v>
      </c>
      <c r="O389" t="b">
        <v>0</v>
      </c>
      <c r="P389" t="s">
        <v>65</v>
      </c>
      <c r="Q389" s="6">
        <f t="shared" si="61"/>
        <v>0.39261467889908258</v>
      </c>
      <c r="R389">
        <f t="shared" si="62"/>
        <v>100.93160377358491</v>
      </c>
      <c r="S389" t="str">
        <f t="shared" si="65"/>
        <v>technology</v>
      </c>
      <c r="T389" t="str">
        <f t="shared" si="66"/>
        <v>wearables</v>
      </c>
      <c r="U389">
        <f t="shared" si="67"/>
        <v>10</v>
      </c>
      <c r="V389" t="str">
        <f t="shared" si="68"/>
        <v>technology</v>
      </c>
      <c r="W389" t="str">
        <f t="shared" si="69"/>
        <v>ables</v>
      </c>
      <c r="X389">
        <f t="shared" si="70"/>
        <v>20</v>
      </c>
    </row>
    <row r="390" spans="1:2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 s="17">
        <f t="shared" si="63"/>
        <v>40912.25</v>
      </c>
      <c r="K390">
        <v>1325656800</v>
      </c>
      <c r="L390" s="16">
        <f t="shared" si="64"/>
        <v>40914.25</v>
      </c>
      <c r="M390">
        <v>1325829600</v>
      </c>
      <c r="N390" t="b">
        <v>0</v>
      </c>
      <c r="O390" t="b">
        <v>0</v>
      </c>
      <c r="P390" t="s">
        <v>60</v>
      </c>
      <c r="Q390" s="6">
        <f t="shared" si="61"/>
        <v>0.11270034843205574</v>
      </c>
      <c r="R390">
        <f t="shared" si="62"/>
        <v>89.227586206896547</v>
      </c>
      <c r="S390" t="str">
        <f t="shared" si="65"/>
        <v>music</v>
      </c>
      <c r="T390" t="str">
        <f t="shared" si="66"/>
        <v>indie rock</v>
      </c>
      <c r="U390">
        <f t="shared" si="67"/>
        <v>5</v>
      </c>
      <c r="V390" t="str">
        <f t="shared" si="68"/>
        <v>music</v>
      </c>
      <c r="W390" t="str">
        <f t="shared" si="69"/>
        <v>ie rock</v>
      </c>
      <c r="X390">
        <f t="shared" si="70"/>
        <v>16</v>
      </c>
    </row>
    <row r="391" spans="1:2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 s="17">
        <f t="shared" si="63"/>
        <v>40479.208333333336</v>
      </c>
      <c r="K391">
        <v>1288242000</v>
      </c>
      <c r="L391" s="16">
        <f t="shared" si="64"/>
        <v>40506.25</v>
      </c>
      <c r="M391">
        <v>1290578400</v>
      </c>
      <c r="N391" t="b">
        <v>0</v>
      </c>
      <c r="O391" t="b">
        <v>0</v>
      </c>
      <c r="P391" t="s">
        <v>33</v>
      </c>
      <c r="Q391" s="6">
        <f t="shared" si="61"/>
        <v>1.2211084337349398</v>
      </c>
      <c r="R391">
        <f t="shared" si="62"/>
        <v>87.979166666666671</v>
      </c>
      <c r="S391" t="str">
        <f t="shared" si="65"/>
        <v>theater</v>
      </c>
      <c r="T391" t="str">
        <f t="shared" si="66"/>
        <v>plays</v>
      </c>
      <c r="U391">
        <f t="shared" si="67"/>
        <v>7</v>
      </c>
      <c r="V391" t="str">
        <f t="shared" si="68"/>
        <v>theater</v>
      </c>
      <c r="W391" t="str">
        <f t="shared" si="69"/>
        <v>theater/plays</v>
      </c>
      <c r="X391">
        <f t="shared" si="70"/>
        <v>13</v>
      </c>
    </row>
    <row r="392" spans="1:2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 s="17">
        <f t="shared" si="63"/>
        <v>41530.208333333336</v>
      </c>
      <c r="K392">
        <v>1379048400</v>
      </c>
      <c r="L392" s="16">
        <f t="shared" si="64"/>
        <v>41545.208333333336</v>
      </c>
      <c r="M392">
        <v>1380344400</v>
      </c>
      <c r="N392" t="b">
        <v>0</v>
      </c>
      <c r="O392" t="b">
        <v>0</v>
      </c>
      <c r="P392" t="s">
        <v>122</v>
      </c>
      <c r="Q392" s="6">
        <f t="shared" si="61"/>
        <v>1.8654166666666667</v>
      </c>
      <c r="R392">
        <f t="shared" si="62"/>
        <v>89.54</v>
      </c>
      <c r="S392" t="str">
        <f t="shared" si="65"/>
        <v>photography</v>
      </c>
      <c r="T392" t="str">
        <f t="shared" si="66"/>
        <v>photography books</v>
      </c>
      <c r="U392">
        <f t="shared" si="67"/>
        <v>11</v>
      </c>
      <c r="V392" t="str">
        <f t="shared" si="68"/>
        <v>photography</v>
      </c>
      <c r="W392" t="str">
        <f t="shared" si="69"/>
        <v>phy books</v>
      </c>
      <c r="X392">
        <f t="shared" si="70"/>
        <v>29</v>
      </c>
    </row>
    <row r="393" spans="1:2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 s="17">
        <f t="shared" si="63"/>
        <v>41653.25</v>
      </c>
      <c r="K393">
        <v>1389679200</v>
      </c>
      <c r="L393" s="16">
        <f t="shared" si="64"/>
        <v>41655.25</v>
      </c>
      <c r="M393">
        <v>1389852000</v>
      </c>
      <c r="N393" t="b">
        <v>0</v>
      </c>
      <c r="O393" t="b">
        <v>0</v>
      </c>
      <c r="P393" t="s">
        <v>68</v>
      </c>
      <c r="Q393" s="6">
        <f t="shared" si="61"/>
        <v>7.27317880794702E-2</v>
      </c>
      <c r="R393">
        <f t="shared" si="62"/>
        <v>29.09271523178808</v>
      </c>
      <c r="S393" t="str">
        <f t="shared" si="65"/>
        <v>publishing</v>
      </c>
      <c r="T393" t="str">
        <f t="shared" si="66"/>
        <v>nonfiction</v>
      </c>
      <c r="U393">
        <f t="shared" si="67"/>
        <v>10</v>
      </c>
      <c r="V393" t="str">
        <f t="shared" si="68"/>
        <v>publishing</v>
      </c>
      <c r="W393" t="str">
        <f t="shared" si="69"/>
        <v>onfiction</v>
      </c>
      <c r="X393">
        <f t="shared" si="70"/>
        <v>21</v>
      </c>
    </row>
    <row r="394" spans="1:2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 s="17">
        <f t="shared" si="63"/>
        <v>40549.25</v>
      </c>
      <c r="K394">
        <v>1294293600</v>
      </c>
      <c r="L394" s="16">
        <f t="shared" si="64"/>
        <v>40551.25</v>
      </c>
      <c r="M394">
        <v>1294466400</v>
      </c>
      <c r="N394" t="b">
        <v>0</v>
      </c>
      <c r="O394" t="b">
        <v>0</v>
      </c>
      <c r="P394" t="s">
        <v>65</v>
      </c>
      <c r="Q394" s="6">
        <f t="shared" si="61"/>
        <v>0.65642371234207963</v>
      </c>
      <c r="R394">
        <f t="shared" si="62"/>
        <v>42.006218905472636</v>
      </c>
      <c r="S394" t="str">
        <f t="shared" si="65"/>
        <v>technology</v>
      </c>
      <c r="T394" t="str">
        <f t="shared" si="66"/>
        <v>wearables</v>
      </c>
      <c r="U394">
        <f t="shared" si="67"/>
        <v>10</v>
      </c>
      <c r="V394" t="str">
        <f t="shared" si="68"/>
        <v>technology</v>
      </c>
      <c r="W394" t="e">
        <f t="shared" si="69"/>
        <v>#VALUE!</v>
      </c>
      <c r="X394">
        <f t="shared" si="70"/>
        <v>20</v>
      </c>
    </row>
    <row r="395" spans="1:2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 s="17">
        <f t="shared" si="63"/>
        <v>42933.208333333328</v>
      </c>
      <c r="K395">
        <v>1500267600</v>
      </c>
      <c r="L395" s="16">
        <f t="shared" si="64"/>
        <v>42934.208333333328</v>
      </c>
      <c r="M395">
        <v>1500354000</v>
      </c>
      <c r="N395" t="b">
        <v>0</v>
      </c>
      <c r="O395" t="b">
        <v>0</v>
      </c>
      <c r="P395" t="s">
        <v>159</v>
      </c>
      <c r="Q395" s="6">
        <f t="shared" si="61"/>
        <v>2.2896178343949045</v>
      </c>
      <c r="R395">
        <f t="shared" si="62"/>
        <v>47.004903563255965</v>
      </c>
      <c r="S395" t="str">
        <f t="shared" si="65"/>
        <v>music</v>
      </c>
      <c r="T395" t="str">
        <f t="shared" si="66"/>
        <v>jazz</v>
      </c>
      <c r="U395">
        <f t="shared" si="67"/>
        <v>5</v>
      </c>
      <c r="V395" t="str">
        <f t="shared" si="68"/>
        <v>music</v>
      </c>
      <c r="W395" t="str">
        <f t="shared" si="69"/>
        <v>music/jazz</v>
      </c>
      <c r="X395">
        <f t="shared" si="70"/>
        <v>10</v>
      </c>
    </row>
    <row r="396" spans="1:2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 s="17">
        <f t="shared" si="63"/>
        <v>41484.208333333336</v>
      </c>
      <c r="K396">
        <v>1375074000</v>
      </c>
      <c r="L396" s="16">
        <f t="shared" si="64"/>
        <v>41494.208333333336</v>
      </c>
      <c r="M396">
        <v>1375938000</v>
      </c>
      <c r="N396" t="b">
        <v>0</v>
      </c>
      <c r="O396" t="b">
        <v>1</v>
      </c>
      <c r="P396" t="s">
        <v>42</v>
      </c>
      <c r="Q396" s="6">
        <f t="shared" si="61"/>
        <v>4.6937499999999996</v>
      </c>
      <c r="R396">
        <f t="shared" si="62"/>
        <v>110.44117647058823</v>
      </c>
      <c r="S396" t="str">
        <f t="shared" si="65"/>
        <v>film &amp; video</v>
      </c>
      <c r="T396" t="str">
        <f t="shared" si="66"/>
        <v>documentary</v>
      </c>
      <c r="U396">
        <f t="shared" si="67"/>
        <v>12</v>
      </c>
      <c r="V396" t="str">
        <f t="shared" si="68"/>
        <v>film &amp; video</v>
      </c>
      <c r="W396" t="str">
        <f t="shared" si="69"/>
        <v/>
      </c>
      <c r="X396">
        <f t="shared" si="70"/>
        <v>24</v>
      </c>
    </row>
    <row r="397" spans="1:2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 s="17">
        <f t="shared" si="63"/>
        <v>40885.25</v>
      </c>
      <c r="K397">
        <v>1323324000</v>
      </c>
      <c r="L397" s="16">
        <f t="shared" si="64"/>
        <v>40886.25</v>
      </c>
      <c r="M397">
        <v>1323410400</v>
      </c>
      <c r="N397" t="b">
        <v>1</v>
      </c>
      <c r="O397" t="b">
        <v>0</v>
      </c>
      <c r="P397" t="s">
        <v>33</v>
      </c>
      <c r="Q397" s="6">
        <f t="shared" si="61"/>
        <v>1.3011267605633803</v>
      </c>
      <c r="R397">
        <f t="shared" si="62"/>
        <v>41.990909090909092</v>
      </c>
      <c r="S397" t="str">
        <f t="shared" si="65"/>
        <v>theater</v>
      </c>
      <c r="T397" t="str">
        <f t="shared" si="66"/>
        <v>plays</v>
      </c>
      <c r="U397">
        <f t="shared" si="67"/>
        <v>7</v>
      </c>
      <c r="V397" t="str">
        <f t="shared" si="68"/>
        <v>theater</v>
      </c>
      <c r="W397" t="str">
        <f t="shared" si="69"/>
        <v>ater/plays</v>
      </c>
      <c r="X397">
        <f t="shared" si="70"/>
        <v>13</v>
      </c>
    </row>
    <row r="398" spans="1:2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 s="17">
        <f t="shared" si="63"/>
        <v>43378.208333333328</v>
      </c>
      <c r="K398">
        <v>1538715600</v>
      </c>
      <c r="L398" s="16">
        <f t="shared" si="64"/>
        <v>43386.208333333328</v>
      </c>
      <c r="M398">
        <v>1539406800</v>
      </c>
      <c r="N398" t="b">
        <v>0</v>
      </c>
      <c r="O398" t="b">
        <v>0</v>
      </c>
      <c r="P398" t="s">
        <v>53</v>
      </c>
      <c r="Q398" s="6">
        <f t="shared" si="61"/>
        <v>1.6705422993492407</v>
      </c>
      <c r="R398">
        <f t="shared" si="62"/>
        <v>48.012468827930178</v>
      </c>
      <c r="S398" t="str">
        <f t="shared" si="65"/>
        <v>film &amp; video</v>
      </c>
      <c r="T398" t="str">
        <f t="shared" si="66"/>
        <v>drama</v>
      </c>
      <c r="U398">
        <f t="shared" si="67"/>
        <v>12</v>
      </c>
      <c r="V398" t="str">
        <f t="shared" si="68"/>
        <v>film &amp; video</v>
      </c>
      <c r="W398" t="e">
        <f t="shared" si="69"/>
        <v>#VALUE!</v>
      </c>
      <c r="X398">
        <f t="shared" si="70"/>
        <v>18</v>
      </c>
    </row>
    <row r="399" spans="1:2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 s="17">
        <f t="shared" si="63"/>
        <v>41417.208333333336</v>
      </c>
      <c r="K399">
        <v>1369285200</v>
      </c>
      <c r="L399" s="16">
        <f t="shared" si="64"/>
        <v>41423.208333333336</v>
      </c>
      <c r="M399">
        <v>1369803600</v>
      </c>
      <c r="N399" t="b">
        <v>0</v>
      </c>
      <c r="O399" t="b">
        <v>0</v>
      </c>
      <c r="P399" t="s">
        <v>23</v>
      </c>
      <c r="Q399" s="6">
        <f t="shared" si="61"/>
        <v>1.738641975308642</v>
      </c>
      <c r="R399">
        <f t="shared" si="62"/>
        <v>31.019823788546255</v>
      </c>
      <c r="S399" t="str">
        <f t="shared" si="65"/>
        <v>music</v>
      </c>
      <c r="T399" t="str">
        <f t="shared" si="66"/>
        <v>rock</v>
      </c>
      <c r="U399">
        <f t="shared" si="67"/>
        <v>5</v>
      </c>
      <c r="V399" t="str">
        <f t="shared" si="68"/>
        <v>music</v>
      </c>
      <c r="W399" t="str">
        <f t="shared" si="69"/>
        <v>music/rock</v>
      </c>
      <c r="X399">
        <f t="shared" si="70"/>
        <v>10</v>
      </c>
    </row>
    <row r="400" spans="1:2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 s="17">
        <f t="shared" si="63"/>
        <v>43228.208333333328</v>
      </c>
      <c r="K400">
        <v>1525755600</v>
      </c>
      <c r="L400" s="16">
        <f t="shared" si="64"/>
        <v>43230.208333333328</v>
      </c>
      <c r="M400">
        <v>1525928400</v>
      </c>
      <c r="N400" t="b">
        <v>0</v>
      </c>
      <c r="O400" t="b">
        <v>1</v>
      </c>
      <c r="P400" t="s">
        <v>71</v>
      </c>
      <c r="Q400" s="6">
        <f t="shared" si="61"/>
        <v>7.1776470588235295</v>
      </c>
      <c r="R400">
        <f t="shared" si="62"/>
        <v>99.203252032520325</v>
      </c>
      <c r="S400" t="str">
        <f t="shared" si="65"/>
        <v>film &amp; video</v>
      </c>
      <c r="T400" t="str">
        <f t="shared" si="66"/>
        <v>animation</v>
      </c>
      <c r="U400">
        <f t="shared" si="67"/>
        <v>12</v>
      </c>
      <c r="V400" t="str">
        <f t="shared" si="68"/>
        <v>film &amp; video</v>
      </c>
      <c r="W400" t="str">
        <f t="shared" si="69"/>
        <v>ion</v>
      </c>
      <c r="X400">
        <f t="shared" si="70"/>
        <v>22</v>
      </c>
    </row>
    <row r="401" spans="1:2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 s="17">
        <f t="shared" si="63"/>
        <v>40576.25</v>
      </c>
      <c r="K401">
        <v>1296626400</v>
      </c>
      <c r="L401" s="16">
        <f t="shared" si="64"/>
        <v>40583.25</v>
      </c>
      <c r="M401">
        <v>1297231200</v>
      </c>
      <c r="N401" t="b">
        <v>0</v>
      </c>
      <c r="O401" t="b">
        <v>0</v>
      </c>
      <c r="P401" t="s">
        <v>60</v>
      </c>
      <c r="Q401" s="6">
        <f t="shared" si="61"/>
        <v>0.63850976361767731</v>
      </c>
      <c r="R401">
        <f t="shared" si="62"/>
        <v>66.022316684378325</v>
      </c>
      <c r="S401" t="str">
        <f t="shared" si="65"/>
        <v>music</v>
      </c>
      <c r="T401" t="str">
        <f t="shared" si="66"/>
        <v>indie rock</v>
      </c>
      <c r="U401">
        <f t="shared" si="67"/>
        <v>5</v>
      </c>
      <c r="V401" t="str">
        <f t="shared" si="68"/>
        <v>music</v>
      </c>
      <c r="W401" t="str">
        <f t="shared" si="69"/>
        <v>music/indie rock</v>
      </c>
      <c r="X401">
        <f t="shared" si="70"/>
        <v>16</v>
      </c>
    </row>
    <row r="402" spans="1:2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 s="17">
        <f t="shared" si="63"/>
        <v>41502.208333333336</v>
      </c>
      <c r="K402">
        <v>1376629200</v>
      </c>
      <c r="L402" s="16">
        <f t="shared" si="64"/>
        <v>41524.208333333336</v>
      </c>
      <c r="M402">
        <v>1378530000</v>
      </c>
      <c r="N402" t="b">
        <v>0</v>
      </c>
      <c r="O402" t="b">
        <v>1</v>
      </c>
      <c r="P402" t="s">
        <v>122</v>
      </c>
      <c r="Q402" s="6">
        <f t="shared" si="61"/>
        <v>0.02</v>
      </c>
      <c r="R402">
        <f t="shared" si="62"/>
        <v>2</v>
      </c>
      <c r="S402" t="str">
        <f t="shared" si="65"/>
        <v>photography</v>
      </c>
      <c r="T402" t="str">
        <f t="shared" si="66"/>
        <v>photography books</v>
      </c>
      <c r="U402">
        <f t="shared" si="67"/>
        <v>11</v>
      </c>
      <c r="V402" t="str">
        <f t="shared" si="68"/>
        <v>photography</v>
      </c>
      <c r="W402" t="str">
        <f t="shared" si="69"/>
        <v>s</v>
      </c>
      <c r="X402">
        <f t="shared" si="70"/>
        <v>29</v>
      </c>
    </row>
    <row r="403" spans="1:2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 s="17">
        <f t="shared" si="63"/>
        <v>43765.208333333328</v>
      </c>
      <c r="K403">
        <v>1572152400</v>
      </c>
      <c r="L403" s="16">
        <f t="shared" si="64"/>
        <v>43765.208333333328</v>
      </c>
      <c r="M403">
        <v>1572152400</v>
      </c>
      <c r="N403" t="b">
        <v>0</v>
      </c>
      <c r="O403" t="b">
        <v>0</v>
      </c>
      <c r="P403" t="s">
        <v>33</v>
      </c>
      <c r="Q403" s="6">
        <f t="shared" si="61"/>
        <v>15.302222222222222</v>
      </c>
      <c r="R403">
        <f t="shared" si="62"/>
        <v>46.060200668896321</v>
      </c>
      <c r="S403" t="str">
        <f t="shared" si="65"/>
        <v>theater</v>
      </c>
      <c r="T403" t="str">
        <f t="shared" si="66"/>
        <v>plays</v>
      </c>
      <c r="U403">
        <f t="shared" si="67"/>
        <v>7</v>
      </c>
      <c r="V403" t="str">
        <f t="shared" si="68"/>
        <v>theater</v>
      </c>
      <c r="W403" t="str">
        <f t="shared" si="69"/>
        <v>eater/plays</v>
      </c>
      <c r="X403">
        <f t="shared" si="70"/>
        <v>13</v>
      </c>
    </row>
    <row r="404" spans="1:2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 s="17">
        <f t="shared" si="63"/>
        <v>40914.25</v>
      </c>
      <c r="K404">
        <v>1325829600</v>
      </c>
      <c r="L404" s="16">
        <f t="shared" si="64"/>
        <v>40961.25</v>
      </c>
      <c r="M404">
        <v>1329890400</v>
      </c>
      <c r="N404" t="b">
        <v>0</v>
      </c>
      <c r="O404" t="b">
        <v>1</v>
      </c>
      <c r="P404" t="s">
        <v>100</v>
      </c>
      <c r="Q404" s="6">
        <f t="shared" si="61"/>
        <v>0.40356164383561643</v>
      </c>
      <c r="R404">
        <f t="shared" si="62"/>
        <v>73.650000000000006</v>
      </c>
      <c r="S404" t="str">
        <f t="shared" si="65"/>
        <v>film &amp; video</v>
      </c>
      <c r="T404" t="str">
        <f t="shared" si="66"/>
        <v>shorts</v>
      </c>
      <c r="U404">
        <f t="shared" si="67"/>
        <v>12</v>
      </c>
      <c r="V404" t="str">
        <f t="shared" si="68"/>
        <v>film &amp; video</v>
      </c>
      <c r="W404" t="str">
        <f t="shared" si="69"/>
        <v/>
      </c>
      <c r="X404">
        <f t="shared" si="70"/>
        <v>19</v>
      </c>
    </row>
    <row r="405" spans="1:2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 s="17">
        <f t="shared" si="63"/>
        <v>40310.208333333336</v>
      </c>
      <c r="K405">
        <v>1273640400</v>
      </c>
      <c r="L405" s="16">
        <f t="shared" si="64"/>
        <v>40346.208333333336</v>
      </c>
      <c r="M405">
        <v>1276750800</v>
      </c>
      <c r="N405" t="b">
        <v>0</v>
      </c>
      <c r="O405" t="b">
        <v>1</v>
      </c>
      <c r="P405" t="s">
        <v>33</v>
      </c>
      <c r="Q405" s="6">
        <f t="shared" si="61"/>
        <v>0.86220633299284988</v>
      </c>
      <c r="R405">
        <f t="shared" si="62"/>
        <v>55.99336650082919</v>
      </c>
      <c r="S405" t="str">
        <f t="shared" si="65"/>
        <v>theater</v>
      </c>
      <c r="T405" t="str">
        <f t="shared" si="66"/>
        <v>plays</v>
      </c>
      <c r="U405">
        <f t="shared" si="67"/>
        <v>7</v>
      </c>
      <c r="V405" t="str">
        <f t="shared" si="68"/>
        <v>theater</v>
      </c>
      <c r="W405" t="str">
        <f t="shared" si="69"/>
        <v>plays</v>
      </c>
      <c r="X405">
        <f t="shared" si="70"/>
        <v>13</v>
      </c>
    </row>
    <row r="406" spans="1:2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 s="17">
        <f t="shared" si="63"/>
        <v>43053.25</v>
      </c>
      <c r="K406">
        <v>1510639200</v>
      </c>
      <c r="L406" s="16">
        <f t="shared" si="64"/>
        <v>43056.25</v>
      </c>
      <c r="M406">
        <v>1510898400</v>
      </c>
      <c r="N406" t="b">
        <v>0</v>
      </c>
      <c r="O406" t="b">
        <v>0</v>
      </c>
      <c r="P406" t="s">
        <v>33</v>
      </c>
      <c r="Q406" s="6">
        <f t="shared" si="61"/>
        <v>3.1558486707566464</v>
      </c>
      <c r="R406">
        <f t="shared" si="62"/>
        <v>68.985695127402778</v>
      </c>
      <c r="S406" t="str">
        <f t="shared" si="65"/>
        <v>theater</v>
      </c>
      <c r="T406" t="str">
        <f t="shared" si="66"/>
        <v>plays</v>
      </c>
      <c r="U406">
        <f t="shared" si="67"/>
        <v>7</v>
      </c>
      <c r="V406" t="str">
        <f t="shared" si="68"/>
        <v>theater</v>
      </c>
      <c r="W406" t="str">
        <f t="shared" si="69"/>
        <v>plays</v>
      </c>
      <c r="X406">
        <f t="shared" si="70"/>
        <v>13</v>
      </c>
    </row>
    <row r="407" spans="1:2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 s="17">
        <f t="shared" si="63"/>
        <v>43255.208333333328</v>
      </c>
      <c r="K407">
        <v>1528088400</v>
      </c>
      <c r="L407" s="16">
        <f t="shared" si="64"/>
        <v>43305.208333333328</v>
      </c>
      <c r="M407">
        <v>1532408400</v>
      </c>
      <c r="N407" t="b">
        <v>0</v>
      </c>
      <c r="O407" t="b">
        <v>0</v>
      </c>
      <c r="P407" t="s">
        <v>33</v>
      </c>
      <c r="Q407" s="6">
        <f t="shared" si="61"/>
        <v>0.89618243243243245</v>
      </c>
      <c r="R407">
        <f t="shared" si="62"/>
        <v>60.981609195402299</v>
      </c>
      <c r="S407" t="str">
        <f t="shared" si="65"/>
        <v>theater</v>
      </c>
      <c r="T407" t="str">
        <f t="shared" si="66"/>
        <v>plays</v>
      </c>
      <c r="U407">
        <f t="shared" si="67"/>
        <v>7</v>
      </c>
      <c r="V407" t="str">
        <f t="shared" si="68"/>
        <v>theater</v>
      </c>
      <c r="W407" t="str">
        <f t="shared" si="69"/>
        <v>theater/plays</v>
      </c>
      <c r="X407">
        <f t="shared" si="70"/>
        <v>13</v>
      </c>
    </row>
    <row r="408" spans="1:2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 s="17">
        <f t="shared" si="63"/>
        <v>41304.25</v>
      </c>
      <c r="K408">
        <v>1359525600</v>
      </c>
      <c r="L408" s="16">
        <f t="shared" si="64"/>
        <v>41316.25</v>
      </c>
      <c r="M408">
        <v>1360562400</v>
      </c>
      <c r="N408" t="b">
        <v>1</v>
      </c>
      <c r="O408" t="b">
        <v>0</v>
      </c>
      <c r="P408" t="s">
        <v>42</v>
      </c>
      <c r="Q408" s="6">
        <f t="shared" si="61"/>
        <v>1.8214503816793892</v>
      </c>
      <c r="R408">
        <f t="shared" si="62"/>
        <v>110.98139534883721</v>
      </c>
      <c r="S408" t="str">
        <f t="shared" si="65"/>
        <v>film &amp; video</v>
      </c>
      <c r="T408" t="str">
        <f t="shared" si="66"/>
        <v>documentary</v>
      </c>
      <c r="U408">
        <f t="shared" si="67"/>
        <v>12</v>
      </c>
      <c r="V408" t="str">
        <f t="shared" si="68"/>
        <v>film &amp; video</v>
      </c>
      <c r="W408" t="str">
        <f t="shared" si="69"/>
        <v/>
      </c>
      <c r="X408">
        <f t="shared" si="70"/>
        <v>24</v>
      </c>
    </row>
    <row r="409" spans="1:2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 s="17">
        <f t="shared" si="63"/>
        <v>43751.208333333328</v>
      </c>
      <c r="K409">
        <v>1570942800</v>
      </c>
      <c r="L409" s="16">
        <f t="shared" si="64"/>
        <v>43758.208333333328</v>
      </c>
      <c r="M409">
        <v>1571547600</v>
      </c>
      <c r="N409" t="b">
        <v>0</v>
      </c>
      <c r="O409" t="b">
        <v>0</v>
      </c>
      <c r="P409" t="s">
        <v>33</v>
      </c>
      <c r="Q409" s="6">
        <f t="shared" si="61"/>
        <v>3.5588235294117645</v>
      </c>
      <c r="R409">
        <f t="shared" si="62"/>
        <v>25</v>
      </c>
      <c r="S409" t="str">
        <f t="shared" si="65"/>
        <v>theater</v>
      </c>
      <c r="T409" t="str">
        <f t="shared" si="66"/>
        <v>plays</v>
      </c>
      <c r="U409">
        <f t="shared" si="67"/>
        <v>7</v>
      </c>
      <c r="V409" t="str">
        <f t="shared" si="68"/>
        <v>theater</v>
      </c>
      <c r="W409" t="str">
        <f t="shared" si="69"/>
        <v>theater/plays</v>
      </c>
      <c r="X409">
        <f t="shared" si="70"/>
        <v>13</v>
      </c>
    </row>
    <row r="410" spans="1:2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 s="17">
        <f t="shared" si="63"/>
        <v>42541.208333333328</v>
      </c>
      <c r="K410">
        <v>1466398800</v>
      </c>
      <c r="L410" s="16">
        <f t="shared" si="64"/>
        <v>42561.208333333328</v>
      </c>
      <c r="M410">
        <v>1468126800</v>
      </c>
      <c r="N410" t="b">
        <v>0</v>
      </c>
      <c r="O410" t="b">
        <v>0</v>
      </c>
      <c r="P410" t="s">
        <v>42</v>
      </c>
      <c r="Q410" s="6">
        <f t="shared" si="61"/>
        <v>1.3183695652173912</v>
      </c>
      <c r="R410">
        <f t="shared" si="62"/>
        <v>78.759740259740255</v>
      </c>
      <c r="S410" t="str">
        <f t="shared" si="65"/>
        <v>film &amp; video</v>
      </c>
      <c r="T410" t="str">
        <f t="shared" si="66"/>
        <v>documentary</v>
      </c>
      <c r="U410">
        <f t="shared" si="67"/>
        <v>12</v>
      </c>
      <c r="V410" t="str">
        <f t="shared" si="68"/>
        <v>film &amp; video</v>
      </c>
      <c r="W410" t="e">
        <f t="shared" si="69"/>
        <v>#VALUE!</v>
      </c>
      <c r="X410">
        <f t="shared" si="70"/>
        <v>24</v>
      </c>
    </row>
    <row r="411" spans="1:2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 s="17">
        <f t="shared" si="63"/>
        <v>42843.208333333328</v>
      </c>
      <c r="K411">
        <v>1492491600</v>
      </c>
      <c r="L411" s="16">
        <f t="shared" si="64"/>
        <v>42847.208333333328</v>
      </c>
      <c r="M411">
        <v>1492837200</v>
      </c>
      <c r="N411" t="b">
        <v>0</v>
      </c>
      <c r="O411" t="b">
        <v>0</v>
      </c>
      <c r="P411" t="s">
        <v>23</v>
      </c>
      <c r="Q411" s="6">
        <f t="shared" si="61"/>
        <v>0.46315634218289087</v>
      </c>
      <c r="R411">
        <f t="shared" si="62"/>
        <v>87.960784313725483</v>
      </c>
      <c r="S411" t="str">
        <f t="shared" si="65"/>
        <v>music</v>
      </c>
      <c r="T411" t="str">
        <f t="shared" si="66"/>
        <v>rock</v>
      </c>
      <c r="U411">
        <f t="shared" si="67"/>
        <v>5</v>
      </c>
      <c r="V411" t="str">
        <f t="shared" si="68"/>
        <v>music</v>
      </c>
      <c r="W411" t="str">
        <f t="shared" si="69"/>
        <v>music/rock</v>
      </c>
      <c r="X411">
        <f t="shared" si="70"/>
        <v>10</v>
      </c>
    </row>
    <row r="412" spans="1:2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 s="17">
        <f t="shared" si="63"/>
        <v>42122.208333333328</v>
      </c>
      <c r="K412">
        <v>1430197200</v>
      </c>
      <c r="L412" s="16">
        <f t="shared" si="64"/>
        <v>42122.208333333328</v>
      </c>
      <c r="M412">
        <v>1430197200</v>
      </c>
      <c r="N412" t="b">
        <v>0</v>
      </c>
      <c r="O412" t="b">
        <v>0</v>
      </c>
      <c r="P412" t="s">
        <v>292</v>
      </c>
      <c r="Q412" s="6">
        <f t="shared" si="61"/>
        <v>0.36132726089785294</v>
      </c>
      <c r="R412">
        <f t="shared" si="62"/>
        <v>49.987398739873989</v>
      </c>
      <c r="S412" t="str">
        <f t="shared" si="65"/>
        <v>games</v>
      </c>
      <c r="T412" t="str">
        <f t="shared" si="66"/>
        <v>mobile games</v>
      </c>
      <c r="U412">
        <f t="shared" si="67"/>
        <v>5</v>
      </c>
      <c r="V412" t="str">
        <f t="shared" si="68"/>
        <v>games</v>
      </c>
      <c r="W412" t="str">
        <f t="shared" si="69"/>
        <v>e games</v>
      </c>
      <c r="X412">
        <f t="shared" si="70"/>
        <v>18</v>
      </c>
    </row>
    <row r="413" spans="1:2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 s="17">
        <f t="shared" si="63"/>
        <v>42884.208333333328</v>
      </c>
      <c r="K413">
        <v>1496034000</v>
      </c>
      <c r="L413" s="16">
        <f t="shared" si="64"/>
        <v>42886.208333333328</v>
      </c>
      <c r="M413">
        <v>1496206800</v>
      </c>
      <c r="N413" t="b">
        <v>0</v>
      </c>
      <c r="O413" t="b">
        <v>0</v>
      </c>
      <c r="P413" t="s">
        <v>33</v>
      </c>
      <c r="Q413" s="6">
        <f t="shared" si="61"/>
        <v>1.0462820512820512</v>
      </c>
      <c r="R413">
        <f t="shared" si="62"/>
        <v>99.524390243902445</v>
      </c>
      <c r="S413" t="str">
        <f t="shared" si="65"/>
        <v>theater</v>
      </c>
      <c r="T413" t="str">
        <f t="shared" si="66"/>
        <v>plays</v>
      </c>
      <c r="U413">
        <f t="shared" si="67"/>
        <v>7</v>
      </c>
      <c r="V413" t="str">
        <f t="shared" si="68"/>
        <v>theater</v>
      </c>
      <c r="W413" t="str">
        <f t="shared" si="69"/>
        <v>ater/plays</v>
      </c>
      <c r="X413">
        <f t="shared" si="70"/>
        <v>13</v>
      </c>
    </row>
    <row r="414" spans="1:2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 s="17">
        <f t="shared" si="63"/>
        <v>41642.25</v>
      </c>
      <c r="K414">
        <v>1388728800</v>
      </c>
      <c r="L414" s="16">
        <f t="shared" si="64"/>
        <v>41652.25</v>
      </c>
      <c r="M414">
        <v>1389592800</v>
      </c>
      <c r="N414" t="b">
        <v>0</v>
      </c>
      <c r="O414" t="b">
        <v>0</v>
      </c>
      <c r="P414" t="s">
        <v>119</v>
      </c>
      <c r="Q414" s="6">
        <f t="shared" si="61"/>
        <v>6.6885714285714286</v>
      </c>
      <c r="R414">
        <f t="shared" si="62"/>
        <v>104.82089552238806</v>
      </c>
      <c r="S414" t="str">
        <f t="shared" si="65"/>
        <v>publishing</v>
      </c>
      <c r="T414" t="str">
        <f t="shared" si="66"/>
        <v>fiction</v>
      </c>
      <c r="U414">
        <f t="shared" si="67"/>
        <v>10</v>
      </c>
      <c r="V414" t="str">
        <f t="shared" si="68"/>
        <v>publishing</v>
      </c>
      <c r="W414" t="str">
        <f t="shared" si="69"/>
        <v>ing/fiction</v>
      </c>
      <c r="X414">
        <f t="shared" si="70"/>
        <v>18</v>
      </c>
    </row>
    <row r="415" spans="1:2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 s="17">
        <f t="shared" si="63"/>
        <v>43431.25</v>
      </c>
      <c r="K415">
        <v>1543298400</v>
      </c>
      <c r="L415" s="16">
        <f t="shared" si="64"/>
        <v>43458.25</v>
      </c>
      <c r="M415">
        <v>1545631200</v>
      </c>
      <c r="N415" t="b">
        <v>0</v>
      </c>
      <c r="O415" t="b">
        <v>0</v>
      </c>
      <c r="P415" t="s">
        <v>71</v>
      </c>
      <c r="Q415" s="6">
        <f t="shared" si="61"/>
        <v>0.62072823218997364</v>
      </c>
      <c r="R415">
        <f t="shared" si="62"/>
        <v>108.01469237832875</v>
      </c>
      <c r="S415" t="str">
        <f t="shared" si="65"/>
        <v>film &amp; video</v>
      </c>
      <c r="T415" t="str">
        <f t="shared" si="66"/>
        <v>animation</v>
      </c>
      <c r="U415">
        <f t="shared" si="67"/>
        <v>12</v>
      </c>
      <c r="V415" t="str">
        <f t="shared" si="68"/>
        <v>film &amp; video</v>
      </c>
      <c r="W415" t="str">
        <f t="shared" si="69"/>
        <v>ion</v>
      </c>
      <c r="X415">
        <f t="shared" si="70"/>
        <v>22</v>
      </c>
    </row>
    <row r="416" spans="1:2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 s="17">
        <f t="shared" si="63"/>
        <v>40288.208333333336</v>
      </c>
      <c r="K416">
        <v>1271739600</v>
      </c>
      <c r="L416" s="16">
        <f t="shared" si="64"/>
        <v>40296.208333333336</v>
      </c>
      <c r="M416">
        <v>1272430800</v>
      </c>
      <c r="N416" t="b">
        <v>0</v>
      </c>
      <c r="O416" t="b">
        <v>1</v>
      </c>
      <c r="P416" t="s">
        <v>17</v>
      </c>
      <c r="Q416" s="6">
        <f t="shared" si="61"/>
        <v>0.84699787460148779</v>
      </c>
      <c r="R416">
        <f t="shared" si="62"/>
        <v>28.998544660724033</v>
      </c>
      <c r="S416" t="str">
        <f t="shared" si="65"/>
        <v>food</v>
      </c>
      <c r="T416" t="str">
        <f t="shared" si="66"/>
        <v>food trucks</v>
      </c>
      <c r="U416">
        <f t="shared" si="67"/>
        <v>4</v>
      </c>
      <c r="V416" t="str">
        <f t="shared" si="68"/>
        <v>food</v>
      </c>
      <c r="W416" t="str">
        <f t="shared" si="69"/>
        <v>d trucks</v>
      </c>
      <c r="X416">
        <f t="shared" si="70"/>
        <v>16</v>
      </c>
    </row>
    <row r="417" spans="1:2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 s="17">
        <f t="shared" si="63"/>
        <v>40921.25</v>
      </c>
      <c r="K417">
        <v>1326434400</v>
      </c>
      <c r="L417" s="16">
        <f t="shared" si="64"/>
        <v>40938.25</v>
      </c>
      <c r="M417">
        <v>1327903200</v>
      </c>
      <c r="N417" t="b">
        <v>0</v>
      </c>
      <c r="O417" t="b">
        <v>0</v>
      </c>
      <c r="P417" t="s">
        <v>33</v>
      </c>
      <c r="Q417" s="6">
        <f t="shared" si="61"/>
        <v>0.11059030837004405</v>
      </c>
      <c r="R417">
        <f t="shared" si="62"/>
        <v>30.028708133971293</v>
      </c>
      <c r="S417" t="str">
        <f t="shared" si="65"/>
        <v>theater</v>
      </c>
      <c r="T417" t="str">
        <f t="shared" si="66"/>
        <v>plays</v>
      </c>
      <c r="U417">
        <f t="shared" si="67"/>
        <v>7</v>
      </c>
      <c r="V417" t="str">
        <f t="shared" si="68"/>
        <v>theater</v>
      </c>
      <c r="W417" t="str">
        <f t="shared" si="69"/>
        <v>theater/plays</v>
      </c>
      <c r="X417">
        <f t="shared" si="70"/>
        <v>13</v>
      </c>
    </row>
    <row r="418" spans="1:2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 s="17">
        <f t="shared" si="63"/>
        <v>40560.25</v>
      </c>
      <c r="K418">
        <v>1295244000</v>
      </c>
      <c r="L418" s="16">
        <f t="shared" si="64"/>
        <v>40569.25</v>
      </c>
      <c r="M418">
        <v>1296021600</v>
      </c>
      <c r="N418" t="b">
        <v>0</v>
      </c>
      <c r="O418" t="b">
        <v>1</v>
      </c>
      <c r="P418" t="s">
        <v>42</v>
      </c>
      <c r="Q418" s="6">
        <f t="shared" si="61"/>
        <v>0.43838781575037145</v>
      </c>
      <c r="R418">
        <f t="shared" si="62"/>
        <v>41.005559416261292</v>
      </c>
      <c r="S418" t="str">
        <f t="shared" si="65"/>
        <v>film &amp; video</v>
      </c>
      <c r="T418" t="str">
        <f t="shared" si="66"/>
        <v>documentary</v>
      </c>
      <c r="U418">
        <f t="shared" si="67"/>
        <v>12</v>
      </c>
      <c r="V418" t="str">
        <f t="shared" si="68"/>
        <v>film &amp; video</v>
      </c>
      <c r="W418" t="str">
        <f t="shared" si="69"/>
        <v/>
      </c>
      <c r="X418">
        <f t="shared" si="70"/>
        <v>24</v>
      </c>
    </row>
    <row r="419" spans="1:2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 s="17">
        <f t="shared" si="63"/>
        <v>43407.208333333328</v>
      </c>
      <c r="K419">
        <v>1541221200</v>
      </c>
      <c r="L419" s="16">
        <f t="shared" si="64"/>
        <v>43431.25</v>
      </c>
      <c r="M419">
        <v>1543298400</v>
      </c>
      <c r="N419" t="b">
        <v>0</v>
      </c>
      <c r="O419" t="b">
        <v>0</v>
      </c>
      <c r="P419" t="s">
        <v>33</v>
      </c>
      <c r="Q419" s="6">
        <f t="shared" si="61"/>
        <v>0.55470588235294116</v>
      </c>
      <c r="R419">
        <f t="shared" si="62"/>
        <v>62.866666666666667</v>
      </c>
      <c r="S419" t="str">
        <f t="shared" si="65"/>
        <v>theater</v>
      </c>
      <c r="T419" t="str">
        <f t="shared" si="66"/>
        <v>plays</v>
      </c>
      <c r="U419">
        <f t="shared" si="67"/>
        <v>7</v>
      </c>
      <c r="V419" t="str">
        <f t="shared" si="68"/>
        <v>theater</v>
      </c>
      <c r="W419" t="str">
        <f t="shared" si="69"/>
        <v>theater/plays</v>
      </c>
      <c r="X419">
        <f t="shared" si="70"/>
        <v>13</v>
      </c>
    </row>
    <row r="420" spans="1:2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 s="17">
        <f t="shared" si="63"/>
        <v>41035.208333333336</v>
      </c>
      <c r="K420">
        <v>1336280400</v>
      </c>
      <c r="L420" s="16">
        <f t="shared" si="64"/>
        <v>41036.208333333336</v>
      </c>
      <c r="M420">
        <v>1336366800</v>
      </c>
      <c r="N420" t="b">
        <v>0</v>
      </c>
      <c r="O420" t="b">
        <v>0</v>
      </c>
      <c r="P420" t="s">
        <v>42</v>
      </c>
      <c r="Q420" s="6">
        <f t="shared" si="61"/>
        <v>0.57399511301160655</v>
      </c>
      <c r="R420">
        <f t="shared" si="62"/>
        <v>47.005002501250623</v>
      </c>
      <c r="S420" t="str">
        <f t="shared" si="65"/>
        <v>film &amp; video</v>
      </c>
      <c r="T420" t="str">
        <f t="shared" si="66"/>
        <v>documentary</v>
      </c>
      <c r="U420">
        <f t="shared" si="67"/>
        <v>12</v>
      </c>
      <c r="V420" t="str">
        <f t="shared" si="68"/>
        <v>film &amp; video</v>
      </c>
      <c r="W420" t="str">
        <f t="shared" si="69"/>
        <v>y</v>
      </c>
      <c r="X420">
        <f t="shared" si="70"/>
        <v>24</v>
      </c>
    </row>
    <row r="421" spans="1:2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 s="17">
        <f t="shared" si="63"/>
        <v>40899.25</v>
      </c>
      <c r="K421">
        <v>1324533600</v>
      </c>
      <c r="L421" s="16">
        <f t="shared" si="64"/>
        <v>40905.25</v>
      </c>
      <c r="M421">
        <v>1325052000</v>
      </c>
      <c r="N421" t="b">
        <v>0</v>
      </c>
      <c r="O421" t="b">
        <v>0</v>
      </c>
      <c r="P421" t="s">
        <v>28</v>
      </c>
      <c r="Q421" s="6">
        <f t="shared" si="61"/>
        <v>1.2343497363796134</v>
      </c>
      <c r="R421">
        <f t="shared" si="62"/>
        <v>26.997693638285604</v>
      </c>
      <c r="S421" t="str">
        <f t="shared" si="65"/>
        <v>technology</v>
      </c>
      <c r="T421" t="str">
        <f t="shared" si="66"/>
        <v>web</v>
      </c>
      <c r="U421">
        <f t="shared" si="67"/>
        <v>10</v>
      </c>
      <c r="V421" t="str">
        <f t="shared" si="68"/>
        <v>technology</v>
      </c>
      <c r="W421" t="str">
        <f t="shared" si="69"/>
        <v>eb</v>
      </c>
      <c r="X421">
        <f t="shared" si="70"/>
        <v>14</v>
      </c>
    </row>
    <row r="422" spans="1:2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 s="17">
        <f t="shared" si="63"/>
        <v>42911.208333333328</v>
      </c>
      <c r="K422">
        <v>1498366800</v>
      </c>
      <c r="L422" s="16">
        <f t="shared" si="64"/>
        <v>42925.208333333328</v>
      </c>
      <c r="M422">
        <v>1499576400</v>
      </c>
      <c r="N422" t="b">
        <v>0</v>
      </c>
      <c r="O422" t="b">
        <v>0</v>
      </c>
      <c r="P422" t="s">
        <v>33</v>
      </c>
      <c r="Q422" s="6">
        <f t="shared" si="61"/>
        <v>1.2846</v>
      </c>
      <c r="R422">
        <f t="shared" si="62"/>
        <v>68.329787234042556</v>
      </c>
      <c r="S422" t="str">
        <f t="shared" si="65"/>
        <v>theater</v>
      </c>
      <c r="T422" t="str">
        <f t="shared" si="66"/>
        <v>plays</v>
      </c>
      <c r="U422">
        <f t="shared" si="67"/>
        <v>7</v>
      </c>
      <c r="V422" t="str">
        <f t="shared" si="68"/>
        <v>theater</v>
      </c>
      <c r="W422" t="str">
        <f t="shared" si="69"/>
        <v>heater/plays</v>
      </c>
      <c r="X422">
        <f t="shared" si="70"/>
        <v>13</v>
      </c>
    </row>
    <row r="423" spans="1:2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 s="17">
        <f t="shared" si="63"/>
        <v>42915.208333333328</v>
      </c>
      <c r="K423">
        <v>1498712400</v>
      </c>
      <c r="L423" s="16">
        <f t="shared" si="64"/>
        <v>42945.208333333328</v>
      </c>
      <c r="M423">
        <v>1501304400</v>
      </c>
      <c r="N423" t="b">
        <v>0</v>
      </c>
      <c r="O423" t="b">
        <v>1</v>
      </c>
      <c r="P423" t="s">
        <v>65</v>
      </c>
      <c r="Q423" s="6">
        <f t="shared" si="61"/>
        <v>0.63989361702127656</v>
      </c>
      <c r="R423">
        <f t="shared" si="62"/>
        <v>50.974576271186443</v>
      </c>
      <c r="S423" t="str">
        <f t="shared" si="65"/>
        <v>technology</v>
      </c>
      <c r="T423" t="str">
        <f t="shared" si="66"/>
        <v>wearables</v>
      </c>
      <c r="U423">
        <f t="shared" si="67"/>
        <v>10</v>
      </c>
      <c r="V423" t="str">
        <f t="shared" si="68"/>
        <v>technology</v>
      </c>
      <c r="W423" t="str">
        <f t="shared" si="69"/>
        <v>es</v>
      </c>
      <c r="X423">
        <f t="shared" si="70"/>
        <v>20</v>
      </c>
    </row>
    <row r="424" spans="1:2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 s="17">
        <f t="shared" si="63"/>
        <v>40285.208333333336</v>
      </c>
      <c r="K424">
        <v>1271480400</v>
      </c>
      <c r="L424" s="16">
        <f t="shared" si="64"/>
        <v>40305.208333333336</v>
      </c>
      <c r="M424">
        <v>1273208400</v>
      </c>
      <c r="N424" t="b">
        <v>0</v>
      </c>
      <c r="O424" t="b">
        <v>1</v>
      </c>
      <c r="P424" t="s">
        <v>33</v>
      </c>
      <c r="Q424" s="6">
        <f t="shared" si="61"/>
        <v>1.2729885057471264</v>
      </c>
      <c r="R424">
        <f t="shared" si="62"/>
        <v>54.024390243902438</v>
      </c>
      <c r="S424" t="str">
        <f t="shared" si="65"/>
        <v>theater</v>
      </c>
      <c r="T424" t="str">
        <f t="shared" si="66"/>
        <v>plays</v>
      </c>
      <c r="U424">
        <f t="shared" si="67"/>
        <v>7</v>
      </c>
      <c r="V424" t="str">
        <f t="shared" si="68"/>
        <v>theater</v>
      </c>
      <c r="W424" t="str">
        <f t="shared" si="69"/>
        <v>er/plays</v>
      </c>
      <c r="X424">
        <f t="shared" si="70"/>
        <v>13</v>
      </c>
    </row>
    <row r="425" spans="1:2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 s="17">
        <f t="shared" si="63"/>
        <v>40808.208333333336</v>
      </c>
      <c r="K425">
        <v>1316667600</v>
      </c>
      <c r="L425" s="16">
        <f t="shared" si="64"/>
        <v>40810.208333333336</v>
      </c>
      <c r="M425">
        <v>1316840400</v>
      </c>
      <c r="N425" t="b">
        <v>0</v>
      </c>
      <c r="O425" t="b">
        <v>1</v>
      </c>
      <c r="P425" t="s">
        <v>17</v>
      </c>
      <c r="Q425" s="6">
        <f t="shared" si="61"/>
        <v>0.10638024357239513</v>
      </c>
      <c r="R425">
        <f t="shared" si="62"/>
        <v>97.055555555555557</v>
      </c>
      <c r="S425" t="str">
        <f t="shared" si="65"/>
        <v>food</v>
      </c>
      <c r="T425" t="str">
        <f t="shared" si="66"/>
        <v>food trucks</v>
      </c>
      <c r="U425">
        <f t="shared" si="67"/>
        <v>4</v>
      </c>
      <c r="V425" t="str">
        <f t="shared" si="68"/>
        <v>food</v>
      </c>
      <c r="W425" t="str">
        <f t="shared" si="69"/>
        <v>food trucks</v>
      </c>
      <c r="X425">
        <f t="shared" si="70"/>
        <v>16</v>
      </c>
    </row>
    <row r="426" spans="1:2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 s="17">
        <f t="shared" si="63"/>
        <v>43208.208333333328</v>
      </c>
      <c r="K426">
        <v>1524027600</v>
      </c>
      <c r="L426" s="16">
        <f t="shared" si="64"/>
        <v>43214.208333333328</v>
      </c>
      <c r="M426">
        <v>1524546000</v>
      </c>
      <c r="N426" t="b">
        <v>0</v>
      </c>
      <c r="O426" t="b">
        <v>0</v>
      </c>
      <c r="P426" t="s">
        <v>60</v>
      </c>
      <c r="Q426" s="6">
        <f t="shared" si="61"/>
        <v>0.40470588235294119</v>
      </c>
      <c r="R426">
        <f t="shared" si="62"/>
        <v>24.867469879518072</v>
      </c>
      <c r="S426" t="str">
        <f t="shared" si="65"/>
        <v>music</v>
      </c>
      <c r="T426" t="str">
        <f t="shared" si="66"/>
        <v>indie rock</v>
      </c>
      <c r="U426">
        <f t="shared" si="67"/>
        <v>5</v>
      </c>
      <c r="V426" t="str">
        <f t="shared" si="68"/>
        <v>music</v>
      </c>
      <c r="W426" t="str">
        <f t="shared" si="69"/>
        <v>music/indie rock</v>
      </c>
      <c r="X426">
        <f t="shared" si="70"/>
        <v>16</v>
      </c>
    </row>
    <row r="427" spans="1:2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 s="17">
        <f t="shared" si="63"/>
        <v>42213.208333333328</v>
      </c>
      <c r="K427">
        <v>1438059600</v>
      </c>
      <c r="L427" s="16">
        <f t="shared" si="64"/>
        <v>42219.208333333328</v>
      </c>
      <c r="M427">
        <v>1438578000</v>
      </c>
      <c r="N427" t="b">
        <v>0</v>
      </c>
      <c r="O427" t="b">
        <v>0</v>
      </c>
      <c r="P427" t="s">
        <v>122</v>
      </c>
      <c r="Q427" s="6">
        <f t="shared" si="61"/>
        <v>2.8766666666666665</v>
      </c>
      <c r="R427">
        <f t="shared" si="62"/>
        <v>84.423913043478265</v>
      </c>
      <c r="S427" t="str">
        <f t="shared" si="65"/>
        <v>photography</v>
      </c>
      <c r="T427" t="str">
        <f t="shared" si="66"/>
        <v>photography books</v>
      </c>
      <c r="U427">
        <f t="shared" si="67"/>
        <v>11</v>
      </c>
      <c r="V427" t="str">
        <f t="shared" si="68"/>
        <v>photography</v>
      </c>
      <c r="W427" t="str">
        <f t="shared" si="69"/>
        <v>s</v>
      </c>
      <c r="X427">
        <f t="shared" si="70"/>
        <v>29</v>
      </c>
    </row>
    <row r="428" spans="1:2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 s="17">
        <f t="shared" si="63"/>
        <v>41332.25</v>
      </c>
      <c r="K428">
        <v>1361944800</v>
      </c>
      <c r="L428" s="16">
        <f t="shared" si="64"/>
        <v>41339.25</v>
      </c>
      <c r="M428">
        <v>1362549600</v>
      </c>
      <c r="N428" t="b">
        <v>0</v>
      </c>
      <c r="O428" t="b">
        <v>0</v>
      </c>
      <c r="P428" t="s">
        <v>33</v>
      </c>
      <c r="Q428" s="6">
        <f t="shared" si="61"/>
        <v>5.7294444444444448</v>
      </c>
      <c r="R428">
        <f t="shared" si="62"/>
        <v>47.091324200913242</v>
      </c>
      <c r="S428" t="str">
        <f t="shared" si="65"/>
        <v>theater</v>
      </c>
      <c r="T428" t="str">
        <f t="shared" si="66"/>
        <v>plays</v>
      </c>
      <c r="U428">
        <f t="shared" si="67"/>
        <v>7</v>
      </c>
      <c r="V428" t="str">
        <f t="shared" si="68"/>
        <v>theater</v>
      </c>
      <c r="W428" t="str">
        <f t="shared" si="69"/>
        <v>plays</v>
      </c>
      <c r="X428">
        <f t="shared" si="70"/>
        <v>13</v>
      </c>
    </row>
    <row r="429" spans="1:2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 s="17">
        <f t="shared" si="63"/>
        <v>41895.208333333336</v>
      </c>
      <c r="K429">
        <v>1410584400</v>
      </c>
      <c r="L429" s="16">
        <f t="shared" si="64"/>
        <v>41927.208333333336</v>
      </c>
      <c r="M429">
        <v>1413349200</v>
      </c>
      <c r="N429" t="b">
        <v>0</v>
      </c>
      <c r="O429" t="b">
        <v>1</v>
      </c>
      <c r="P429" t="s">
        <v>33</v>
      </c>
      <c r="Q429" s="6">
        <f t="shared" si="61"/>
        <v>1.1290429799426933</v>
      </c>
      <c r="R429">
        <f t="shared" si="62"/>
        <v>77.996041171813147</v>
      </c>
      <c r="S429" t="str">
        <f t="shared" si="65"/>
        <v>theater</v>
      </c>
      <c r="T429" t="str">
        <f t="shared" si="66"/>
        <v>plays</v>
      </c>
      <c r="U429">
        <f t="shared" si="67"/>
        <v>7</v>
      </c>
      <c r="V429" t="str">
        <f t="shared" si="68"/>
        <v>theater</v>
      </c>
      <c r="W429" t="str">
        <f t="shared" si="69"/>
        <v>theater/plays</v>
      </c>
      <c r="X429">
        <f t="shared" si="70"/>
        <v>13</v>
      </c>
    </row>
    <row r="430" spans="1:2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 s="17">
        <f t="shared" si="63"/>
        <v>40585.25</v>
      </c>
      <c r="K430">
        <v>1297404000</v>
      </c>
      <c r="L430" s="16">
        <f t="shared" si="64"/>
        <v>40592.25</v>
      </c>
      <c r="M430">
        <v>1298008800</v>
      </c>
      <c r="N430" t="b">
        <v>0</v>
      </c>
      <c r="O430" t="b">
        <v>0</v>
      </c>
      <c r="P430" t="s">
        <v>71</v>
      </c>
      <c r="Q430" s="6">
        <f t="shared" si="61"/>
        <v>0.46387573964497042</v>
      </c>
      <c r="R430">
        <f t="shared" si="62"/>
        <v>62.967871485943775</v>
      </c>
      <c r="S430" t="str">
        <f t="shared" si="65"/>
        <v>film &amp; video</v>
      </c>
      <c r="T430" t="str">
        <f t="shared" si="66"/>
        <v>animation</v>
      </c>
      <c r="U430">
        <f t="shared" si="67"/>
        <v>12</v>
      </c>
      <c r="V430" t="str">
        <f t="shared" si="68"/>
        <v>film &amp; video</v>
      </c>
      <c r="W430" t="str">
        <f t="shared" si="69"/>
        <v xml:space="preserve"> video/animation</v>
      </c>
      <c r="X430">
        <f t="shared" si="70"/>
        <v>22</v>
      </c>
    </row>
    <row r="431" spans="1:2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 s="17">
        <f t="shared" si="63"/>
        <v>41680.25</v>
      </c>
      <c r="K431">
        <v>1392012000</v>
      </c>
      <c r="L431" s="16">
        <f t="shared" si="64"/>
        <v>41708.208333333336</v>
      </c>
      <c r="M431">
        <v>1394427600</v>
      </c>
      <c r="N431" t="b">
        <v>0</v>
      </c>
      <c r="O431" t="b">
        <v>1</v>
      </c>
      <c r="P431" t="s">
        <v>122</v>
      </c>
      <c r="Q431" s="6">
        <f t="shared" si="61"/>
        <v>0.90675916230366493</v>
      </c>
      <c r="R431">
        <f t="shared" si="62"/>
        <v>81.006080449017773</v>
      </c>
      <c r="S431" t="str">
        <f t="shared" si="65"/>
        <v>photography</v>
      </c>
      <c r="T431" t="str">
        <f t="shared" si="66"/>
        <v>photography books</v>
      </c>
      <c r="U431">
        <f t="shared" si="67"/>
        <v>11</v>
      </c>
      <c r="V431" t="str">
        <f t="shared" si="68"/>
        <v>photography</v>
      </c>
      <c r="W431" t="str">
        <f t="shared" si="69"/>
        <v>s</v>
      </c>
      <c r="X431">
        <f t="shared" si="70"/>
        <v>29</v>
      </c>
    </row>
    <row r="432" spans="1:2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 s="17">
        <f t="shared" si="63"/>
        <v>43737.208333333328</v>
      </c>
      <c r="K432">
        <v>1569733200</v>
      </c>
      <c r="L432" s="16">
        <f t="shared" si="64"/>
        <v>43771.208333333328</v>
      </c>
      <c r="M432">
        <v>1572670800</v>
      </c>
      <c r="N432" t="b">
        <v>0</v>
      </c>
      <c r="O432" t="b">
        <v>0</v>
      </c>
      <c r="P432" t="s">
        <v>33</v>
      </c>
      <c r="Q432" s="6">
        <f t="shared" si="61"/>
        <v>0.67740740740740746</v>
      </c>
      <c r="R432">
        <f t="shared" si="62"/>
        <v>65.321428571428569</v>
      </c>
      <c r="S432" t="str">
        <f t="shared" si="65"/>
        <v>theater</v>
      </c>
      <c r="T432" t="str">
        <f t="shared" si="66"/>
        <v>plays</v>
      </c>
      <c r="U432">
        <f t="shared" si="67"/>
        <v>7</v>
      </c>
      <c r="V432" t="str">
        <f t="shared" si="68"/>
        <v>theater</v>
      </c>
      <c r="W432" t="str">
        <f t="shared" si="69"/>
        <v>plays</v>
      </c>
      <c r="X432">
        <f t="shared" si="70"/>
        <v>13</v>
      </c>
    </row>
    <row r="433" spans="1:2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 s="17">
        <f t="shared" si="63"/>
        <v>43273.208333333328</v>
      </c>
      <c r="K433">
        <v>1529643600</v>
      </c>
      <c r="L433" s="16">
        <f t="shared" si="64"/>
        <v>43290.208333333328</v>
      </c>
      <c r="M433">
        <v>1531112400</v>
      </c>
      <c r="N433" t="b">
        <v>1</v>
      </c>
      <c r="O433" t="b">
        <v>0</v>
      </c>
      <c r="P433" t="s">
        <v>33</v>
      </c>
      <c r="Q433" s="6">
        <f t="shared" si="61"/>
        <v>1.9249019607843136</v>
      </c>
      <c r="R433">
        <f t="shared" si="62"/>
        <v>104.43617021276596</v>
      </c>
      <c r="S433" t="str">
        <f t="shared" si="65"/>
        <v>theater</v>
      </c>
      <c r="T433" t="str">
        <f t="shared" si="66"/>
        <v>plays</v>
      </c>
      <c r="U433">
        <f t="shared" si="67"/>
        <v>7</v>
      </c>
      <c r="V433" t="str">
        <f t="shared" si="68"/>
        <v>theater</v>
      </c>
      <c r="W433" t="str">
        <f t="shared" si="69"/>
        <v>plays</v>
      </c>
      <c r="X433">
        <f t="shared" si="70"/>
        <v>13</v>
      </c>
    </row>
    <row r="434" spans="1:2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 s="17">
        <f t="shared" si="63"/>
        <v>41761.208333333336</v>
      </c>
      <c r="K434">
        <v>1399006800</v>
      </c>
      <c r="L434" s="16">
        <f t="shared" si="64"/>
        <v>41781.208333333336</v>
      </c>
      <c r="M434">
        <v>1400734800</v>
      </c>
      <c r="N434" t="b">
        <v>0</v>
      </c>
      <c r="O434" t="b">
        <v>0</v>
      </c>
      <c r="P434" t="s">
        <v>33</v>
      </c>
      <c r="Q434" s="6">
        <f t="shared" si="61"/>
        <v>0.82714285714285718</v>
      </c>
      <c r="R434">
        <f t="shared" si="62"/>
        <v>69.989010989010993</v>
      </c>
      <c r="S434" t="str">
        <f t="shared" si="65"/>
        <v>theater</v>
      </c>
      <c r="T434" t="str">
        <f t="shared" si="66"/>
        <v>plays</v>
      </c>
      <c r="U434">
        <f t="shared" si="67"/>
        <v>7</v>
      </c>
      <c r="V434" t="str">
        <f t="shared" si="68"/>
        <v>theater</v>
      </c>
      <c r="W434" t="str">
        <f t="shared" si="69"/>
        <v>theater/plays</v>
      </c>
      <c r="X434">
        <f t="shared" si="70"/>
        <v>13</v>
      </c>
    </row>
    <row r="435" spans="1:2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 s="17">
        <f t="shared" si="63"/>
        <v>41603.25</v>
      </c>
      <c r="K435">
        <v>1385359200</v>
      </c>
      <c r="L435" s="16">
        <f t="shared" si="64"/>
        <v>41619.25</v>
      </c>
      <c r="M435">
        <v>1386741600</v>
      </c>
      <c r="N435" t="b">
        <v>0</v>
      </c>
      <c r="O435" t="b">
        <v>1</v>
      </c>
      <c r="P435" t="s">
        <v>42</v>
      </c>
      <c r="Q435" s="6">
        <f t="shared" si="61"/>
        <v>0.54163920922570019</v>
      </c>
      <c r="R435">
        <f t="shared" si="62"/>
        <v>83.023989898989896</v>
      </c>
      <c r="S435" t="str">
        <f t="shared" si="65"/>
        <v>film &amp; video</v>
      </c>
      <c r="T435" t="str">
        <f t="shared" si="66"/>
        <v>documentary</v>
      </c>
      <c r="U435">
        <f t="shared" si="67"/>
        <v>12</v>
      </c>
      <c r="V435" t="str">
        <f t="shared" si="68"/>
        <v>film &amp; video</v>
      </c>
      <c r="W435" t="str">
        <f t="shared" si="69"/>
        <v/>
      </c>
      <c r="X435">
        <f t="shared" si="70"/>
        <v>24</v>
      </c>
    </row>
    <row r="436" spans="1:2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 s="17">
        <f t="shared" si="63"/>
        <v>42705.25</v>
      </c>
      <c r="K436">
        <v>1480572000</v>
      </c>
      <c r="L436" s="16">
        <f t="shared" si="64"/>
        <v>42719.25</v>
      </c>
      <c r="M436">
        <v>1481781600</v>
      </c>
      <c r="N436" t="b">
        <v>1</v>
      </c>
      <c r="O436" t="b">
        <v>0</v>
      </c>
      <c r="P436" t="s">
        <v>33</v>
      </c>
      <c r="Q436" s="6">
        <f t="shared" si="61"/>
        <v>0.16722222222222222</v>
      </c>
      <c r="R436">
        <f t="shared" si="62"/>
        <v>90.3</v>
      </c>
      <c r="S436" t="str">
        <f t="shared" si="65"/>
        <v>theater</v>
      </c>
      <c r="T436" t="str">
        <f t="shared" si="66"/>
        <v>plays</v>
      </c>
      <c r="U436">
        <f t="shared" si="67"/>
        <v>7</v>
      </c>
      <c r="V436" t="str">
        <f t="shared" si="68"/>
        <v>theater</v>
      </c>
      <c r="W436" t="str">
        <f t="shared" si="69"/>
        <v>plays</v>
      </c>
      <c r="X436">
        <f t="shared" si="70"/>
        <v>13</v>
      </c>
    </row>
    <row r="437" spans="1:2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 s="17">
        <f t="shared" si="63"/>
        <v>41988.25</v>
      </c>
      <c r="K437">
        <v>1418623200</v>
      </c>
      <c r="L437" s="16">
        <f t="shared" si="64"/>
        <v>42000.25</v>
      </c>
      <c r="M437">
        <v>1419660000</v>
      </c>
      <c r="N437" t="b">
        <v>0</v>
      </c>
      <c r="O437" t="b">
        <v>1</v>
      </c>
      <c r="P437" t="s">
        <v>33</v>
      </c>
      <c r="Q437" s="6">
        <f t="shared" si="61"/>
        <v>1.168766404199475</v>
      </c>
      <c r="R437">
        <f t="shared" si="62"/>
        <v>103.98131932282546</v>
      </c>
      <c r="S437" t="str">
        <f t="shared" si="65"/>
        <v>theater</v>
      </c>
      <c r="T437" t="str">
        <f t="shared" si="66"/>
        <v>plays</v>
      </c>
      <c r="U437">
        <f t="shared" si="67"/>
        <v>7</v>
      </c>
      <c r="V437" t="str">
        <f t="shared" si="68"/>
        <v>theater</v>
      </c>
      <c r="W437" t="str">
        <f t="shared" si="69"/>
        <v>ys</v>
      </c>
      <c r="X437">
        <f t="shared" si="70"/>
        <v>13</v>
      </c>
    </row>
    <row r="438" spans="1:2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 s="17">
        <f t="shared" si="63"/>
        <v>43575.208333333328</v>
      </c>
      <c r="K438">
        <v>1555736400</v>
      </c>
      <c r="L438" s="16">
        <f t="shared" si="64"/>
        <v>43576.208333333328</v>
      </c>
      <c r="M438">
        <v>1555822800</v>
      </c>
      <c r="N438" t="b">
        <v>0</v>
      </c>
      <c r="O438" t="b">
        <v>0</v>
      </c>
      <c r="P438" t="s">
        <v>159</v>
      </c>
      <c r="Q438" s="6">
        <f t="shared" si="61"/>
        <v>10.521538461538462</v>
      </c>
      <c r="R438">
        <f t="shared" si="62"/>
        <v>54.931726907630519</v>
      </c>
      <c r="S438" t="str">
        <f t="shared" si="65"/>
        <v>music</v>
      </c>
      <c r="T438" t="str">
        <f t="shared" si="66"/>
        <v>jazz</v>
      </c>
      <c r="U438">
        <f t="shared" si="67"/>
        <v>5</v>
      </c>
      <c r="V438" t="str">
        <f t="shared" si="68"/>
        <v>music</v>
      </c>
      <c r="W438" t="str">
        <f t="shared" si="69"/>
        <v>music/jazz</v>
      </c>
      <c r="X438">
        <f t="shared" si="70"/>
        <v>10</v>
      </c>
    </row>
    <row r="439" spans="1:2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 s="17">
        <f t="shared" si="63"/>
        <v>42260.208333333328</v>
      </c>
      <c r="K439">
        <v>1442120400</v>
      </c>
      <c r="L439" s="16">
        <f t="shared" si="64"/>
        <v>42263.208333333328</v>
      </c>
      <c r="M439">
        <v>1442379600</v>
      </c>
      <c r="N439" t="b">
        <v>0</v>
      </c>
      <c r="O439" t="b">
        <v>1</v>
      </c>
      <c r="P439" t="s">
        <v>71</v>
      </c>
      <c r="Q439" s="6">
        <f t="shared" si="61"/>
        <v>1.2307407407407407</v>
      </c>
      <c r="R439">
        <f t="shared" si="62"/>
        <v>51.921875</v>
      </c>
      <c r="S439" t="str">
        <f t="shared" si="65"/>
        <v>film &amp; video</v>
      </c>
      <c r="T439" t="str">
        <f t="shared" si="66"/>
        <v>animation</v>
      </c>
      <c r="U439">
        <f t="shared" si="67"/>
        <v>12</v>
      </c>
      <c r="V439" t="str">
        <f t="shared" si="68"/>
        <v>film &amp; video</v>
      </c>
      <c r="W439" t="str">
        <f t="shared" si="69"/>
        <v/>
      </c>
      <c r="X439">
        <f t="shared" si="70"/>
        <v>22</v>
      </c>
    </row>
    <row r="440" spans="1:2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 s="17">
        <f t="shared" si="63"/>
        <v>41337.25</v>
      </c>
      <c r="K440">
        <v>1362376800</v>
      </c>
      <c r="L440" s="16">
        <f t="shared" si="64"/>
        <v>41367.208333333336</v>
      </c>
      <c r="M440">
        <v>1364965200</v>
      </c>
      <c r="N440" t="b">
        <v>0</v>
      </c>
      <c r="O440" t="b">
        <v>0</v>
      </c>
      <c r="P440" t="s">
        <v>33</v>
      </c>
      <c r="Q440" s="6">
        <f t="shared" si="61"/>
        <v>1.7863855421686747</v>
      </c>
      <c r="R440">
        <f t="shared" si="62"/>
        <v>60.02834008097166</v>
      </c>
      <c r="S440" t="str">
        <f t="shared" si="65"/>
        <v>theater</v>
      </c>
      <c r="T440" t="str">
        <f t="shared" si="66"/>
        <v>plays</v>
      </c>
      <c r="U440">
        <f t="shared" si="67"/>
        <v>7</v>
      </c>
      <c r="V440" t="str">
        <f t="shared" si="68"/>
        <v>theater</v>
      </c>
      <c r="W440" t="str">
        <f t="shared" si="69"/>
        <v>theater/plays</v>
      </c>
      <c r="X440">
        <f t="shared" si="70"/>
        <v>13</v>
      </c>
    </row>
    <row r="441" spans="1:2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 s="17">
        <f t="shared" si="63"/>
        <v>42680.208333333328</v>
      </c>
      <c r="K441">
        <v>1478408400</v>
      </c>
      <c r="L441" s="16">
        <f t="shared" si="64"/>
        <v>42687.25</v>
      </c>
      <c r="M441">
        <v>1479016800</v>
      </c>
      <c r="N441" t="b">
        <v>0</v>
      </c>
      <c r="O441" t="b">
        <v>0</v>
      </c>
      <c r="P441" t="s">
        <v>474</v>
      </c>
      <c r="Q441" s="6">
        <f t="shared" si="61"/>
        <v>3.5528169014084505</v>
      </c>
      <c r="R441">
        <f t="shared" si="62"/>
        <v>44.003488879197555</v>
      </c>
      <c r="S441" t="str">
        <f t="shared" si="65"/>
        <v>film &amp; video</v>
      </c>
      <c r="T441" t="str">
        <f t="shared" si="66"/>
        <v>science fiction</v>
      </c>
      <c r="U441">
        <f t="shared" si="67"/>
        <v>12</v>
      </c>
      <c r="V441" t="str">
        <f t="shared" si="68"/>
        <v>film &amp; video</v>
      </c>
      <c r="W441" t="str">
        <f t="shared" si="69"/>
        <v>ce fiction</v>
      </c>
      <c r="X441">
        <f t="shared" si="70"/>
        <v>28</v>
      </c>
    </row>
    <row r="442" spans="1:2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 s="17">
        <f t="shared" si="63"/>
        <v>42916.208333333328</v>
      </c>
      <c r="K442">
        <v>1498798800</v>
      </c>
      <c r="L442" s="16">
        <f t="shared" si="64"/>
        <v>42926.208333333328</v>
      </c>
      <c r="M442">
        <v>1499662800</v>
      </c>
      <c r="N442" t="b">
        <v>0</v>
      </c>
      <c r="O442" t="b">
        <v>0</v>
      </c>
      <c r="P442" t="s">
        <v>269</v>
      </c>
      <c r="Q442" s="6">
        <f t="shared" si="61"/>
        <v>1.6190634146341463</v>
      </c>
      <c r="R442">
        <f t="shared" si="62"/>
        <v>53.003513254551258</v>
      </c>
      <c r="S442" t="str">
        <f t="shared" si="65"/>
        <v>film &amp; video</v>
      </c>
      <c r="T442" t="str">
        <f t="shared" si="66"/>
        <v>television</v>
      </c>
      <c r="U442">
        <f t="shared" si="67"/>
        <v>12</v>
      </c>
      <c r="V442" t="str">
        <f t="shared" si="68"/>
        <v>film &amp; video</v>
      </c>
      <c r="W442" t="str">
        <f t="shared" si="69"/>
        <v>evision</v>
      </c>
      <c r="X442">
        <f t="shared" si="70"/>
        <v>23</v>
      </c>
    </row>
    <row r="443" spans="1:2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 s="17">
        <f t="shared" si="63"/>
        <v>41025.208333333336</v>
      </c>
      <c r="K443">
        <v>1335416400</v>
      </c>
      <c r="L443" s="16">
        <f t="shared" si="64"/>
        <v>41053.208333333336</v>
      </c>
      <c r="M443">
        <v>1337835600</v>
      </c>
      <c r="N443" t="b">
        <v>0</v>
      </c>
      <c r="O443" t="b">
        <v>0</v>
      </c>
      <c r="P443" t="s">
        <v>65</v>
      </c>
      <c r="Q443" s="6">
        <f t="shared" si="61"/>
        <v>0.24914285714285714</v>
      </c>
      <c r="R443">
        <f t="shared" si="62"/>
        <v>54.5</v>
      </c>
      <c r="S443" t="str">
        <f t="shared" si="65"/>
        <v>technology</v>
      </c>
      <c r="T443" t="str">
        <f t="shared" si="66"/>
        <v>wearables</v>
      </c>
      <c r="U443">
        <f t="shared" si="67"/>
        <v>10</v>
      </c>
      <c r="V443" t="str">
        <f t="shared" si="68"/>
        <v>technology</v>
      </c>
      <c r="W443" t="str">
        <f t="shared" si="69"/>
        <v>es</v>
      </c>
      <c r="X443">
        <f t="shared" si="70"/>
        <v>20</v>
      </c>
    </row>
    <row r="444" spans="1:2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 s="17">
        <f t="shared" si="63"/>
        <v>42980.208333333328</v>
      </c>
      <c r="K444">
        <v>1504328400</v>
      </c>
      <c r="L444" s="16">
        <f t="shared" si="64"/>
        <v>42996.208333333328</v>
      </c>
      <c r="M444">
        <v>1505710800</v>
      </c>
      <c r="N444" t="b">
        <v>0</v>
      </c>
      <c r="O444" t="b">
        <v>0</v>
      </c>
      <c r="P444" t="s">
        <v>33</v>
      </c>
      <c r="Q444" s="6">
        <f t="shared" si="61"/>
        <v>1.9872222222222222</v>
      </c>
      <c r="R444">
        <f t="shared" si="62"/>
        <v>75.04195804195804</v>
      </c>
      <c r="S444" t="str">
        <f t="shared" si="65"/>
        <v>theater</v>
      </c>
      <c r="T444" t="str">
        <f t="shared" si="66"/>
        <v>plays</v>
      </c>
      <c r="U444">
        <f t="shared" si="67"/>
        <v>7</v>
      </c>
      <c r="V444" t="str">
        <f t="shared" si="68"/>
        <v>theater</v>
      </c>
      <c r="W444" t="str">
        <f t="shared" si="69"/>
        <v>plays</v>
      </c>
      <c r="X444">
        <f t="shared" si="70"/>
        <v>13</v>
      </c>
    </row>
    <row r="445" spans="1:2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 s="17">
        <f t="shared" si="63"/>
        <v>40451.208333333336</v>
      </c>
      <c r="K445">
        <v>1285822800</v>
      </c>
      <c r="L445" s="16">
        <f t="shared" si="64"/>
        <v>40470.208333333336</v>
      </c>
      <c r="M445">
        <v>1287464400</v>
      </c>
      <c r="N445" t="b">
        <v>0</v>
      </c>
      <c r="O445" t="b">
        <v>0</v>
      </c>
      <c r="P445" t="s">
        <v>33</v>
      </c>
      <c r="Q445" s="6">
        <f t="shared" si="61"/>
        <v>0.34752688172043011</v>
      </c>
      <c r="R445">
        <f t="shared" si="62"/>
        <v>35.911111111111111</v>
      </c>
      <c r="S445" t="str">
        <f t="shared" si="65"/>
        <v>theater</v>
      </c>
      <c r="T445" t="str">
        <f t="shared" si="66"/>
        <v>plays</v>
      </c>
      <c r="U445">
        <f t="shared" si="67"/>
        <v>7</v>
      </c>
      <c r="V445" t="str">
        <f t="shared" si="68"/>
        <v>theater</v>
      </c>
      <c r="W445" t="str">
        <f t="shared" si="69"/>
        <v>er/plays</v>
      </c>
      <c r="X445">
        <f t="shared" si="70"/>
        <v>13</v>
      </c>
    </row>
    <row r="446" spans="1:2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 s="17">
        <f t="shared" si="63"/>
        <v>40748.208333333336</v>
      </c>
      <c r="K446">
        <v>1311483600</v>
      </c>
      <c r="L446" s="16">
        <f t="shared" si="64"/>
        <v>40750.208333333336</v>
      </c>
      <c r="M446">
        <v>1311656400</v>
      </c>
      <c r="N446" t="b">
        <v>0</v>
      </c>
      <c r="O446" t="b">
        <v>1</v>
      </c>
      <c r="P446" t="s">
        <v>60</v>
      </c>
      <c r="Q446" s="6">
        <f t="shared" si="61"/>
        <v>1.7641935483870967</v>
      </c>
      <c r="R446">
        <f t="shared" si="62"/>
        <v>36.952702702702702</v>
      </c>
      <c r="S446" t="str">
        <f t="shared" si="65"/>
        <v>music</v>
      </c>
      <c r="T446" t="str">
        <f t="shared" si="66"/>
        <v>indie rock</v>
      </c>
      <c r="U446">
        <f t="shared" si="67"/>
        <v>5</v>
      </c>
      <c r="V446" t="str">
        <f t="shared" si="68"/>
        <v>music</v>
      </c>
      <c r="W446" t="str">
        <f t="shared" si="69"/>
        <v>ie rock</v>
      </c>
      <c r="X446">
        <f t="shared" si="70"/>
        <v>16</v>
      </c>
    </row>
    <row r="447" spans="1:2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 s="17">
        <f t="shared" si="63"/>
        <v>40515.25</v>
      </c>
      <c r="K447">
        <v>1291356000</v>
      </c>
      <c r="L447" s="16">
        <f t="shared" si="64"/>
        <v>40536.25</v>
      </c>
      <c r="M447">
        <v>1293170400</v>
      </c>
      <c r="N447" t="b">
        <v>0</v>
      </c>
      <c r="O447" t="b">
        <v>1</v>
      </c>
      <c r="P447" t="s">
        <v>33</v>
      </c>
      <c r="Q447" s="6">
        <f t="shared" si="61"/>
        <v>5.1138095238095236</v>
      </c>
      <c r="R447">
        <f t="shared" si="62"/>
        <v>63.170588235294119</v>
      </c>
      <c r="S447" t="str">
        <f t="shared" si="65"/>
        <v>theater</v>
      </c>
      <c r="T447" t="str">
        <f t="shared" si="66"/>
        <v>plays</v>
      </c>
      <c r="U447">
        <f t="shared" si="67"/>
        <v>7</v>
      </c>
      <c r="V447" t="str">
        <f t="shared" si="68"/>
        <v>theater</v>
      </c>
      <c r="W447" t="str">
        <f t="shared" si="69"/>
        <v>heater/plays</v>
      </c>
      <c r="X447">
        <f t="shared" si="70"/>
        <v>13</v>
      </c>
    </row>
    <row r="448" spans="1:2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 s="17">
        <f t="shared" si="63"/>
        <v>41261.25</v>
      </c>
      <c r="K448">
        <v>1355810400</v>
      </c>
      <c r="L448" s="16">
        <f t="shared" si="64"/>
        <v>41263.25</v>
      </c>
      <c r="M448">
        <v>1355983200</v>
      </c>
      <c r="N448" t="b">
        <v>0</v>
      </c>
      <c r="O448" t="b">
        <v>0</v>
      </c>
      <c r="P448" t="s">
        <v>65</v>
      </c>
      <c r="Q448" s="6">
        <f t="shared" si="61"/>
        <v>0.82044117647058823</v>
      </c>
      <c r="R448">
        <f t="shared" si="62"/>
        <v>29.99462365591398</v>
      </c>
      <c r="S448" t="str">
        <f t="shared" si="65"/>
        <v>technology</v>
      </c>
      <c r="T448" t="str">
        <f t="shared" si="66"/>
        <v>wearables</v>
      </c>
      <c r="U448">
        <f t="shared" si="67"/>
        <v>10</v>
      </c>
      <c r="V448" t="str">
        <f t="shared" si="68"/>
        <v>technology</v>
      </c>
      <c r="W448" t="str">
        <f t="shared" si="69"/>
        <v>gy/wearables</v>
      </c>
      <c r="X448">
        <f t="shared" si="70"/>
        <v>20</v>
      </c>
    </row>
    <row r="449" spans="1:2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 s="17">
        <f t="shared" si="63"/>
        <v>43088.25</v>
      </c>
      <c r="K449">
        <v>1513663200</v>
      </c>
      <c r="L449" s="16">
        <f t="shared" si="64"/>
        <v>43104.25</v>
      </c>
      <c r="M449">
        <v>1515045600</v>
      </c>
      <c r="N449" t="b">
        <v>0</v>
      </c>
      <c r="O449" t="b">
        <v>0</v>
      </c>
      <c r="P449" t="s">
        <v>269</v>
      </c>
      <c r="Q449" s="6">
        <f t="shared" si="61"/>
        <v>0.24326030927835052</v>
      </c>
      <c r="R449">
        <f t="shared" si="62"/>
        <v>86</v>
      </c>
      <c r="S449" t="str">
        <f t="shared" si="65"/>
        <v>film &amp; video</v>
      </c>
      <c r="T449" t="str">
        <f t="shared" si="66"/>
        <v>television</v>
      </c>
      <c r="U449">
        <f t="shared" si="67"/>
        <v>12</v>
      </c>
      <c r="V449" t="str">
        <f t="shared" si="68"/>
        <v>film &amp; video</v>
      </c>
      <c r="W449" t="str">
        <f t="shared" si="69"/>
        <v>sion</v>
      </c>
      <c r="X449">
        <f t="shared" si="70"/>
        <v>23</v>
      </c>
    </row>
    <row r="450" spans="1:2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 s="17">
        <f t="shared" si="63"/>
        <v>41378.208333333336</v>
      </c>
      <c r="K450">
        <v>1365915600</v>
      </c>
      <c r="L450" s="16">
        <f t="shared" si="64"/>
        <v>41380.208333333336</v>
      </c>
      <c r="M450">
        <v>1366088400</v>
      </c>
      <c r="N450" t="b">
        <v>0</v>
      </c>
      <c r="O450" t="b">
        <v>1</v>
      </c>
      <c r="P450" t="s">
        <v>89</v>
      </c>
      <c r="Q450" s="6">
        <f t="shared" ref="Q450:Q513" si="71">E450/D450</f>
        <v>0.50482758620689661</v>
      </c>
      <c r="R450">
        <f t="shared" ref="R450:R513" si="72">IFERROR(E450/G450, 0)</f>
        <v>75.014876033057845</v>
      </c>
      <c r="S450" t="str">
        <f t="shared" si="65"/>
        <v>games</v>
      </c>
      <c r="T450" t="str">
        <f t="shared" si="66"/>
        <v>video games</v>
      </c>
      <c r="U450">
        <f t="shared" si="67"/>
        <v>5</v>
      </c>
      <c r="V450" t="str">
        <f t="shared" si="68"/>
        <v>games</v>
      </c>
      <c r="W450" t="str">
        <f t="shared" si="69"/>
        <v>video games</v>
      </c>
      <c r="X450">
        <f t="shared" si="70"/>
        <v>17</v>
      </c>
    </row>
    <row r="451" spans="1:2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 s="17">
        <f t="shared" ref="J451:J514" si="73">(((K451/60)/60)/24)+DATE(1970,1,1)</f>
        <v>43530.25</v>
      </c>
      <c r="K451">
        <v>1551852000</v>
      </c>
      <c r="L451" s="16">
        <f t="shared" ref="L451:L514" si="74">(((M451/60)/60)/24)+DATE(1970,1,1)</f>
        <v>43547.208333333328</v>
      </c>
      <c r="M451">
        <v>1553317200</v>
      </c>
      <c r="N451" t="b">
        <v>0</v>
      </c>
      <c r="O451" t="b">
        <v>0</v>
      </c>
      <c r="P451" t="s">
        <v>89</v>
      </c>
      <c r="Q451" s="6">
        <f t="shared" si="71"/>
        <v>9.67</v>
      </c>
      <c r="R451">
        <f t="shared" si="72"/>
        <v>101.19767441860465</v>
      </c>
      <c r="S451" t="str">
        <f t="shared" ref="S451:S514" si="75">LEFT(P451,SEARCH("/",P451)-1)</f>
        <v>games</v>
      </c>
      <c r="T451" t="str">
        <f t="shared" ref="T451:T514" si="76">MID(P451,SEARCH("/",P451)+1,LEN(P451))</f>
        <v>video games</v>
      </c>
      <c r="U451">
        <f t="shared" ref="U451:U514" si="77">SEARCH("/",P451)-1</f>
        <v>5</v>
      </c>
      <c r="V451" t="str">
        <f t="shared" ref="V451:V514" si="78">LEFT(P451,SEARCH("/",P451)-1)</f>
        <v>games</v>
      </c>
      <c r="W451" t="str">
        <f t="shared" ref="W451:W514" si="79">RIGHT(P451,LEN(P452)-SEARCH("/",P451))</f>
        <v>ames/video games</v>
      </c>
      <c r="X451">
        <f t="shared" ref="X451:X514" si="80">LEN(P451)</f>
        <v>17</v>
      </c>
    </row>
    <row r="452" spans="1:2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 s="17">
        <f t="shared" si="73"/>
        <v>43394.208333333328</v>
      </c>
      <c r="K452">
        <v>1540098000</v>
      </c>
      <c r="L452" s="16">
        <f t="shared" si="74"/>
        <v>43417.25</v>
      </c>
      <c r="M452">
        <v>1542088800</v>
      </c>
      <c r="N452" t="b">
        <v>0</v>
      </c>
      <c r="O452" t="b">
        <v>0</v>
      </c>
      <c r="P452" t="s">
        <v>71</v>
      </c>
      <c r="Q452" s="6">
        <f t="shared" si="71"/>
        <v>0.04</v>
      </c>
      <c r="R452">
        <f t="shared" si="72"/>
        <v>4</v>
      </c>
      <c r="S452" t="str">
        <f t="shared" si="75"/>
        <v>film &amp; video</v>
      </c>
      <c r="T452" t="str">
        <f t="shared" si="76"/>
        <v>animation</v>
      </c>
      <c r="U452">
        <f t="shared" si="77"/>
        <v>12</v>
      </c>
      <c r="V452" t="str">
        <f t="shared" si="78"/>
        <v>film &amp; video</v>
      </c>
      <c r="W452" t="e">
        <f t="shared" si="79"/>
        <v>#VALUE!</v>
      </c>
      <c r="X452">
        <f t="shared" si="80"/>
        <v>22</v>
      </c>
    </row>
    <row r="453" spans="1:2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 s="17">
        <f t="shared" si="73"/>
        <v>42935.208333333328</v>
      </c>
      <c r="K453">
        <v>1500440400</v>
      </c>
      <c r="L453" s="16">
        <f t="shared" si="74"/>
        <v>42966.208333333328</v>
      </c>
      <c r="M453">
        <v>1503118800</v>
      </c>
      <c r="N453" t="b">
        <v>0</v>
      </c>
      <c r="O453" t="b">
        <v>0</v>
      </c>
      <c r="P453" t="s">
        <v>23</v>
      </c>
      <c r="Q453" s="6">
        <f t="shared" si="71"/>
        <v>1.2284501347708894</v>
      </c>
      <c r="R453">
        <f t="shared" si="72"/>
        <v>29.001272669424118</v>
      </c>
      <c r="S453" t="str">
        <f t="shared" si="75"/>
        <v>music</v>
      </c>
      <c r="T453" t="str">
        <f t="shared" si="76"/>
        <v>rock</v>
      </c>
      <c r="U453">
        <f t="shared" si="77"/>
        <v>5</v>
      </c>
      <c r="V453" t="str">
        <f t="shared" si="78"/>
        <v>music</v>
      </c>
      <c r="W453" t="str">
        <f t="shared" si="79"/>
        <v>music/rock</v>
      </c>
      <c r="X453">
        <f t="shared" si="80"/>
        <v>10</v>
      </c>
    </row>
    <row r="454" spans="1:2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 s="17">
        <f t="shared" si="73"/>
        <v>40365.208333333336</v>
      </c>
      <c r="K454">
        <v>1278392400</v>
      </c>
      <c r="L454" s="16">
        <f t="shared" si="74"/>
        <v>40366.208333333336</v>
      </c>
      <c r="M454">
        <v>1278478800</v>
      </c>
      <c r="N454" t="b">
        <v>0</v>
      </c>
      <c r="O454" t="b">
        <v>0</v>
      </c>
      <c r="P454" t="s">
        <v>53</v>
      </c>
      <c r="Q454" s="6">
        <f t="shared" si="71"/>
        <v>0.63437500000000002</v>
      </c>
      <c r="R454">
        <f t="shared" si="72"/>
        <v>98.225806451612897</v>
      </c>
      <c r="S454" t="str">
        <f t="shared" si="75"/>
        <v>film &amp; video</v>
      </c>
      <c r="T454" t="str">
        <f t="shared" si="76"/>
        <v>drama</v>
      </c>
      <c r="U454">
        <f t="shared" si="77"/>
        <v>12</v>
      </c>
      <c r="V454" t="str">
        <f t="shared" si="78"/>
        <v>film &amp; video</v>
      </c>
      <c r="W454" t="str">
        <f t="shared" si="79"/>
        <v>m &amp; video/drama</v>
      </c>
      <c r="X454">
        <f t="shared" si="80"/>
        <v>18</v>
      </c>
    </row>
    <row r="455" spans="1:2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 s="17">
        <f t="shared" si="73"/>
        <v>42705.25</v>
      </c>
      <c r="K455">
        <v>1480572000</v>
      </c>
      <c r="L455" s="16">
        <f t="shared" si="74"/>
        <v>42746.25</v>
      </c>
      <c r="M455">
        <v>1484114400</v>
      </c>
      <c r="N455" t="b">
        <v>0</v>
      </c>
      <c r="O455" t="b">
        <v>0</v>
      </c>
      <c r="P455" t="s">
        <v>474</v>
      </c>
      <c r="Q455" s="6">
        <f t="shared" si="71"/>
        <v>0.56331688596491225</v>
      </c>
      <c r="R455">
        <f t="shared" si="72"/>
        <v>87.001693480101608</v>
      </c>
      <c r="S455" t="str">
        <f t="shared" si="75"/>
        <v>film &amp; video</v>
      </c>
      <c r="T455" t="str">
        <f t="shared" si="76"/>
        <v>science fiction</v>
      </c>
      <c r="U455">
        <f t="shared" si="77"/>
        <v>12</v>
      </c>
      <c r="V455" t="str">
        <f t="shared" si="78"/>
        <v>film &amp; video</v>
      </c>
      <c r="W455" t="str">
        <f t="shared" si="79"/>
        <v>ction</v>
      </c>
      <c r="X455">
        <f t="shared" si="80"/>
        <v>28</v>
      </c>
    </row>
    <row r="456" spans="1:2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 s="17">
        <f t="shared" si="73"/>
        <v>41568.208333333336</v>
      </c>
      <c r="K456">
        <v>1382331600</v>
      </c>
      <c r="L456" s="16">
        <f t="shared" si="74"/>
        <v>41604.25</v>
      </c>
      <c r="M456">
        <v>1385445600</v>
      </c>
      <c r="N456" t="b">
        <v>0</v>
      </c>
      <c r="O456" t="b">
        <v>1</v>
      </c>
      <c r="P456" t="s">
        <v>53</v>
      </c>
      <c r="Q456" s="6">
        <f t="shared" si="71"/>
        <v>0.44074999999999998</v>
      </c>
      <c r="R456">
        <f t="shared" si="72"/>
        <v>45.205128205128204</v>
      </c>
      <c r="S456" t="str">
        <f t="shared" si="75"/>
        <v>film &amp; video</v>
      </c>
      <c r="T456" t="str">
        <f t="shared" si="76"/>
        <v>drama</v>
      </c>
      <c r="U456">
        <f t="shared" si="77"/>
        <v>12</v>
      </c>
      <c r="V456" t="str">
        <f t="shared" si="78"/>
        <v>film &amp; video</v>
      </c>
      <c r="W456" t="str">
        <f t="shared" si="79"/>
        <v/>
      </c>
      <c r="X456">
        <f t="shared" si="80"/>
        <v>18</v>
      </c>
    </row>
    <row r="457" spans="1:2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 s="17">
        <f t="shared" si="73"/>
        <v>40809.208333333336</v>
      </c>
      <c r="K457">
        <v>1316754000</v>
      </c>
      <c r="L457" s="16">
        <f t="shared" si="74"/>
        <v>40832.208333333336</v>
      </c>
      <c r="M457">
        <v>1318741200</v>
      </c>
      <c r="N457" t="b">
        <v>0</v>
      </c>
      <c r="O457" t="b">
        <v>0</v>
      </c>
      <c r="P457" t="s">
        <v>33</v>
      </c>
      <c r="Q457" s="6">
        <f t="shared" si="71"/>
        <v>1.1837253218884121</v>
      </c>
      <c r="R457">
        <f t="shared" si="72"/>
        <v>37.001341561577675</v>
      </c>
      <c r="S457" t="str">
        <f t="shared" si="75"/>
        <v>theater</v>
      </c>
      <c r="T457" t="str">
        <f t="shared" si="76"/>
        <v>plays</v>
      </c>
      <c r="U457">
        <f t="shared" si="77"/>
        <v>7</v>
      </c>
      <c r="V457" t="str">
        <f t="shared" si="78"/>
        <v>theater</v>
      </c>
      <c r="W457" t="str">
        <f t="shared" si="79"/>
        <v>er/plays</v>
      </c>
      <c r="X457">
        <f t="shared" si="80"/>
        <v>13</v>
      </c>
    </row>
    <row r="458" spans="1:2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 s="17">
        <f t="shared" si="73"/>
        <v>43141.25</v>
      </c>
      <c r="K458">
        <v>1518242400</v>
      </c>
      <c r="L458" s="16">
        <f t="shared" si="74"/>
        <v>43141.25</v>
      </c>
      <c r="M458">
        <v>1518242400</v>
      </c>
      <c r="N458" t="b">
        <v>0</v>
      </c>
      <c r="O458" t="b">
        <v>1</v>
      </c>
      <c r="P458" t="s">
        <v>60</v>
      </c>
      <c r="Q458" s="6">
        <f t="shared" si="71"/>
        <v>1.041243169398907</v>
      </c>
      <c r="R458">
        <f t="shared" si="72"/>
        <v>94.976947040498445</v>
      </c>
      <c r="S458" t="str">
        <f t="shared" si="75"/>
        <v>music</v>
      </c>
      <c r="T458" t="str">
        <f t="shared" si="76"/>
        <v>indie rock</v>
      </c>
      <c r="U458">
        <f t="shared" si="77"/>
        <v>5</v>
      </c>
      <c r="V458" t="str">
        <f t="shared" si="78"/>
        <v>music</v>
      </c>
      <c r="W458" t="str">
        <f t="shared" si="79"/>
        <v>ie rock</v>
      </c>
      <c r="X458">
        <f t="shared" si="80"/>
        <v>16</v>
      </c>
    </row>
    <row r="459" spans="1:2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 s="17">
        <f t="shared" si="73"/>
        <v>42657.208333333328</v>
      </c>
      <c r="K459">
        <v>1476421200</v>
      </c>
      <c r="L459" s="16">
        <f t="shared" si="74"/>
        <v>42659.208333333328</v>
      </c>
      <c r="M459">
        <v>1476594000</v>
      </c>
      <c r="N459" t="b">
        <v>0</v>
      </c>
      <c r="O459" t="b">
        <v>0</v>
      </c>
      <c r="P459" t="s">
        <v>33</v>
      </c>
      <c r="Q459" s="6">
        <f t="shared" si="71"/>
        <v>0.26640000000000003</v>
      </c>
      <c r="R459">
        <f t="shared" si="72"/>
        <v>28.956521739130434</v>
      </c>
      <c r="S459" t="str">
        <f t="shared" si="75"/>
        <v>theater</v>
      </c>
      <c r="T459" t="str">
        <f t="shared" si="76"/>
        <v>plays</v>
      </c>
      <c r="U459">
        <f t="shared" si="77"/>
        <v>7</v>
      </c>
      <c r="V459" t="str">
        <f t="shared" si="78"/>
        <v>theater</v>
      </c>
      <c r="W459" t="str">
        <f t="shared" si="79"/>
        <v>plays</v>
      </c>
      <c r="X459">
        <f t="shared" si="80"/>
        <v>13</v>
      </c>
    </row>
    <row r="460" spans="1:2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 s="17">
        <f t="shared" si="73"/>
        <v>40265.208333333336</v>
      </c>
      <c r="K460">
        <v>1269752400</v>
      </c>
      <c r="L460" s="16">
        <f t="shared" si="74"/>
        <v>40309.208333333336</v>
      </c>
      <c r="M460">
        <v>1273554000</v>
      </c>
      <c r="N460" t="b">
        <v>0</v>
      </c>
      <c r="O460" t="b">
        <v>0</v>
      </c>
      <c r="P460" t="s">
        <v>33</v>
      </c>
      <c r="Q460" s="6">
        <f t="shared" si="71"/>
        <v>3.5120118343195266</v>
      </c>
      <c r="R460">
        <f t="shared" si="72"/>
        <v>55.993396226415094</v>
      </c>
      <c r="S460" t="str">
        <f t="shared" si="75"/>
        <v>theater</v>
      </c>
      <c r="T460" t="str">
        <f t="shared" si="76"/>
        <v>plays</v>
      </c>
      <c r="U460">
        <f t="shared" si="77"/>
        <v>7</v>
      </c>
      <c r="V460" t="str">
        <f t="shared" si="78"/>
        <v>theater</v>
      </c>
      <c r="W460" t="str">
        <f t="shared" si="79"/>
        <v>theater/plays</v>
      </c>
      <c r="X460">
        <f t="shared" si="80"/>
        <v>13</v>
      </c>
    </row>
    <row r="461" spans="1:2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 s="17">
        <f t="shared" si="73"/>
        <v>42001.25</v>
      </c>
      <c r="K461">
        <v>1419746400</v>
      </c>
      <c r="L461" s="16">
        <f t="shared" si="74"/>
        <v>42026.25</v>
      </c>
      <c r="M461">
        <v>1421906400</v>
      </c>
      <c r="N461" t="b">
        <v>0</v>
      </c>
      <c r="O461" t="b">
        <v>0</v>
      </c>
      <c r="P461" t="s">
        <v>42</v>
      </c>
      <c r="Q461" s="6">
        <f t="shared" si="71"/>
        <v>0.90063492063492068</v>
      </c>
      <c r="R461">
        <f t="shared" si="72"/>
        <v>54.038095238095238</v>
      </c>
      <c r="S461" t="str">
        <f t="shared" si="75"/>
        <v>film &amp; video</v>
      </c>
      <c r="T461" t="str">
        <f t="shared" si="76"/>
        <v>documentary</v>
      </c>
      <c r="U461">
        <f t="shared" si="77"/>
        <v>12</v>
      </c>
      <c r="V461" t="str">
        <f t="shared" si="78"/>
        <v>film &amp; video</v>
      </c>
      <c r="W461" t="str">
        <f t="shared" si="79"/>
        <v/>
      </c>
      <c r="X461">
        <f t="shared" si="80"/>
        <v>24</v>
      </c>
    </row>
    <row r="462" spans="1:2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 s="17">
        <f t="shared" si="73"/>
        <v>40399.208333333336</v>
      </c>
      <c r="K462">
        <v>1281330000</v>
      </c>
      <c r="L462" s="16">
        <f t="shared" si="74"/>
        <v>40402.208333333336</v>
      </c>
      <c r="M462">
        <v>1281589200</v>
      </c>
      <c r="N462" t="b">
        <v>0</v>
      </c>
      <c r="O462" t="b">
        <v>0</v>
      </c>
      <c r="P462" t="s">
        <v>33</v>
      </c>
      <c r="Q462" s="6">
        <f t="shared" si="71"/>
        <v>1.7162500000000001</v>
      </c>
      <c r="R462">
        <f t="shared" si="72"/>
        <v>82.38</v>
      </c>
      <c r="S462" t="str">
        <f t="shared" si="75"/>
        <v>theater</v>
      </c>
      <c r="T462" t="str">
        <f t="shared" si="76"/>
        <v>plays</v>
      </c>
      <c r="U462">
        <f t="shared" si="77"/>
        <v>7</v>
      </c>
      <c r="V462" t="str">
        <f t="shared" si="78"/>
        <v>theater</v>
      </c>
      <c r="W462" t="str">
        <f t="shared" si="79"/>
        <v>ater/plays</v>
      </c>
      <c r="X462">
        <f t="shared" si="80"/>
        <v>13</v>
      </c>
    </row>
    <row r="463" spans="1:2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 s="17">
        <f t="shared" si="73"/>
        <v>41757.208333333336</v>
      </c>
      <c r="K463">
        <v>1398661200</v>
      </c>
      <c r="L463" s="16">
        <f t="shared" si="74"/>
        <v>41777.208333333336</v>
      </c>
      <c r="M463">
        <v>1400389200</v>
      </c>
      <c r="N463" t="b">
        <v>0</v>
      </c>
      <c r="O463" t="b">
        <v>0</v>
      </c>
      <c r="P463" t="s">
        <v>53</v>
      </c>
      <c r="Q463" s="6">
        <f t="shared" si="71"/>
        <v>1.4104655870445344</v>
      </c>
      <c r="R463">
        <f t="shared" si="72"/>
        <v>66.997115384615384</v>
      </c>
      <c r="S463" t="str">
        <f t="shared" si="75"/>
        <v>film &amp; video</v>
      </c>
      <c r="T463" t="str">
        <f t="shared" si="76"/>
        <v>drama</v>
      </c>
      <c r="U463">
        <f t="shared" si="77"/>
        <v>12</v>
      </c>
      <c r="V463" t="str">
        <f t="shared" si="78"/>
        <v>film &amp; video</v>
      </c>
      <c r="W463" t="str">
        <f t="shared" si="79"/>
        <v>drama</v>
      </c>
      <c r="X463">
        <f t="shared" si="80"/>
        <v>18</v>
      </c>
    </row>
    <row r="464" spans="1:2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 s="17">
        <f t="shared" si="73"/>
        <v>41304.25</v>
      </c>
      <c r="K464">
        <v>1359525600</v>
      </c>
      <c r="L464" s="16">
        <f t="shared" si="74"/>
        <v>41342.25</v>
      </c>
      <c r="M464">
        <v>1362808800</v>
      </c>
      <c r="N464" t="b">
        <v>0</v>
      </c>
      <c r="O464" t="b">
        <v>0</v>
      </c>
      <c r="P464" t="s">
        <v>292</v>
      </c>
      <c r="Q464" s="6">
        <f t="shared" si="71"/>
        <v>0.30579449152542371</v>
      </c>
      <c r="R464">
        <f t="shared" si="72"/>
        <v>107.91401869158878</v>
      </c>
      <c r="S464" t="str">
        <f t="shared" si="75"/>
        <v>games</v>
      </c>
      <c r="T464" t="str">
        <f t="shared" si="76"/>
        <v>mobile games</v>
      </c>
      <c r="U464">
        <f t="shared" si="77"/>
        <v>5</v>
      </c>
      <c r="V464" t="str">
        <f t="shared" si="78"/>
        <v>games</v>
      </c>
      <c r="W464" t="str">
        <f t="shared" si="79"/>
        <v>mes/mobile games</v>
      </c>
      <c r="X464">
        <f t="shared" si="80"/>
        <v>18</v>
      </c>
    </row>
    <row r="465" spans="1:2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 s="17">
        <f t="shared" si="73"/>
        <v>41639.25</v>
      </c>
      <c r="K465">
        <v>1388469600</v>
      </c>
      <c r="L465" s="16">
        <f t="shared" si="74"/>
        <v>41643.25</v>
      </c>
      <c r="M465">
        <v>1388815200</v>
      </c>
      <c r="N465" t="b">
        <v>0</v>
      </c>
      <c r="O465" t="b">
        <v>0</v>
      </c>
      <c r="P465" t="s">
        <v>71</v>
      </c>
      <c r="Q465" s="6">
        <f t="shared" si="71"/>
        <v>1.0816455696202532</v>
      </c>
      <c r="R465">
        <f t="shared" si="72"/>
        <v>69.009501187648453</v>
      </c>
      <c r="S465" t="str">
        <f t="shared" si="75"/>
        <v>film &amp; video</v>
      </c>
      <c r="T465" t="str">
        <f t="shared" si="76"/>
        <v>animation</v>
      </c>
      <c r="U465">
        <f t="shared" si="77"/>
        <v>12</v>
      </c>
      <c r="V465" t="str">
        <f t="shared" si="78"/>
        <v>film &amp; video</v>
      </c>
      <c r="W465" t="str">
        <f t="shared" si="79"/>
        <v/>
      </c>
      <c r="X465">
        <f t="shared" si="80"/>
        <v>22</v>
      </c>
    </row>
    <row r="466" spans="1:2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 s="17">
        <f t="shared" si="73"/>
        <v>43142.25</v>
      </c>
      <c r="K466">
        <v>1518328800</v>
      </c>
      <c r="L466" s="16">
        <f t="shared" si="74"/>
        <v>43156.25</v>
      </c>
      <c r="M466">
        <v>1519538400</v>
      </c>
      <c r="N466" t="b">
        <v>0</v>
      </c>
      <c r="O466" t="b">
        <v>0</v>
      </c>
      <c r="P466" t="s">
        <v>33</v>
      </c>
      <c r="Q466" s="6">
        <f t="shared" si="71"/>
        <v>1.3345505617977529</v>
      </c>
      <c r="R466">
        <f t="shared" si="72"/>
        <v>39.006568144499177</v>
      </c>
      <c r="S466" t="str">
        <f t="shared" si="75"/>
        <v>theater</v>
      </c>
      <c r="T466" t="str">
        <f t="shared" si="76"/>
        <v>plays</v>
      </c>
      <c r="U466">
        <f t="shared" si="77"/>
        <v>7</v>
      </c>
      <c r="V466" t="str">
        <f t="shared" si="78"/>
        <v>theater</v>
      </c>
      <c r="W466" t="str">
        <f t="shared" si="79"/>
        <v>theater/plays</v>
      </c>
      <c r="X466">
        <f t="shared" si="80"/>
        <v>13</v>
      </c>
    </row>
    <row r="467" spans="1:2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 s="17">
        <f t="shared" si="73"/>
        <v>43127.25</v>
      </c>
      <c r="K467">
        <v>1517032800</v>
      </c>
      <c r="L467" s="16">
        <f t="shared" si="74"/>
        <v>43136.25</v>
      </c>
      <c r="M467">
        <v>1517810400</v>
      </c>
      <c r="N467" t="b">
        <v>0</v>
      </c>
      <c r="O467" t="b">
        <v>0</v>
      </c>
      <c r="P467" t="s">
        <v>206</v>
      </c>
      <c r="Q467" s="6">
        <f t="shared" si="71"/>
        <v>1.8785106382978722</v>
      </c>
      <c r="R467">
        <f t="shared" si="72"/>
        <v>110.3625</v>
      </c>
      <c r="S467" t="str">
        <f t="shared" si="75"/>
        <v>publishing</v>
      </c>
      <c r="T467" t="str">
        <f t="shared" si="76"/>
        <v>translations</v>
      </c>
      <c r="U467">
        <f t="shared" si="77"/>
        <v>10</v>
      </c>
      <c r="V467" t="str">
        <f t="shared" si="78"/>
        <v>publishing</v>
      </c>
      <c r="W467" t="str">
        <f t="shared" si="79"/>
        <v>nslations</v>
      </c>
      <c r="X467">
        <f t="shared" si="80"/>
        <v>23</v>
      </c>
    </row>
    <row r="468" spans="1:2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 s="17">
        <f t="shared" si="73"/>
        <v>41409.208333333336</v>
      </c>
      <c r="K468">
        <v>1368594000</v>
      </c>
      <c r="L468" s="16">
        <f t="shared" si="74"/>
        <v>41432.208333333336</v>
      </c>
      <c r="M468">
        <v>1370581200</v>
      </c>
      <c r="N468" t="b">
        <v>0</v>
      </c>
      <c r="O468" t="b">
        <v>1</v>
      </c>
      <c r="P468" t="s">
        <v>65</v>
      </c>
      <c r="Q468" s="6">
        <f t="shared" si="71"/>
        <v>3.32</v>
      </c>
      <c r="R468">
        <f t="shared" si="72"/>
        <v>94.857142857142861</v>
      </c>
      <c r="S468" t="str">
        <f t="shared" si="75"/>
        <v>technology</v>
      </c>
      <c r="T468" t="str">
        <f t="shared" si="76"/>
        <v>wearables</v>
      </c>
      <c r="U468">
        <f t="shared" si="77"/>
        <v>10</v>
      </c>
      <c r="V468" t="str">
        <f t="shared" si="78"/>
        <v>technology</v>
      </c>
      <c r="W468" t="str">
        <f t="shared" si="79"/>
        <v>les</v>
      </c>
      <c r="X468">
        <f t="shared" si="80"/>
        <v>20</v>
      </c>
    </row>
    <row r="469" spans="1:2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 s="17">
        <f t="shared" si="73"/>
        <v>42331.25</v>
      </c>
      <c r="K469">
        <v>1448258400</v>
      </c>
      <c r="L469" s="16">
        <f t="shared" si="74"/>
        <v>42338.25</v>
      </c>
      <c r="M469">
        <v>1448863200</v>
      </c>
      <c r="N469" t="b">
        <v>0</v>
      </c>
      <c r="O469" t="b">
        <v>1</v>
      </c>
      <c r="P469" t="s">
        <v>28</v>
      </c>
      <c r="Q469" s="6">
        <f t="shared" si="71"/>
        <v>5.7521428571428572</v>
      </c>
      <c r="R469">
        <f t="shared" si="72"/>
        <v>57.935251798561154</v>
      </c>
      <c r="S469" t="str">
        <f t="shared" si="75"/>
        <v>technology</v>
      </c>
      <c r="T469" t="str">
        <f t="shared" si="76"/>
        <v>web</v>
      </c>
      <c r="U469">
        <f t="shared" si="77"/>
        <v>10</v>
      </c>
      <c r="V469" t="str">
        <f t="shared" si="78"/>
        <v>technology</v>
      </c>
      <c r="W469" t="str">
        <f t="shared" si="79"/>
        <v>eb</v>
      </c>
      <c r="X469">
        <f t="shared" si="80"/>
        <v>14</v>
      </c>
    </row>
    <row r="470" spans="1:2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 s="17">
        <f t="shared" si="73"/>
        <v>43569.208333333328</v>
      </c>
      <c r="K470">
        <v>1555218000</v>
      </c>
      <c r="L470" s="16">
        <f t="shared" si="74"/>
        <v>43585.208333333328</v>
      </c>
      <c r="M470">
        <v>1556600400</v>
      </c>
      <c r="N470" t="b">
        <v>0</v>
      </c>
      <c r="O470" t="b">
        <v>0</v>
      </c>
      <c r="P470" t="s">
        <v>33</v>
      </c>
      <c r="Q470" s="6">
        <f t="shared" si="71"/>
        <v>0.40500000000000003</v>
      </c>
      <c r="R470">
        <f t="shared" si="72"/>
        <v>101.25</v>
      </c>
      <c r="S470" t="str">
        <f t="shared" si="75"/>
        <v>theater</v>
      </c>
      <c r="T470" t="str">
        <f t="shared" si="76"/>
        <v>plays</v>
      </c>
      <c r="U470">
        <f t="shared" si="77"/>
        <v>7</v>
      </c>
      <c r="V470" t="str">
        <f t="shared" si="78"/>
        <v>theater</v>
      </c>
      <c r="W470" t="str">
        <f t="shared" si="79"/>
        <v>ater/plays</v>
      </c>
      <c r="X470">
        <f t="shared" si="80"/>
        <v>13</v>
      </c>
    </row>
    <row r="471" spans="1:2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 s="17">
        <f t="shared" si="73"/>
        <v>42142.208333333328</v>
      </c>
      <c r="K471">
        <v>1431925200</v>
      </c>
      <c r="L471" s="16">
        <f t="shared" si="74"/>
        <v>42144.208333333328</v>
      </c>
      <c r="M471">
        <v>1432098000</v>
      </c>
      <c r="N471" t="b">
        <v>0</v>
      </c>
      <c r="O471" t="b">
        <v>0</v>
      </c>
      <c r="P471" t="s">
        <v>53</v>
      </c>
      <c r="Q471" s="6">
        <f t="shared" si="71"/>
        <v>1.8442857142857143</v>
      </c>
      <c r="R471">
        <f t="shared" si="72"/>
        <v>64.95597484276729</v>
      </c>
      <c r="S471" t="str">
        <f t="shared" si="75"/>
        <v>film &amp; video</v>
      </c>
      <c r="T471" t="str">
        <f t="shared" si="76"/>
        <v>drama</v>
      </c>
      <c r="U471">
        <f t="shared" si="77"/>
        <v>12</v>
      </c>
      <c r="V471" t="str">
        <f t="shared" si="78"/>
        <v>film &amp; video</v>
      </c>
      <c r="W471" t="str">
        <f t="shared" si="79"/>
        <v>o/drama</v>
      </c>
      <c r="X471">
        <f t="shared" si="80"/>
        <v>18</v>
      </c>
    </row>
    <row r="472" spans="1:2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 s="17">
        <f t="shared" si="73"/>
        <v>42716.25</v>
      </c>
      <c r="K472">
        <v>1481522400</v>
      </c>
      <c r="L472" s="16">
        <f t="shared" si="74"/>
        <v>42723.25</v>
      </c>
      <c r="M472">
        <v>1482127200</v>
      </c>
      <c r="N472" t="b">
        <v>0</v>
      </c>
      <c r="O472" t="b">
        <v>0</v>
      </c>
      <c r="P472" t="s">
        <v>65</v>
      </c>
      <c r="Q472" s="6">
        <f t="shared" si="71"/>
        <v>2.8580555555555556</v>
      </c>
      <c r="R472">
        <f t="shared" si="72"/>
        <v>27.00524934383202</v>
      </c>
      <c r="S472" t="str">
        <f t="shared" si="75"/>
        <v>technology</v>
      </c>
      <c r="T472" t="str">
        <f t="shared" si="76"/>
        <v>wearables</v>
      </c>
      <c r="U472">
        <f t="shared" si="77"/>
        <v>10</v>
      </c>
      <c r="V472" t="str">
        <f t="shared" si="78"/>
        <v>technology</v>
      </c>
      <c r="W472" t="str">
        <f t="shared" si="79"/>
        <v>ables</v>
      </c>
      <c r="X472">
        <f t="shared" si="80"/>
        <v>20</v>
      </c>
    </row>
    <row r="473" spans="1:2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 s="17">
        <f t="shared" si="73"/>
        <v>41031.208333333336</v>
      </c>
      <c r="K473">
        <v>1335934800</v>
      </c>
      <c r="L473" s="16">
        <f t="shared" si="74"/>
        <v>41031.208333333336</v>
      </c>
      <c r="M473">
        <v>1335934800</v>
      </c>
      <c r="N473" t="b">
        <v>0</v>
      </c>
      <c r="O473" t="b">
        <v>1</v>
      </c>
      <c r="P473" t="s">
        <v>17</v>
      </c>
      <c r="Q473" s="6">
        <f t="shared" si="71"/>
        <v>3.19</v>
      </c>
      <c r="R473">
        <f t="shared" si="72"/>
        <v>50.97422680412371</v>
      </c>
      <c r="S473" t="str">
        <f t="shared" si="75"/>
        <v>food</v>
      </c>
      <c r="T473" t="str">
        <f t="shared" si="76"/>
        <v>food trucks</v>
      </c>
      <c r="U473">
        <f t="shared" si="77"/>
        <v>4</v>
      </c>
      <c r="V473" t="str">
        <f t="shared" si="78"/>
        <v>food</v>
      </c>
      <c r="W473" t="str">
        <f t="shared" si="79"/>
        <v>rucks</v>
      </c>
      <c r="X473">
        <f t="shared" si="80"/>
        <v>16</v>
      </c>
    </row>
    <row r="474" spans="1:2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 s="17">
        <f t="shared" si="73"/>
        <v>43535.208333333328</v>
      </c>
      <c r="K474">
        <v>1552280400</v>
      </c>
      <c r="L474" s="16">
        <f t="shared" si="74"/>
        <v>43589.208333333328</v>
      </c>
      <c r="M474">
        <v>1556946000</v>
      </c>
      <c r="N474" t="b">
        <v>0</v>
      </c>
      <c r="O474" t="b">
        <v>0</v>
      </c>
      <c r="P474" t="s">
        <v>23</v>
      </c>
      <c r="Q474" s="6">
        <f t="shared" si="71"/>
        <v>0.39234070221066319</v>
      </c>
      <c r="R474">
        <f t="shared" si="72"/>
        <v>104.94260869565217</v>
      </c>
      <c r="S474" t="str">
        <f t="shared" si="75"/>
        <v>music</v>
      </c>
      <c r="T474" t="str">
        <f t="shared" si="76"/>
        <v>rock</v>
      </c>
      <c r="U474">
        <f t="shared" si="77"/>
        <v>5</v>
      </c>
      <c r="V474" t="str">
        <f t="shared" si="78"/>
        <v>music</v>
      </c>
      <c r="W474" t="str">
        <f t="shared" si="79"/>
        <v>music/rock</v>
      </c>
      <c r="X474">
        <f t="shared" si="80"/>
        <v>10</v>
      </c>
    </row>
    <row r="475" spans="1:2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 s="17">
        <f t="shared" si="73"/>
        <v>43277.208333333328</v>
      </c>
      <c r="K475">
        <v>1529989200</v>
      </c>
      <c r="L475" s="16">
        <f t="shared" si="74"/>
        <v>43278.208333333328</v>
      </c>
      <c r="M475">
        <v>1530075600</v>
      </c>
      <c r="N475" t="b">
        <v>0</v>
      </c>
      <c r="O475" t="b">
        <v>0</v>
      </c>
      <c r="P475" t="s">
        <v>50</v>
      </c>
      <c r="Q475" s="6">
        <f t="shared" si="71"/>
        <v>1.7814000000000001</v>
      </c>
      <c r="R475">
        <f t="shared" si="72"/>
        <v>84.028301886792448</v>
      </c>
      <c r="S475" t="str">
        <f t="shared" si="75"/>
        <v>music</v>
      </c>
      <c r="T475" t="str">
        <f t="shared" si="76"/>
        <v>electric music</v>
      </c>
      <c r="U475">
        <f t="shared" si="77"/>
        <v>5</v>
      </c>
      <c r="V475" t="str">
        <f t="shared" si="78"/>
        <v>music</v>
      </c>
      <c r="W475" t="str">
        <f t="shared" si="79"/>
        <v>ic/electric music</v>
      </c>
      <c r="X475">
        <f t="shared" si="80"/>
        <v>20</v>
      </c>
    </row>
    <row r="476" spans="1:2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 s="17">
        <f t="shared" si="73"/>
        <v>41989.25</v>
      </c>
      <c r="K476">
        <v>1418709600</v>
      </c>
      <c r="L476" s="16">
        <f t="shared" si="74"/>
        <v>41990.25</v>
      </c>
      <c r="M476">
        <v>1418796000</v>
      </c>
      <c r="N476" t="b">
        <v>0</v>
      </c>
      <c r="O476" t="b">
        <v>0</v>
      </c>
      <c r="P476" t="s">
        <v>269</v>
      </c>
      <c r="Q476" s="6">
        <f t="shared" si="71"/>
        <v>3.6515</v>
      </c>
      <c r="R476">
        <f t="shared" si="72"/>
        <v>102.85915492957747</v>
      </c>
      <c r="S476" t="str">
        <f t="shared" si="75"/>
        <v>film &amp; video</v>
      </c>
      <c r="T476" t="str">
        <f t="shared" si="76"/>
        <v>television</v>
      </c>
      <c r="U476">
        <f t="shared" si="77"/>
        <v>12</v>
      </c>
      <c r="V476" t="str">
        <f t="shared" si="78"/>
        <v>film &amp; video</v>
      </c>
      <c r="W476" t="str">
        <f t="shared" si="79"/>
        <v>television</v>
      </c>
      <c r="X476">
        <f t="shared" si="80"/>
        <v>23</v>
      </c>
    </row>
    <row r="477" spans="1:2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 s="17">
        <f t="shared" si="73"/>
        <v>41450.208333333336</v>
      </c>
      <c r="K477">
        <v>1372136400</v>
      </c>
      <c r="L477" s="16">
        <f t="shared" si="74"/>
        <v>41454.208333333336</v>
      </c>
      <c r="M477">
        <v>1372482000</v>
      </c>
      <c r="N477" t="b">
        <v>0</v>
      </c>
      <c r="O477" t="b">
        <v>1</v>
      </c>
      <c r="P477" t="s">
        <v>206</v>
      </c>
      <c r="Q477" s="6">
        <f t="shared" si="71"/>
        <v>1.1394594594594594</v>
      </c>
      <c r="R477">
        <f t="shared" si="72"/>
        <v>39.962085308056871</v>
      </c>
      <c r="S477" t="str">
        <f t="shared" si="75"/>
        <v>publishing</v>
      </c>
      <c r="T477" t="str">
        <f t="shared" si="76"/>
        <v>translations</v>
      </c>
      <c r="U477">
        <f t="shared" si="77"/>
        <v>10</v>
      </c>
      <c r="V477" t="str">
        <f t="shared" si="78"/>
        <v>publishing</v>
      </c>
      <c r="W477" t="str">
        <f t="shared" si="79"/>
        <v>lations</v>
      </c>
      <c r="X477">
        <f t="shared" si="80"/>
        <v>23</v>
      </c>
    </row>
    <row r="478" spans="1:2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 s="17">
        <f t="shared" si="73"/>
        <v>43322.208333333328</v>
      </c>
      <c r="K478">
        <v>1533877200</v>
      </c>
      <c r="L478" s="16">
        <f t="shared" si="74"/>
        <v>43328.208333333328</v>
      </c>
      <c r="M478">
        <v>1534395600</v>
      </c>
      <c r="N478" t="b">
        <v>0</v>
      </c>
      <c r="O478" t="b">
        <v>0</v>
      </c>
      <c r="P478" t="s">
        <v>119</v>
      </c>
      <c r="Q478" s="6">
        <f t="shared" si="71"/>
        <v>0.29828720626631855</v>
      </c>
      <c r="R478">
        <f t="shared" si="72"/>
        <v>51.001785714285717</v>
      </c>
      <c r="S478" t="str">
        <f t="shared" si="75"/>
        <v>publishing</v>
      </c>
      <c r="T478" t="str">
        <f t="shared" si="76"/>
        <v>fiction</v>
      </c>
      <c r="U478">
        <f t="shared" si="77"/>
        <v>10</v>
      </c>
      <c r="V478" t="str">
        <f t="shared" si="78"/>
        <v>publishing</v>
      </c>
      <c r="W478" t="str">
        <f t="shared" si="79"/>
        <v>ublishing/fiction</v>
      </c>
      <c r="X478">
        <f t="shared" si="80"/>
        <v>18</v>
      </c>
    </row>
    <row r="479" spans="1:2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 s="17">
        <f t="shared" si="73"/>
        <v>40720.208333333336</v>
      </c>
      <c r="K479">
        <v>1309064400</v>
      </c>
      <c r="L479" s="16">
        <f t="shared" si="74"/>
        <v>40747.208333333336</v>
      </c>
      <c r="M479">
        <v>1311397200</v>
      </c>
      <c r="N479" t="b">
        <v>0</v>
      </c>
      <c r="O479" t="b">
        <v>0</v>
      </c>
      <c r="P479" t="s">
        <v>474</v>
      </c>
      <c r="Q479" s="6">
        <f t="shared" si="71"/>
        <v>0.54270588235294115</v>
      </c>
      <c r="R479">
        <f t="shared" si="72"/>
        <v>40.823008849557525</v>
      </c>
      <c r="S479" t="str">
        <f t="shared" si="75"/>
        <v>film &amp; video</v>
      </c>
      <c r="T479" t="str">
        <f t="shared" si="76"/>
        <v>science fiction</v>
      </c>
      <c r="U479">
        <f t="shared" si="77"/>
        <v>12</v>
      </c>
      <c r="V479" t="str">
        <f t="shared" si="78"/>
        <v>film &amp; video</v>
      </c>
      <c r="W479" t="str">
        <f t="shared" si="79"/>
        <v>fiction</v>
      </c>
      <c r="X479">
        <f t="shared" si="80"/>
        <v>28</v>
      </c>
    </row>
    <row r="480" spans="1:2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 s="17">
        <f t="shared" si="73"/>
        <v>42072.208333333328</v>
      </c>
      <c r="K480">
        <v>1425877200</v>
      </c>
      <c r="L480" s="16">
        <f t="shared" si="74"/>
        <v>42084.208333333328</v>
      </c>
      <c r="M480">
        <v>1426914000</v>
      </c>
      <c r="N480" t="b">
        <v>0</v>
      </c>
      <c r="O480" t="b">
        <v>0</v>
      </c>
      <c r="P480" t="s">
        <v>65</v>
      </c>
      <c r="Q480" s="6">
        <f t="shared" si="71"/>
        <v>2.3634156976744185</v>
      </c>
      <c r="R480">
        <f t="shared" si="72"/>
        <v>58.999637155297535</v>
      </c>
      <c r="S480" t="str">
        <f t="shared" si="75"/>
        <v>technology</v>
      </c>
      <c r="T480" t="str">
        <f t="shared" si="76"/>
        <v>wearables</v>
      </c>
      <c r="U480">
        <f t="shared" si="77"/>
        <v>10</v>
      </c>
      <c r="V480" t="str">
        <f t="shared" si="78"/>
        <v>technology</v>
      </c>
      <c r="W480" t="str">
        <f t="shared" si="79"/>
        <v>ables</v>
      </c>
      <c r="X480">
        <f t="shared" si="80"/>
        <v>20</v>
      </c>
    </row>
    <row r="481" spans="1:2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 s="17">
        <f t="shared" si="73"/>
        <v>42945.208333333328</v>
      </c>
      <c r="K481">
        <v>1501304400</v>
      </c>
      <c r="L481" s="16">
        <f t="shared" si="74"/>
        <v>42947.208333333328</v>
      </c>
      <c r="M481">
        <v>1501477200</v>
      </c>
      <c r="N481" t="b">
        <v>0</v>
      </c>
      <c r="O481" t="b">
        <v>0</v>
      </c>
      <c r="P481" t="s">
        <v>17</v>
      </c>
      <c r="Q481" s="6">
        <f t="shared" si="71"/>
        <v>5.1291666666666664</v>
      </c>
      <c r="R481">
        <f t="shared" si="72"/>
        <v>71.156069364161851</v>
      </c>
      <c r="S481" t="str">
        <f t="shared" si="75"/>
        <v>food</v>
      </c>
      <c r="T481" t="str">
        <f t="shared" si="76"/>
        <v>food trucks</v>
      </c>
      <c r="U481">
        <f t="shared" si="77"/>
        <v>4</v>
      </c>
      <c r="V481" t="str">
        <f t="shared" si="78"/>
        <v>food</v>
      </c>
      <c r="W481" t="str">
        <f t="shared" si="79"/>
        <v>food/food trucks</v>
      </c>
      <c r="X481">
        <f t="shared" si="80"/>
        <v>16</v>
      </c>
    </row>
    <row r="482" spans="1:2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 s="17">
        <f t="shared" si="73"/>
        <v>40248.25</v>
      </c>
      <c r="K482">
        <v>1268287200</v>
      </c>
      <c r="L482" s="16">
        <f t="shared" si="74"/>
        <v>40257.208333333336</v>
      </c>
      <c r="M482">
        <v>1269061200</v>
      </c>
      <c r="N482" t="b">
        <v>0</v>
      </c>
      <c r="O482" t="b">
        <v>1</v>
      </c>
      <c r="P482" t="s">
        <v>122</v>
      </c>
      <c r="Q482" s="6">
        <f t="shared" si="71"/>
        <v>1.0065116279069768</v>
      </c>
      <c r="R482">
        <f t="shared" si="72"/>
        <v>99.494252873563212</v>
      </c>
      <c r="S482" t="str">
        <f t="shared" si="75"/>
        <v>photography</v>
      </c>
      <c r="T482" t="str">
        <f t="shared" si="76"/>
        <v>photography books</v>
      </c>
      <c r="U482">
        <f t="shared" si="77"/>
        <v>11</v>
      </c>
      <c r="V482" t="str">
        <f t="shared" si="78"/>
        <v>photography</v>
      </c>
      <c r="W482" t="str">
        <f t="shared" si="79"/>
        <v>s</v>
      </c>
      <c r="X482">
        <f t="shared" si="80"/>
        <v>29</v>
      </c>
    </row>
    <row r="483" spans="1:2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 s="17">
        <f t="shared" si="73"/>
        <v>41913.208333333336</v>
      </c>
      <c r="K483">
        <v>1412139600</v>
      </c>
      <c r="L483" s="16">
        <f t="shared" si="74"/>
        <v>41955.25</v>
      </c>
      <c r="M483">
        <v>1415772000</v>
      </c>
      <c r="N483" t="b">
        <v>0</v>
      </c>
      <c r="O483" t="b">
        <v>1</v>
      </c>
      <c r="P483" t="s">
        <v>33</v>
      </c>
      <c r="Q483" s="6">
        <f t="shared" si="71"/>
        <v>0.81348423194303154</v>
      </c>
      <c r="R483">
        <f t="shared" si="72"/>
        <v>103.98634590377114</v>
      </c>
      <c r="S483" t="str">
        <f t="shared" si="75"/>
        <v>theater</v>
      </c>
      <c r="T483" t="str">
        <f t="shared" si="76"/>
        <v>plays</v>
      </c>
      <c r="U483">
        <f t="shared" si="77"/>
        <v>7</v>
      </c>
      <c r="V483" t="str">
        <f t="shared" si="78"/>
        <v>theater</v>
      </c>
      <c r="W483" t="str">
        <f t="shared" si="79"/>
        <v>ater/plays</v>
      </c>
      <c r="X483">
        <f t="shared" si="80"/>
        <v>13</v>
      </c>
    </row>
    <row r="484" spans="1:2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 s="17">
        <f t="shared" si="73"/>
        <v>40963.25</v>
      </c>
      <c r="K484">
        <v>1330063200</v>
      </c>
      <c r="L484" s="16">
        <f t="shared" si="74"/>
        <v>40974.25</v>
      </c>
      <c r="M484">
        <v>1331013600</v>
      </c>
      <c r="N484" t="b">
        <v>0</v>
      </c>
      <c r="O484" t="b">
        <v>1</v>
      </c>
      <c r="P484" t="s">
        <v>119</v>
      </c>
      <c r="Q484" s="6">
        <f t="shared" si="71"/>
        <v>0.16404761904761905</v>
      </c>
      <c r="R484">
        <f t="shared" si="72"/>
        <v>76.555555555555557</v>
      </c>
      <c r="S484" t="str">
        <f t="shared" si="75"/>
        <v>publishing</v>
      </c>
      <c r="T484" t="str">
        <f t="shared" si="76"/>
        <v>fiction</v>
      </c>
      <c r="U484">
        <f t="shared" si="77"/>
        <v>10</v>
      </c>
      <c r="V484" t="str">
        <f t="shared" si="78"/>
        <v>publishing</v>
      </c>
      <c r="W484" t="str">
        <f t="shared" si="79"/>
        <v>on</v>
      </c>
      <c r="X484">
        <f t="shared" si="80"/>
        <v>18</v>
      </c>
    </row>
    <row r="485" spans="1:2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 s="17">
        <f t="shared" si="73"/>
        <v>43811.25</v>
      </c>
      <c r="K485">
        <v>1576130400</v>
      </c>
      <c r="L485" s="16">
        <f t="shared" si="74"/>
        <v>43818.25</v>
      </c>
      <c r="M485">
        <v>1576735200</v>
      </c>
      <c r="N485" t="b">
        <v>0</v>
      </c>
      <c r="O485" t="b">
        <v>0</v>
      </c>
      <c r="P485" t="s">
        <v>33</v>
      </c>
      <c r="Q485" s="6">
        <f t="shared" si="71"/>
        <v>0.52774617067833696</v>
      </c>
      <c r="R485">
        <f t="shared" si="72"/>
        <v>87.068592057761734</v>
      </c>
      <c r="S485" t="str">
        <f t="shared" si="75"/>
        <v>theater</v>
      </c>
      <c r="T485" t="str">
        <f t="shared" si="76"/>
        <v>plays</v>
      </c>
      <c r="U485">
        <f t="shared" si="77"/>
        <v>7</v>
      </c>
      <c r="V485" t="str">
        <f t="shared" si="78"/>
        <v>theater</v>
      </c>
      <c r="W485" t="str">
        <f t="shared" si="79"/>
        <v>er/plays</v>
      </c>
      <c r="X485">
        <f t="shared" si="80"/>
        <v>13</v>
      </c>
    </row>
    <row r="486" spans="1:2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 s="17">
        <f t="shared" si="73"/>
        <v>41855.208333333336</v>
      </c>
      <c r="K486">
        <v>1407128400</v>
      </c>
      <c r="L486" s="16">
        <f t="shared" si="74"/>
        <v>41904.208333333336</v>
      </c>
      <c r="M486">
        <v>1411362000</v>
      </c>
      <c r="N486" t="b">
        <v>0</v>
      </c>
      <c r="O486" t="b">
        <v>1</v>
      </c>
      <c r="P486" t="s">
        <v>17</v>
      </c>
      <c r="Q486" s="6">
        <f t="shared" si="71"/>
        <v>2.6020608108108108</v>
      </c>
      <c r="R486">
        <f t="shared" si="72"/>
        <v>48.99554707379135</v>
      </c>
      <c r="S486" t="str">
        <f t="shared" si="75"/>
        <v>food</v>
      </c>
      <c r="T486" t="str">
        <f t="shared" si="76"/>
        <v>food trucks</v>
      </c>
      <c r="U486">
        <f t="shared" si="77"/>
        <v>4</v>
      </c>
      <c r="V486" t="str">
        <f t="shared" si="78"/>
        <v>food</v>
      </c>
      <c r="W486" t="str">
        <f t="shared" si="79"/>
        <v>d trucks</v>
      </c>
      <c r="X486">
        <f t="shared" si="80"/>
        <v>16</v>
      </c>
    </row>
    <row r="487" spans="1:2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 s="17">
        <f t="shared" si="73"/>
        <v>43626.208333333328</v>
      </c>
      <c r="K487">
        <v>1560142800</v>
      </c>
      <c r="L487" s="16">
        <f t="shared" si="74"/>
        <v>43667.208333333328</v>
      </c>
      <c r="M487">
        <v>1563685200</v>
      </c>
      <c r="N487" t="b">
        <v>0</v>
      </c>
      <c r="O487" t="b">
        <v>0</v>
      </c>
      <c r="P487" t="s">
        <v>33</v>
      </c>
      <c r="Q487" s="6">
        <f t="shared" si="71"/>
        <v>0.30732891832229581</v>
      </c>
      <c r="R487">
        <f t="shared" si="72"/>
        <v>42.969135802469133</v>
      </c>
      <c r="S487" t="str">
        <f t="shared" si="75"/>
        <v>theater</v>
      </c>
      <c r="T487" t="str">
        <f t="shared" si="76"/>
        <v>plays</v>
      </c>
      <c r="U487">
        <f t="shared" si="77"/>
        <v>7</v>
      </c>
      <c r="V487" t="str">
        <f t="shared" si="78"/>
        <v>theater</v>
      </c>
      <c r="W487" t="str">
        <f t="shared" si="79"/>
        <v>theater/plays</v>
      </c>
      <c r="X487">
        <f t="shared" si="80"/>
        <v>13</v>
      </c>
    </row>
    <row r="488" spans="1:2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 s="17">
        <f t="shared" si="73"/>
        <v>43168.25</v>
      </c>
      <c r="K488">
        <v>1520575200</v>
      </c>
      <c r="L488" s="16">
        <f t="shared" si="74"/>
        <v>43183.208333333328</v>
      </c>
      <c r="M488">
        <v>1521867600</v>
      </c>
      <c r="N488" t="b">
        <v>0</v>
      </c>
      <c r="O488" t="b">
        <v>1</v>
      </c>
      <c r="P488" t="s">
        <v>206</v>
      </c>
      <c r="Q488" s="6">
        <f t="shared" si="71"/>
        <v>0.13500000000000001</v>
      </c>
      <c r="R488">
        <f t="shared" si="72"/>
        <v>33.428571428571431</v>
      </c>
      <c r="S488" t="str">
        <f t="shared" si="75"/>
        <v>publishing</v>
      </c>
      <c r="T488" t="str">
        <f t="shared" si="76"/>
        <v>translations</v>
      </c>
      <c r="U488">
        <f t="shared" si="77"/>
        <v>10</v>
      </c>
      <c r="V488" t="str">
        <f t="shared" si="78"/>
        <v>publishing</v>
      </c>
      <c r="W488" t="str">
        <f t="shared" si="79"/>
        <v>ns</v>
      </c>
      <c r="X488">
        <f t="shared" si="80"/>
        <v>23</v>
      </c>
    </row>
    <row r="489" spans="1:2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 s="17">
        <f t="shared" si="73"/>
        <v>42845.208333333328</v>
      </c>
      <c r="K489">
        <v>1492664400</v>
      </c>
      <c r="L489" s="16">
        <f t="shared" si="74"/>
        <v>42878.208333333328</v>
      </c>
      <c r="M489">
        <v>1495515600</v>
      </c>
      <c r="N489" t="b">
        <v>0</v>
      </c>
      <c r="O489" t="b">
        <v>0</v>
      </c>
      <c r="P489" t="s">
        <v>33</v>
      </c>
      <c r="Q489" s="6">
        <f t="shared" si="71"/>
        <v>1.7862556663644606</v>
      </c>
      <c r="R489">
        <f t="shared" si="72"/>
        <v>83.982949701619773</v>
      </c>
      <c r="S489" t="str">
        <f t="shared" si="75"/>
        <v>theater</v>
      </c>
      <c r="T489" t="str">
        <f t="shared" si="76"/>
        <v>plays</v>
      </c>
      <c r="U489">
        <f t="shared" si="77"/>
        <v>7</v>
      </c>
      <c r="V489" t="str">
        <f t="shared" si="78"/>
        <v>theater</v>
      </c>
      <c r="W489" t="str">
        <f t="shared" si="79"/>
        <v>plays</v>
      </c>
      <c r="X489">
        <f t="shared" si="80"/>
        <v>13</v>
      </c>
    </row>
    <row r="490" spans="1:2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 s="17">
        <f t="shared" si="73"/>
        <v>42403.25</v>
      </c>
      <c r="K490">
        <v>1454479200</v>
      </c>
      <c r="L490" s="16">
        <f t="shared" si="74"/>
        <v>42420.25</v>
      </c>
      <c r="M490">
        <v>1455948000</v>
      </c>
      <c r="N490" t="b">
        <v>0</v>
      </c>
      <c r="O490" t="b">
        <v>0</v>
      </c>
      <c r="P490" t="s">
        <v>33</v>
      </c>
      <c r="Q490" s="6">
        <f t="shared" si="71"/>
        <v>2.2005660377358489</v>
      </c>
      <c r="R490">
        <f t="shared" si="72"/>
        <v>101.41739130434783</v>
      </c>
      <c r="S490" t="str">
        <f t="shared" si="75"/>
        <v>theater</v>
      </c>
      <c r="T490" t="str">
        <f t="shared" si="76"/>
        <v>plays</v>
      </c>
      <c r="U490">
        <f t="shared" si="77"/>
        <v>7</v>
      </c>
      <c r="V490" t="str">
        <f t="shared" si="78"/>
        <v>theater</v>
      </c>
      <c r="W490" t="str">
        <f t="shared" si="79"/>
        <v>heater/plays</v>
      </c>
      <c r="X490">
        <f t="shared" si="80"/>
        <v>13</v>
      </c>
    </row>
    <row r="491" spans="1:2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 s="17">
        <f t="shared" si="73"/>
        <v>40406.208333333336</v>
      </c>
      <c r="K491">
        <v>1281934800</v>
      </c>
      <c r="L491" s="16">
        <f t="shared" si="74"/>
        <v>40411.208333333336</v>
      </c>
      <c r="M491">
        <v>1282366800</v>
      </c>
      <c r="N491" t="b">
        <v>0</v>
      </c>
      <c r="O491" t="b">
        <v>0</v>
      </c>
      <c r="P491" t="s">
        <v>65</v>
      </c>
      <c r="Q491" s="6">
        <f t="shared" si="71"/>
        <v>1.015108695652174</v>
      </c>
      <c r="R491">
        <f t="shared" si="72"/>
        <v>109.87058823529412</v>
      </c>
      <c r="S491" t="str">
        <f t="shared" si="75"/>
        <v>technology</v>
      </c>
      <c r="T491" t="str">
        <f t="shared" si="76"/>
        <v>wearables</v>
      </c>
      <c r="U491">
        <f t="shared" si="77"/>
        <v>10</v>
      </c>
      <c r="V491" t="str">
        <f t="shared" si="78"/>
        <v>technology</v>
      </c>
      <c r="W491" t="str">
        <f t="shared" si="79"/>
        <v>ables</v>
      </c>
      <c r="X491">
        <f t="shared" si="80"/>
        <v>20</v>
      </c>
    </row>
    <row r="492" spans="1:2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 s="17">
        <f t="shared" si="73"/>
        <v>43786.25</v>
      </c>
      <c r="K492">
        <v>1573970400</v>
      </c>
      <c r="L492" s="16">
        <f t="shared" si="74"/>
        <v>43793.25</v>
      </c>
      <c r="M492">
        <v>1574575200</v>
      </c>
      <c r="N492" t="b">
        <v>0</v>
      </c>
      <c r="O492" t="b">
        <v>0</v>
      </c>
      <c r="P492" t="s">
        <v>1029</v>
      </c>
      <c r="Q492" s="6">
        <f t="shared" si="71"/>
        <v>1.915</v>
      </c>
      <c r="R492">
        <f t="shared" si="72"/>
        <v>31.916666666666668</v>
      </c>
      <c r="S492" t="str">
        <f t="shared" si="75"/>
        <v>journalism</v>
      </c>
      <c r="T492" t="str">
        <f t="shared" si="76"/>
        <v>audio</v>
      </c>
      <c r="U492">
        <f t="shared" si="77"/>
        <v>10</v>
      </c>
      <c r="V492" t="str">
        <f t="shared" si="78"/>
        <v>journalism</v>
      </c>
      <c r="W492" t="str">
        <f t="shared" si="79"/>
        <v>audio</v>
      </c>
      <c r="X492">
        <f t="shared" si="80"/>
        <v>16</v>
      </c>
    </row>
    <row r="493" spans="1:2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 s="17">
        <f t="shared" si="73"/>
        <v>41456.208333333336</v>
      </c>
      <c r="K493">
        <v>1372654800</v>
      </c>
      <c r="L493" s="16">
        <f t="shared" si="74"/>
        <v>41482.208333333336</v>
      </c>
      <c r="M493">
        <v>1374901200</v>
      </c>
      <c r="N493" t="b">
        <v>0</v>
      </c>
      <c r="O493" t="b">
        <v>1</v>
      </c>
      <c r="P493" t="s">
        <v>17</v>
      </c>
      <c r="Q493" s="6">
        <f t="shared" si="71"/>
        <v>3.0534683098591549</v>
      </c>
      <c r="R493">
        <f t="shared" si="72"/>
        <v>70.993450675399103</v>
      </c>
      <c r="S493" t="str">
        <f t="shared" si="75"/>
        <v>food</v>
      </c>
      <c r="T493" t="str">
        <f t="shared" si="76"/>
        <v>food trucks</v>
      </c>
      <c r="U493">
        <f t="shared" si="77"/>
        <v>4</v>
      </c>
      <c r="V493" t="str">
        <f t="shared" si="78"/>
        <v>food</v>
      </c>
      <c r="W493" t="str">
        <f t="shared" si="79"/>
        <v>od/food trucks</v>
      </c>
      <c r="X493">
        <f t="shared" si="80"/>
        <v>16</v>
      </c>
    </row>
    <row r="494" spans="1:2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 s="17">
        <f t="shared" si="73"/>
        <v>40336.208333333336</v>
      </c>
      <c r="K494">
        <v>1275886800</v>
      </c>
      <c r="L494" s="16">
        <f t="shared" si="74"/>
        <v>40371.208333333336</v>
      </c>
      <c r="M494">
        <v>1278910800</v>
      </c>
      <c r="N494" t="b">
        <v>1</v>
      </c>
      <c r="O494" t="b">
        <v>1</v>
      </c>
      <c r="P494" t="s">
        <v>100</v>
      </c>
      <c r="Q494" s="6">
        <f t="shared" si="71"/>
        <v>0.23995287958115183</v>
      </c>
      <c r="R494">
        <f t="shared" si="72"/>
        <v>77.026890756302521</v>
      </c>
      <c r="S494" t="str">
        <f t="shared" si="75"/>
        <v>film &amp; video</v>
      </c>
      <c r="T494" t="str">
        <f t="shared" si="76"/>
        <v>shorts</v>
      </c>
      <c r="U494">
        <f t="shared" si="77"/>
        <v>12</v>
      </c>
      <c r="V494" t="str">
        <f t="shared" si="78"/>
        <v>film &amp; video</v>
      </c>
      <c r="W494" t="str">
        <f t="shared" si="79"/>
        <v>m &amp; video/shorts</v>
      </c>
      <c r="X494">
        <f t="shared" si="80"/>
        <v>19</v>
      </c>
    </row>
    <row r="495" spans="1:2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 s="17">
        <f t="shared" si="73"/>
        <v>43645.208333333328</v>
      </c>
      <c r="K495">
        <v>1561784400</v>
      </c>
      <c r="L495" s="16">
        <f t="shared" si="74"/>
        <v>43658.208333333328</v>
      </c>
      <c r="M495">
        <v>1562907600</v>
      </c>
      <c r="N495" t="b">
        <v>0</v>
      </c>
      <c r="O495" t="b">
        <v>0</v>
      </c>
      <c r="P495" t="s">
        <v>122</v>
      </c>
      <c r="Q495" s="6">
        <f t="shared" si="71"/>
        <v>7.2377777777777776</v>
      </c>
      <c r="R495">
        <f t="shared" si="72"/>
        <v>101.78125</v>
      </c>
      <c r="S495" t="str">
        <f t="shared" si="75"/>
        <v>photography</v>
      </c>
      <c r="T495" t="str">
        <f t="shared" si="76"/>
        <v>photography books</v>
      </c>
      <c r="U495">
        <f t="shared" si="77"/>
        <v>11</v>
      </c>
      <c r="V495" t="str">
        <f t="shared" si="78"/>
        <v>photography</v>
      </c>
      <c r="W495" t="str">
        <f t="shared" si="79"/>
        <v>hy books</v>
      </c>
      <c r="X495">
        <f t="shared" si="80"/>
        <v>29</v>
      </c>
    </row>
    <row r="496" spans="1:2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 s="17">
        <f t="shared" si="73"/>
        <v>40990.208333333336</v>
      </c>
      <c r="K496">
        <v>1332392400</v>
      </c>
      <c r="L496" s="16">
        <f t="shared" si="74"/>
        <v>40991.208333333336</v>
      </c>
      <c r="M496">
        <v>1332478800</v>
      </c>
      <c r="N496" t="b">
        <v>0</v>
      </c>
      <c r="O496" t="b">
        <v>0</v>
      </c>
      <c r="P496" t="s">
        <v>65</v>
      </c>
      <c r="Q496" s="6">
        <f t="shared" si="71"/>
        <v>5.4736000000000002</v>
      </c>
      <c r="R496">
        <f t="shared" si="72"/>
        <v>51.059701492537314</v>
      </c>
      <c r="S496" t="str">
        <f t="shared" si="75"/>
        <v>technology</v>
      </c>
      <c r="T496" t="str">
        <f t="shared" si="76"/>
        <v>wearables</v>
      </c>
      <c r="U496">
        <f t="shared" si="77"/>
        <v>10</v>
      </c>
      <c r="V496" t="str">
        <f t="shared" si="78"/>
        <v>technology</v>
      </c>
      <c r="W496" t="str">
        <f t="shared" si="79"/>
        <v>es</v>
      </c>
      <c r="X496">
        <f t="shared" si="80"/>
        <v>20</v>
      </c>
    </row>
    <row r="497" spans="1:2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 s="17">
        <f t="shared" si="73"/>
        <v>41800.208333333336</v>
      </c>
      <c r="K497">
        <v>1402376400</v>
      </c>
      <c r="L497" s="16">
        <f t="shared" si="74"/>
        <v>41804.208333333336</v>
      </c>
      <c r="M497">
        <v>1402722000</v>
      </c>
      <c r="N497" t="b">
        <v>0</v>
      </c>
      <c r="O497" t="b">
        <v>0</v>
      </c>
      <c r="P497" t="s">
        <v>33</v>
      </c>
      <c r="Q497" s="6">
        <f t="shared" si="71"/>
        <v>4.1449999999999996</v>
      </c>
      <c r="R497">
        <f t="shared" si="72"/>
        <v>68.02051282051282</v>
      </c>
      <c r="S497" t="str">
        <f t="shared" si="75"/>
        <v>theater</v>
      </c>
      <c r="T497" t="str">
        <f t="shared" si="76"/>
        <v>plays</v>
      </c>
      <c r="U497">
        <f t="shared" si="77"/>
        <v>7</v>
      </c>
      <c r="V497" t="str">
        <f t="shared" si="78"/>
        <v>theater</v>
      </c>
      <c r="W497" t="str">
        <f t="shared" si="79"/>
        <v>theater/plays</v>
      </c>
      <c r="X497">
        <f t="shared" si="80"/>
        <v>13</v>
      </c>
    </row>
    <row r="498" spans="1:2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 s="17">
        <f t="shared" si="73"/>
        <v>42876.208333333328</v>
      </c>
      <c r="K498">
        <v>1495342800</v>
      </c>
      <c r="L498" s="16">
        <f t="shared" si="74"/>
        <v>42893.208333333328</v>
      </c>
      <c r="M498">
        <v>1496811600</v>
      </c>
      <c r="N498" t="b">
        <v>0</v>
      </c>
      <c r="O498" t="b">
        <v>0</v>
      </c>
      <c r="P498" t="s">
        <v>71</v>
      </c>
      <c r="Q498" s="6">
        <f t="shared" si="71"/>
        <v>9.0696409140369975E-3</v>
      </c>
      <c r="R498">
        <f t="shared" si="72"/>
        <v>30.87037037037037</v>
      </c>
      <c r="S498" t="str">
        <f t="shared" si="75"/>
        <v>film &amp; video</v>
      </c>
      <c r="T498" t="str">
        <f t="shared" si="76"/>
        <v>animation</v>
      </c>
      <c r="U498">
        <f t="shared" si="77"/>
        <v>12</v>
      </c>
      <c r="V498" t="str">
        <f t="shared" si="78"/>
        <v>film &amp; video</v>
      </c>
      <c r="W498" t="str">
        <f t="shared" si="79"/>
        <v>imation</v>
      </c>
      <c r="X498">
        <f t="shared" si="80"/>
        <v>22</v>
      </c>
    </row>
    <row r="499" spans="1:2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 s="17">
        <f t="shared" si="73"/>
        <v>42724.25</v>
      </c>
      <c r="K499">
        <v>1482213600</v>
      </c>
      <c r="L499" s="16">
        <f t="shared" si="74"/>
        <v>42724.25</v>
      </c>
      <c r="M499">
        <v>1482213600</v>
      </c>
      <c r="N499" t="b">
        <v>0</v>
      </c>
      <c r="O499" t="b">
        <v>1</v>
      </c>
      <c r="P499" t="s">
        <v>65</v>
      </c>
      <c r="Q499" s="6">
        <f t="shared" si="71"/>
        <v>0.34173469387755101</v>
      </c>
      <c r="R499">
        <f t="shared" si="72"/>
        <v>27.908333333333335</v>
      </c>
      <c r="S499" t="str">
        <f t="shared" si="75"/>
        <v>technology</v>
      </c>
      <c r="T499" t="str">
        <f t="shared" si="76"/>
        <v>wearables</v>
      </c>
      <c r="U499">
        <f t="shared" si="77"/>
        <v>10</v>
      </c>
      <c r="V499" t="str">
        <f t="shared" si="78"/>
        <v>technology</v>
      </c>
      <c r="W499" t="str">
        <f t="shared" si="79"/>
        <v>les</v>
      </c>
      <c r="X499">
        <f t="shared" si="80"/>
        <v>20</v>
      </c>
    </row>
    <row r="500" spans="1:2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 s="17">
        <f t="shared" si="73"/>
        <v>42005.25</v>
      </c>
      <c r="K500">
        <v>1420092000</v>
      </c>
      <c r="L500" s="16">
        <f t="shared" si="74"/>
        <v>42007.25</v>
      </c>
      <c r="M500">
        <v>1420264800</v>
      </c>
      <c r="N500" t="b">
        <v>0</v>
      </c>
      <c r="O500" t="b">
        <v>0</v>
      </c>
      <c r="P500" t="s">
        <v>28</v>
      </c>
      <c r="Q500" s="6">
        <f t="shared" si="71"/>
        <v>0.239488107549121</v>
      </c>
      <c r="R500">
        <f t="shared" si="72"/>
        <v>79.994818652849744</v>
      </c>
      <c r="S500" t="str">
        <f t="shared" si="75"/>
        <v>technology</v>
      </c>
      <c r="T500" t="str">
        <f t="shared" si="76"/>
        <v>web</v>
      </c>
      <c r="U500">
        <f t="shared" si="77"/>
        <v>10</v>
      </c>
      <c r="V500" t="str">
        <f t="shared" si="78"/>
        <v>technology</v>
      </c>
      <c r="W500" t="str">
        <f t="shared" si="79"/>
        <v>echnology/web</v>
      </c>
      <c r="X500">
        <f t="shared" si="80"/>
        <v>14</v>
      </c>
    </row>
    <row r="501" spans="1:2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 s="17">
        <f t="shared" si="73"/>
        <v>42444.208333333328</v>
      </c>
      <c r="K501">
        <v>1458018000</v>
      </c>
      <c r="L501" s="16">
        <f t="shared" si="74"/>
        <v>42449.208333333328</v>
      </c>
      <c r="M501">
        <v>1458450000</v>
      </c>
      <c r="N501" t="b">
        <v>0</v>
      </c>
      <c r="O501" t="b">
        <v>1</v>
      </c>
      <c r="P501" t="s">
        <v>42</v>
      </c>
      <c r="Q501" s="6">
        <f t="shared" si="71"/>
        <v>0.48072649572649573</v>
      </c>
      <c r="R501">
        <f t="shared" si="72"/>
        <v>38.003378378378379</v>
      </c>
      <c r="S501" t="str">
        <f t="shared" si="75"/>
        <v>film &amp; video</v>
      </c>
      <c r="T501" t="str">
        <f t="shared" si="76"/>
        <v>documentary</v>
      </c>
      <c r="U501">
        <f t="shared" si="77"/>
        <v>12</v>
      </c>
      <c r="V501" t="str">
        <f t="shared" si="78"/>
        <v>film &amp; video</v>
      </c>
      <c r="W501" t="str">
        <f t="shared" si="79"/>
        <v/>
      </c>
      <c r="X501">
        <f t="shared" si="80"/>
        <v>24</v>
      </c>
    </row>
    <row r="502" spans="1:2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 s="17">
        <f t="shared" si="73"/>
        <v>41395.208333333336</v>
      </c>
      <c r="K502">
        <v>1367384400</v>
      </c>
      <c r="L502" s="16">
        <f t="shared" si="74"/>
        <v>41423.208333333336</v>
      </c>
      <c r="M502">
        <v>1369803600</v>
      </c>
      <c r="N502" t="b">
        <v>0</v>
      </c>
      <c r="O502" t="b">
        <v>1</v>
      </c>
      <c r="P502" t="s">
        <v>33</v>
      </c>
      <c r="Q502" s="6">
        <f t="shared" si="71"/>
        <v>0</v>
      </c>
      <c r="R502">
        <f t="shared" si="72"/>
        <v>0</v>
      </c>
      <c r="S502" t="str">
        <f t="shared" si="75"/>
        <v>theater</v>
      </c>
      <c r="T502" t="str">
        <f t="shared" si="76"/>
        <v>plays</v>
      </c>
      <c r="U502">
        <f t="shared" si="77"/>
        <v>7</v>
      </c>
      <c r="V502" t="str">
        <f t="shared" si="78"/>
        <v>theater</v>
      </c>
      <c r="W502" t="str">
        <f t="shared" si="79"/>
        <v>theater/plays</v>
      </c>
      <c r="X502">
        <f t="shared" si="80"/>
        <v>13</v>
      </c>
    </row>
    <row r="503" spans="1:2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 s="17">
        <f t="shared" si="73"/>
        <v>41345.208333333336</v>
      </c>
      <c r="K503">
        <v>1363064400</v>
      </c>
      <c r="L503" s="16">
        <f t="shared" si="74"/>
        <v>41347.208333333336</v>
      </c>
      <c r="M503">
        <v>1363237200</v>
      </c>
      <c r="N503" t="b">
        <v>0</v>
      </c>
      <c r="O503" t="b">
        <v>0</v>
      </c>
      <c r="P503" t="s">
        <v>42</v>
      </c>
      <c r="Q503" s="6">
        <f t="shared" si="71"/>
        <v>0.70145182291666663</v>
      </c>
      <c r="R503">
        <f t="shared" si="72"/>
        <v>59.990534521158132</v>
      </c>
      <c r="S503" t="str">
        <f t="shared" si="75"/>
        <v>film &amp; video</v>
      </c>
      <c r="T503" t="str">
        <f t="shared" si="76"/>
        <v>documentary</v>
      </c>
      <c r="U503">
        <f t="shared" si="77"/>
        <v>12</v>
      </c>
      <c r="V503" t="str">
        <f t="shared" si="78"/>
        <v>film &amp; video</v>
      </c>
      <c r="W503" t="str">
        <f t="shared" si="79"/>
        <v>tary</v>
      </c>
      <c r="X503">
        <f t="shared" si="80"/>
        <v>24</v>
      </c>
    </row>
    <row r="504" spans="1:2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 s="17">
        <f t="shared" si="73"/>
        <v>41117.208333333336</v>
      </c>
      <c r="K504">
        <v>1343365200</v>
      </c>
      <c r="L504" s="16">
        <f t="shared" si="74"/>
        <v>41146.208333333336</v>
      </c>
      <c r="M504">
        <v>1345870800</v>
      </c>
      <c r="N504" t="b">
        <v>0</v>
      </c>
      <c r="O504" t="b">
        <v>1</v>
      </c>
      <c r="P504" t="s">
        <v>89</v>
      </c>
      <c r="Q504" s="6">
        <f t="shared" si="71"/>
        <v>5.2992307692307694</v>
      </c>
      <c r="R504">
        <f t="shared" si="72"/>
        <v>37.037634408602152</v>
      </c>
      <c r="S504" t="str">
        <f t="shared" si="75"/>
        <v>games</v>
      </c>
      <c r="T504" t="str">
        <f t="shared" si="76"/>
        <v>video games</v>
      </c>
      <c r="U504">
        <f t="shared" si="77"/>
        <v>5</v>
      </c>
      <c r="V504" t="str">
        <f t="shared" si="78"/>
        <v>games</v>
      </c>
      <c r="W504" t="str">
        <f t="shared" si="79"/>
        <v>/video games</v>
      </c>
      <c r="X504">
        <f t="shared" si="80"/>
        <v>17</v>
      </c>
    </row>
    <row r="505" spans="1:2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 s="17">
        <f t="shared" si="73"/>
        <v>42186.208333333328</v>
      </c>
      <c r="K505">
        <v>1435726800</v>
      </c>
      <c r="L505" s="16">
        <f t="shared" si="74"/>
        <v>42206.208333333328</v>
      </c>
      <c r="M505">
        <v>1437454800</v>
      </c>
      <c r="N505" t="b">
        <v>0</v>
      </c>
      <c r="O505" t="b">
        <v>0</v>
      </c>
      <c r="P505" t="s">
        <v>53</v>
      </c>
      <c r="Q505" s="6">
        <f t="shared" si="71"/>
        <v>1.8032549019607844</v>
      </c>
      <c r="R505">
        <f t="shared" si="72"/>
        <v>99.963043478260872</v>
      </c>
      <c r="S505" t="str">
        <f t="shared" si="75"/>
        <v>film &amp; video</v>
      </c>
      <c r="T505" t="str">
        <f t="shared" si="76"/>
        <v>drama</v>
      </c>
      <c r="U505">
        <f t="shared" si="77"/>
        <v>12</v>
      </c>
      <c r="V505" t="str">
        <f t="shared" si="78"/>
        <v>film &amp; video</v>
      </c>
      <c r="W505" t="e">
        <f t="shared" si="79"/>
        <v>#VALUE!</v>
      </c>
      <c r="X505">
        <f t="shared" si="80"/>
        <v>18</v>
      </c>
    </row>
    <row r="506" spans="1:2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 s="17">
        <f t="shared" si="73"/>
        <v>42142.208333333328</v>
      </c>
      <c r="K506">
        <v>1431925200</v>
      </c>
      <c r="L506" s="16">
        <f t="shared" si="74"/>
        <v>42143.208333333328</v>
      </c>
      <c r="M506">
        <v>1432011600</v>
      </c>
      <c r="N506" t="b">
        <v>0</v>
      </c>
      <c r="O506" t="b">
        <v>0</v>
      </c>
      <c r="P506" t="s">
        <v>23</v>
      </c>
      <c r="Q506" s="6">
        <f t="shared" si="71"/>
        <v>0.92320000000000002</v>
      </c>
      <c r="R506">
        <f t="shared" si="72"/>
        <v>111.6774193548387</v>
      </c>
      <c r="S506" t="str">
        <f t="shared" si="75"/>
        <v>music</v>
      </c>
      <c r="T506" t="str">
        <f t="shared" si="76"/>
        <v>rock</v>
      </c>
      <c r="U506">
        <f t="shared" si="77"/>
        <v>5</v>
      </c>
      <c r="V506" t="str">
        <f t="shared" si="78"/>
        <v>music</v>
      </c>
      <c r="W506" t="str">
        <f t="shared" si="79"/>
        <v>music/rock</v>
      </c>
      <c r="X506">
        <f t="shared" si="80"/>
        <v>10</v>
      </c>
    </row>
    <row r="507" spans="1:2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 s="17">
        <f t="shared" si="73"/>
        <v>41341.25</v>
      </c>
      <c r="K507">
        <v>1362722400</v>
      </c>
      <c r="L507" s="16">
        <f t="shared" si="74"/>
        <v>41383.208333333336</v>
      </c>
      <c r="M507">
        <v>1366347600</v>
      </c>
      <c r="N507" t="b">
        <v>0</v>
      </c>
      <c r="O507" t="b">
        <v>1</v>
      </c>
      <c r="P507" t="s">
        <v>133</v>
      </c>
      <c r="Q507" s="6">
        <f t="shared" si="71"/>
        <v>0.13901001112347053</v>
      </c>
      <c r="R507">
        <f t="shared" si="72"/>
        <v>36.014409221902014</v>
      </c>
      <c r="S507" t="str">
        <f t="shared" si="75"/>
        <v>publishing</v>
      </c>
      <c r="T507" t="str">
        <f t="shared" si="76"/>
        <v>radio &amp; podcasts</v>
      </c>
      <c r="U507">
        <f t="shared" si="77"/>
        <v>10</v>
      </c>
      <c r="V507" t="str">
        <f t="shared" si="78"/>
        <v>publishing</v>
      </c>
      <c r="W507" t="str">
        <f t="shared" si="79"/>
        <v>ts</v>
      </c>
      <c r="X507">
        <f t="shared" si="80"/>
        <v>27</v>
      </c>
    </row>
    <row r="508" spans="1:2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 s="17">
        <f t="shared" si="73"/>
        <v>43062.25</v>
      </c>
      <c r="K508">
        <v>1511416800</v>
      </c>
      <c r="L508" s="16">
        <f t="shared" si="74"/>
        <v>43079.25</v>
      </c>
      <c r="M508">
        <v>1512885600</v>
      </c>
      <c r="N508" t="b">
        <v>0</v>
      </c>
      <c r="O508" t="b">
        <v>1</v>
      </c>
      <c r="P508" t="s">
        <v>33</v>
      </c>
      <c r="Q508" s="6">
        <f t="shared" si="71"/>
        <v>9.2707777777777771</v>
      </c>
      <c r="R508">
        <f t="shared" si="72"/>
        <v>66.010284810126578</v>
      </c>
      <c r="S508" t="str">
        <f t="shared" si="75"/>
        <v>theater</v>
      </c>
      <c r="T508" t="str">
        <f t="shared" si="76"/>
        <v>plays</v>
      </c>
      <c r="U508">
        <f t="shared" si="77"/>
        <v>7</v>
      </c>
      <c r="V508" t="str">
        <f t="shared" si="78"/>
        <v>theater</v>
      </c>
      <c r="W508" t="str">
        <f t="shared" si="79"/>
        <v>/plays</v>
      </c>
      <c r="X508">
        <f t="shared" si="80"/>
        <v>13</v>
      </c>
    </row>
    <row r="509" spans="1:2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 s="17">
        <f t="shared" si="73"/>
        <v>41373.208333333336</v>
      </c>
      <c r="K509">
        <v>1365483600</v>
      </c>
      <c r="L509" s="16">
        <f t="shared" si="74"/>
        <v>41422.208333333336</v>
      </c>
      <c r="M509">
        <v>1369717200</v>
      </c>
      <c r="N509" t="b">
        <v>0</v>
      </c>
      <c r="O509" t="b">
        <v>1</v>
      </c>
      <c r="P509" t="s">
        <v>28</v>
      </c>
      <c r="Q509" s="6">
        <f t="shared" si="71"/>
        <v>0.39857142857142858</v>
      </c>
      <c r="R509">
        <f t="shared" si="72"/>
        <v>44.05263157894737</v>
      </c>
      <c r="S509" t="str">
        <f t="shared" si="75"/>
        <v>technology</v>
      </c>
      <c r="T509" t="str">
        <f t="shared" si="76"/>
        <v>web</v>
      </c>
      <c r="U509">
        <f t="shared" si="77"/>
        <v>10</v>
      </c>
      <c r="V509" t="str">
        <f t="shared" si="78"/>
        <v>technology</v>
      </c>
      <c r="W509" t="str">
        <f t="shared" si="79"/>
        <v>eb</v>
      </c>
      <c r="X509">
        <f t="shared" si="80"/>
        <v>14</v>
      </c>
    </row>
    <row r="510" spans="1:2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 s="17">
        <f t="shared" si="73"/>
        <v>43310.208333333328</v>
      </c>
      <c r="K510">
        <v>1532840400</v>
      </c>
      <c r="L510" s="16">
        <f t="shared" si="74"/>
        <v>43331.208333333328</v>
      </c>
      <c r="M510">
        <v>1534654800</v>
      </c>
      <c r="N510" t="b">
        <v>0</v>
      </c>
      <c r="O510" t="b">
        <v>0</v>
      </c>
      <c r="P510" t="s">
        <v>33</v>
      </c>
      <c r="Q510" s="6">
        <f t="shared" si="71"/>
        <v>1.1222929936305732</v>
      </c>
      <c r="R510">
        <f t="shared" si="72"/>
        <v>52.999726551818434</v>
      </c>
      <c r="S510" t="str">
        <f t="shared" si="75"/>
        <v>theater</v>
      </c>
      <c r="T510" t="str">
        <f t="shared" si="76"/>
        <v>plays</v>
      </c>
      <c r="U510">
        <f t="shared" si="77"/>
        <v>7</v>
      </c>
      <c r="V510" t="str">
        <f t="shared" si="78"/>
        <v>theater</v>
      </c>
      <c r="W510" t="str">
        <f t="shared" si="79"/>
        <v>plays</v>
      </c>
      <c r="X510">
        <f t="shared" si="80"/>
        <v>13</v>
      </c>
    </row>
    <row r="511" spans="1:2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 s="17">
        <f t="shared" si="73"/>
        <v>41034.208333333336</v>
      </c>
      <c r="K511">
        <v>1336194000</v>
      </c>
      <c r="L511" s="16">
        <f t="shared" si="74"/>
        <v>41044.208333333336</v>
      </c>
      <c r="M511">
        <v>1337058000</v>
      </c>
      <c r="N511" t="b">
        <v>0</v>
      </c>
      <c r="O511" t="b">
        <v>0</v>
      </c>
      <c r="P511" t="s">
        <v>33</v>
      </c>
      <c r="Q511" s="6">
        <f t="shared" si="71"/>
        <v>0.70925816023738875</v>
      </c>
      <c r="R511">
        <f t="shared" si="72"/>
        <v>95</v>
      </c>
      <c r="S511" t="str">
        <f t="shared" si="75"/>
        <v>theater</v>
      </c>
      <c r="T511" t="str">
        <f t="shared" si="76"/>
        <v>plays</v>
      </c>
      <c r="U511">
        <f t="shared" si="77"/>
        <v>7</v>
      </c>
      <c r="V511" t="str">
        <f t="shared" si="78"/>
        <v>theater</v>
      </c>
      <c r="W511" t="str">
        <f t="shared" si="79"/>
        <v>ater/plays</v>
      </c>
      <c r="X511">
        <f t="shared" si="80"/>
        <v>13</v>
      </c>
    </row>
    <row r="512" spans="1:2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 s="17">
        <f t="shared" si="73"/>
        <v>43251.208333333328</v>
      </c>
      <c r="K512">
        <v>1527742800</v>
      </c>
      <c r="L512" s="16">
        <f t="shared" si="74"/>
        <v>43275.208333333328</v>
      </c>
      <c r="M512">
        <v>1529816400</v>
      </c>
      <c r="N512" t="b">
        <v>0</v>
      </c>
      <c r="O512" t="b">
        <v>0</v>
      </c>
      <c r="P512" t="s">
        <v>53</v>
      </c>
      <c r="Q512" s="6">
        <f t="shared" si="71"/>
        <v>1.1908974358974358</v>
      </c>
      <c r="R512">
        <f t="shared" si="72"/>
        <v>70.908396946564892</v>
      </c>
      <c r="S512" t="str">
        <f t="shared" si="75"/>
        <v>film &amp; video</v>
      </c>
      <c r="T512" t="str">
        <f t="shared" si="76"/>
        <v>drama</v>
      </c>
      <c r="U512">
        <f t="shared" si="77"/>
        <v>12</v>
      </c>
      <c r="V512" t="str">
        <f t="shared" si="78"/>
        <v>film &amp; video</v>
      </c>
      <c r="W512" t="str">
        <f t="shared" si="79"/>
        <v/>
      </c>
      <c r="X512">
        <f t="shared" si="80"/>
        <v>18</v>
      </c>
    </row>
    <row r="513" spans="1:2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 s="17">
        <f t="shared" si="73"/>
        <v>43671.208333333328</v>
      </c>
      <c r="K513">
        <v>1564030800</v>
      </c>
      <c r="L513" s="16">
        <f t="shared" si="74"/>
        <v>43681.208333333328</v>
      </c>
      <c r="M513">
        <v>1564894800</v>
      </c>
      <c r="N513" t="b">
        <v>0</v>
      </c>
      <c r="O513" t="b">
        <v>0</v>
      </c>
      <c r="P513" t="s">
        <v>33</v>
      </c>
      <c r="Q513" s="6">
        <f t="shared" si="71"/>
        <v>0.24017591339648173</v>
      </c>
      <c r="R513">
        <f t="shared" si="72"/>
        <v>98.060773480662988</v>
      </c>
      <c r="S513" t="str">
        <f t="shared" si="75"/>
        <v>theater</v>
      </c>
      <c r="T513" t="str">
        <f t="shared" si="76"/>
        <v>plays</v>
      </c>
      <c r="U513">
        <f t="shared" si="77"/>
        <v>7</v>
      </c>
      <c r="V513" t="str">
        <f t="shared" si="78"/>
        <v>theater</v>
      </c>
      <c r="W513" t="str">
        <f t="shared" si="79"/>
        <v>ter/plays</v>
      </c>
      <c r="X513">
        <f t="shared" si="80"/>
        <v>13</v>
      </c>
    </row>
    <row r="514" spans="1:2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 s="17">
        <f t="shared" si="73"/>
        <v>41825.208333333336</v>
      </c>
      <c r="K514">
        <v>1404536400</v>
      </c>
      <c r="L514" s="16">
        <f t="shared" si="74"/>
        <v>41826.208333333336</v>
      </c>
      <c r="M514">
        <v>1404622800</v>
      </c>
      <c r="N514" t="b">
        <v>0</v>
      </c>
      <c r="O514" t="b">
        <v>1</v>
      </c>
      <c r="P514" t="s">
        <v>89</v>
      </c>
      <c r="Q514" s="6">
        <f t="shared" ref="Q514:Q577" si="81">E514/D514</f>
        <v>1.3931868131868133</v>
      </c>
      <c r="R514">
        <f t="shared" ref="R514:R577" si="82">IFERROR(E514/G514, 0)</f>
        <v>53.046025104602514</v>
      </c>
      <c r="S514" t="str">
        <f t="shared" si="75"/>
        <v>games</v>
      </c>
      <c r="T514" t="str">
        <f t="shared" si="76"/>
        <v>video games</v>
      </c>
      <c r="U514">
        <f t="shared" si="77"/>
        <v>5</v>
      </c>
      <c r="V514" t="str">
        <f t="shared" si="78"/>
        <v>games</v>
      </c>
      <c r="W514" t="str">
        <f t="shared" si="79"/>
        <v>games/video games</v>
      </c>
      <c r="X514">
        <f t="shared" si="80"/>
        <v>17</v>
      </c>
    </row>
    <row r="515" spans="1:2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 s="17">
        <f t="shared" ref="J515:J578" si="83">(((K515/60)/60)/24)+DATE(1970,1,1)</f>
        <v>40430.208333333336</v>
      </c>
      <c r="K515">
        <v>1284008400</v>
      </c>
      <c r="L515" s="16">
        <f t="shared" ref="L515:L578" si="84">(((M515/60)/60)/24)+DATE(1970,1,1)</f>
        <v>40432.208333333336</v>
      </c>
      <c r="M515">
        <v>1284181200</v>
      </c>
      <c r="N515" t="b">
        <v>0</v>
      </c>
      <c r="O515" t="b">
        <v>0</v>
      </c>
      <c r="P515" t="s">
        <v>269</v>
      </c>
      <c r="Q515" s="6">
        <f t="shared" si="81"/>
        <v>0.39277108433734942</v>
      </c>
      <c r="R515">
        <f t="shared" si="82"/>
        <v>93.142857142857139</v>
      </c>
      <c r="S515" t="str">
        <f t="shared" ref="S515:S578" si="85">LEFT(P515,SEARCH("/",P515)-1)</f>
        <v>film &amp; video</v>
      </c>
      <c r="T515" t="str">
        <f t="shared" ref="T515:T578" si="86">MID(P515,SEARCH("/",P515)+1,LEN(P515))</f>
        <v>television</v>
      </c>
      <c r="U515">
        <f t="shared" ref="U515:U578" si="87">SEARCH("/",P515)-1</f>
        <v>12</v>
      </c>
      <c r="V515" t="str">
        <f t="shared" ref="V515:V578" si="88">LEFT(P515,SEARCH("/",P515)-1)</f>
        <v>film &amp; video</v>
      </c>
      <c r="W515" t="e">
        <f t="shared" ref="W515:W578" si="89">RIGHT(P515,LEN(P516)-SEARCH("/",P515))</f>
        <v>#VALUE!</v>
      </c>
      <c r="X515">
        <f t="shared" ref="X515:X578" si="90">LEN(P515)</f>
        <v>23</v>
      </c>
    </row>
    <row r="516" spans="1:2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 s="17">
        <f t="shared" si="83"/>
        <v>41614.25</v>
      </c>
      <c r="K516">
        <v>1386309600</v>
      </c>
      <c r="L516" s="16">
        <f t="shared" si="84"/>
        <v>41619.25</v>
      </c>
      <c r="M516">
        <v>1386741600</v>
      </c>
      <c r="N516" t="b">
        <v>0</v>
      </c>
      <c r="O516" t="b">
        <v>1</v>
      </c>
      <c r="P516" t="s">
        <v>23</v>
      </c>
      <c r="Q516" s="6">
        <f t="shared" si="81"/>
        <v>0.22439077144917088</v>
      </c>
      <c r="R516">
        <f t="shared" si="82"/>
        <v>58.945075757575758</v>
      </c>
      <c r="S516" t="str">
        <f t="shared" si="85"/>
        <v>music</v>
      </c>
      <c r="T516" t="str">
        <f t="shared" si="86"/>
        <v>rock</v>
      </c>
      <c r="U516">
        <f t="shared" si="87"/>
        <v>5</v>
      </c>
      <c r="V516" t="str">
        <f t="shared" si="88"/>
        <v>music</v>
      </c>
      <c r="W516" t="str">
        <f t="shared" si="89"/>
        <v>ic/rock</v>
      </c>
      <c r="X516">
        <f t="shared" si="90"/>
        <v>10</v>
      </c>
    </row>
    <row r="517" spans="1:2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 s="17">
        <f t="shared" si="83"/>
        <v>40900.25</v>
      </c>
      <c r="K517">
        <v>1324620000</v>
      </c>
      <c r="L517" s="16">
        <f t="shared" si="84"/>
        <v>40902.25</v>
      </c>
      <c r="M517">
        <v>1324792800</v>
      </c>
      <c r="N517" t="b">
        <v>0</v>
      </c>
      <c r="O517" t="b">
        <v>1</v>
      </c>
      <c r="P517" t="s">
        <v>33</v>
      </c>
      <c r="Q517" s="6">
        <f t="shared" si="81"/>
        <v>0.55779069767441858</v>
      </c>
      <c r="R517">
        <f t="shared" si="82"/>
        <v>36.067669172932334</v>
      </c>
      <c r="S517" t="str">
        <f t="shared" si="85"/>
        <v>theater</v>
      </c>
      <c r="T517" t="str">
        <f t="shared" si="86"/>
        <v>plays</v>
      </c>
      <c r="U517">
        <f t="shared" si="87"/>
        <v>7</v>
      </c>
      <c r="V517" t="str">
        <f t="shared" si="88"/>
        <v>theater</v>
      </c>
      <c r="W517" t="str">
        <f t="shared" si="89"/>
        <v>theater/plays</v>
      </c>
      <c r="X517">
        <f t="shared" si="90"/>
        <v>13</v>
      </c>
    </row>
    <row r="518" spans="1:2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 s="17">
        <f t="shared" si="83"/>
        <v>40396.208333333336</v>
      </c>
      <c r="K518">
        <v>1281070800</v>
      </c>
      <c r="L518" s="16">
        <f t="shared" si="84"/>
        <v>40434.208333333336</v>
      </c>
      <c r="M518">
        <v>1284354000</v>
      </c>
      <c r="N518" t="b">
        <v>0</v>
      </c>
      <c r="O518" t="b">
        <v>0</v>
      </c>
      <c r="P518" t="s">
        <v>68</v>
      </c>
      <c r="Q518" s="6">
        <f t="shared" si="81"/>
        <v>0.42523125996810207</v>
      </c>
      <c r="R518">
        <f t="shared" si="82"/>
        <v>63.030732860520096</v>
      </c>
      <c r="S518" t="str">
        <f t="shared" si="85"/>
        <v>publishing</v>
      </c>
      <c r="T518" t="str">
        <f t="shared" si="86"/>
        <v>nonfiction</v>
      </c>
      <c r="U518">
        <f t="shared" si="87"/>
        <v>10</v>
      </c>
      <c r="V518" t="str">
        <f t="shared" si="88"/>
        <v>publishing</v>
      </c>
      <c r="W518" t="str">
        <f t="shared" si="89"/>
        <v>ction</v>
      </c>
      <c r="X518">
        <f t="shared" si="90"/>
        <v>21</v>
      </c>
    </row>
    <row r="519" spans="1:2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 s="17">
        <f t="shared" si="83"/>
        <v>42860.208333333328</v>
      </c>
      <c r="K519">
        <v>1493960400</v>
      </c>
      <c r="L519" s="16">
        <f t="shared" si="84"/>
        <v>42865.208333333328</v>
      </c>
      <c r="M519">
        <v>1494392400</v>
      </c>
      <c r="N519" t="b">
        <v>0</v>
      </c>
      <c r="O519" t="b">
        <v>0</v>
      </c>
      <c r="P519" t="s">
        <v>17</v>
      </c>
      <c r="Q519" s="6">
        <f t="shared" si="81"/>
        <v>1.1200000000000001</v>
      </c>
      <c r="R519">
        <f t="shared" si="82"/>
        <v>84.717948717948715</v>
      </c>
      <c r="S519" t="str">
        <f t="shared" si="85"/>
        <v>food</v>
      </c>
      <c r="T519" t="str">
        <f t="shared" si="86"/>
        <v>food trucks</v>
      </c>
      <c r="U519">
        <f t="shared" si="87"/>
        <v>4</v>
      </c>
      <c r="V519" t="str">
        <f t="shared" si="88"/>
        <v>food</v>
      </c>
      <c r="W519" t="str">
        <f t="shared" si="89"/>
        <v>food/food trucks</v>
      </c>
      <c r="X519">
        <f t="shared" si="90"/>
        <v>16</v>
      </c>
    </row>
    <row r="520" spans="1:2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 s="17">
        <f t="shared" si="83"/>
        <v>43154.25</v>
      </c>
      <c r="K520">
        <v>1519365600</v>
      </c>
      <c r="L520" s="16">
        <f t="shared" si="84"/>
        <v>43156.25</v>
      </c>
      <c r="M520">
        <v>1519538400</v>
      </c>
      <c r="N520" t="b">
        <v>0</v>
      </c>
      <c r="O520" t="b">
        <v>1</v>
      </c>
      <c r="P520" t="s">
        <v>71</v>
      </c>
      <c r="Q520" s="6">
        <f t="shared" si="81"/>
        <v>7.0681818181818179E-2</v>
      </c>
      <c r="R520">
        <f t="shared" si="82"/>
        <v>62.2</v>
      </c>
      <c r="S520" t="str">
        <f t="shared" si="85"/>
        <v>film &amp; video</v>
      </c>
      <c r="T520" t="str">
        <f t="shared" si="86"/>
        <v>animation</v>
      </c>
      <c r="U520">
        <f t="shared" si="87"/>
        <v>12</v>
      </c>
      <c r="V520" t="str">
        <f t="shared" si="88"/>
        <v>film &amp; video</v>
      </c>
      <c r="W520" t="e">
        <f t="shared" si="89"/>
        <v>#VALUE!</v>
      </c>
      <c r="X520">
        <f t="shared" si="90"/>
        <v>22</v>
      </c>
    </row>
    <row r="521" spans="1:2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 s="17">
        <f t="shared" si="83"/>
        <v>42012.25</v>
      </c>
      <c r="K521">
        <v>1420696800</v>
      </c>
      <c r="L521" s="16">
        <f t="shared" si="84"/>
        <v>42026.25</v>
      </c>
      <c r="M521">
        <v>1421906400</v>
      </c>
      <c r="N521" t="b">
        <v>0</v>
      </c>
      <c r="O521" t="b">
        <v>1</v>
      </c>
      <c r="P521" t="s">
        <v>23</v>
      </c>
      <c r="Q521" s="6">
        <f t="shared" si="81"/>
        <v>1.0174563871693867</v>
      </c>
      <c r="R521">
        <f t="shared" si="82"/>
        <v>101.97518330513255</v>
      </c>
      <c r="S521" t="str">
        <f t="shared" si="85"/>
        <v>music</v>
      </c>
      <c r="T521" t="str">
        <f t="shared" si="86"/>
        <v>rock</v>
      </c>
      <c r="U521">
        <f t="shared" si="87"/>
        <v>5</v>
      </c>
      <c r="V521" t="str">
        <f t="shared" si="88"/>
        <v>music</v>
      </c>
      <c r="W521" t="str">
        <f t="shared" si="89"/>
        <v>ic/rock</v>
      </c>
      <c r="X521">
        <f t="shared" si="90"/>
        <v>10</v>
      </c>
    </row>
    <row r="522" spans="1:2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 s="17">
        <f t="shared" si="83"/>
        <v>43574.208333333328</v>
      </c>
      <c r="K522">
        <v>1555650000</v>
      </c>
      <c r="L522" s="16">
        <f t="shared" si="84"/>
        <v>43577.208333333328</v>
      </c>
      <c r="M522">
        <v>1555909200</v>
      </c>
      <c r="N522" t="b">
        <v>0</v>
      </c>
      <c r="O522" t="b">
        <v>0</v>
      </c>
      <c r="P522" t="s">
        <v>33</v>
      </c>
      <c r="Q522" s="6">
        <f t="shared" si="81"/>
        <v>4.2575000000000003</v>
      </c>
      <c r="R522">
        <f t="shared" si="82"/>
        <v>106.4375</v>
      </c>
      <c r="S522" t="str">
        <f t="shared" si="85"/>
        <v>theater</v>
      </c>
      <c r="T522" t="str">
        <f t="shared" si="86"/>
        <v>plays</v>
      </c>
      <c r="U522">
        <f t="shared" si="87"/>
        <v>7</v>
      </c>
      <c r="V522" t="str">
        <f t="shared" si="88"/>
        <v>theater</v>
      </c>
      <c r="W522" t="str">
        <f t="shared" si="89"/>
        <v>ater/plays</v>
      </c>
      <c r="X522">
        <f t="shared" si="90"/>
        <v>13</v>
      </c>
    </row>
    <row r="523" spans="1:2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 s="17">
        <f t="shared" si="83"/>
        <v>42605.208333333328</v>
      </c>
      <c r="K523">
        <v>1471928400</v>
      </c>
      <c r="L523" s="16">
        <f t="shared" si="84"/>
        <v>42611.208333333328</v>
      </c>
      <c r="M523">
        <v>1472446800</v>
      </c>
      <c r="N523" t="b">
        <v>0</v>
      </c>
      <c r="O523" t="b">
        <v>1</v>
      </c>
      <c r="P523" t="s">
        <v>53</v>
      </c>
      <c r="Q523" s="6">
        <f t="shared" si="81"/>
        <v>1.4553947368421052</v>
      </c>
      <c r="R523">
        <f t="shared" si="82"/>
        <v>29.975609756097562</v>
      </c>
      <c r="S523" t="str">
        <f t="shared" si="85"/>
        <v>film &amp; video</v>
      </c>
      <c r="T523" t="str">
        <f t="shared" si="86"/>
        <v>drama</v>
      </c>
      <c r="U523">
        <f t="shared" si="87"/>
        <v>12</v>
      </c>
      <c r="V523" t="str">
        <f t="shared" si="88"/>
        <v>film &amp; video</v>
      </c>
      <c r="W523" t="str">
        <f t="shared" si="89"/>
        <v>/drama</v>
      </c>
      <c r="X523">
        <f t="shared" si="90"/>
        <v>18</v>
      </c>
    </row>
    <row r="524" spans="1:2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 s="17">
        <f t="shared" si="83"/>
        <v>41093.208333333336</v>
      </c>
      <c r="K524">
        <v>1341291600</v>
      </c>
      <c r="L524" s="16">
        <f t="shared" si="84"/>
        <v>41105.208333333336</v>
      </c>
      <c r="M524">
        <v>1342328400</v>
      </c>
      <c r="N524" t="b">
        <v>0</v>
      </c>
      <c r="O524" t="b">
        <v>0</v>
      </c>
      <c r="P524" t="s">
        <v>100</v>
      </c>
      <c r="Q524" s="6">
        <f t="shared" si="81"/>
        <v>0.32453465346534655</v>
      </c>
      <c r="R524">
        <f t="shared" si="82"/>
        <v>85.806282722513089</v>
      </c>
      <c r="S524" t="str">
        <f t="shared" si="85"/>
        <v>film &amp; video</v>
      </c>
      <c r="T524" t="str">
        <f t="shared" si="86"/>
        <v>shorts</v>
      </c>
      <c r="U524">
        <f t="shared" si="87"/>
        <v>12</v>
      </c>
      <c r="V524" t="str">
        <f t="shared" si="88"/>
        <v>film &amp; video</v>
      </c>
      <c r="W524" t="str">
        <f t="shared" si="89"/>
        <v>shorts</v>
      </c>
      <c r="X524">
        <f t="shared" si="90"/>
        <v>19</v>
      </c>
    </row>
    <row r="525" spans="1:2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 s="17">
        <f t="shared" si="83"/>
        <v>40241.25</v>
      </c>
      <c r="K525">
        <v>1267682400</v>
      </c>
      <c r="L525" s="16">
        <f t="shared" si="84"/>
        <v>40246.25</v>
      </c>
      <c r="M525">
        <v>1268114400</v>
      </c>
      <c r="N525" t="b">
        <v>0</v>
      </c>
      <c r="O525" t="b">
        <v>0</v>
      </c>
      <c r="P525" t="s">
        <v>100</v>
      </c>
      <c r="Q525" s="6">
        <f t="shared" si="81"/>
        <v>7.003333333333333</v>
      </c>
      <c r="R525">
        <f t="shared" si="82"/>
        <v>70.82022471910112</v>
      </c>
      <c r="S525" t="str">
        <f t="shared" si="85"/>
        <v>film &amp; video</v>
      </c>
      <c r="T525" t="str">
        <f t="shared" si="86"/>
        <v>shorts</v>
      </c>
      <c r="U525">
        <f t="shared" si="87"/>
        <v>12</v>
      </c>
      <c r="V525" t="str">
        <f t="shared" si="88"/>
        <v>film &amp; video</v>
      </c>
      <c r="W525" t="str">
        <f t="shared" si="89"/>
        <v/>
      </c>
      <c r="X525">
        <f t="shared" si="90"/>
        <v>19</v>
      </c>
    </row>
    <row r="526" spans="1:2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 s="17">
        <f t="shared" si="83"/>
        <v>40294.208333333336</v>
      </c>
      <c r="K526">
        <v>1272258000</v>
      </c>
      <c r="L526" s="16">
        <f t="shared" si="84"/>
        <v>40307.208333333336</v>
      </c>
      <c r="M526">
        <v>1273381200</v>
      </c>
      <c r="N526" t="b">
        <v>0</v>
      </c>
      <c r="O526" t="b">
        <v>0</v>
      </c>
      <c r="P526" t="s">
        <v>33</v>
      </c>
      <c r="Q526" s="6">
        <f t="shared" si="81"/>
        <v>0.83904860392967939</v>
      </c>
      <c r="R526">
        <f t="shared" si="82"/>
        <v>40.998484082870135</v>
      </c>
      <c r="S526" t="str">
        <f t="shared" si="85"/>
        <v>theater</v>
      </c>
      <c r="T526" t="str">
        <f t="shared" si="86"/>
        <v>plays</v>
      </c>
      <c r="U526">
        <f t="shared" si="87"/>
        <v>7</v>
      </c>
      <c r="V526" t="str">
        <f t="shared" si="88"/>
        <v>theater</v>
      </c>
      <c r="W526" t="str">
        <f t="shared" si="89"/>
        <v>heater/plays</v>
      </c>
      <c r="X526">
        <f t="shared" si="90"/>
        <v>13</v>
      </c>
    </row>
    <row r="527" spans="1:2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 s="17">
        <f t="shared" si="83"/>
        <v>40505.25</v>
      </c>
      <c r="K527">
        <v>1290492000</v>
      </c>
      <c r="L527" s="16">
        <f t="shared" si="84"/>
        <v>40509.25</v>
      </c>
      <c r="M527">
        <v>1290837600</v>
      </c>
      <c r="N527" t="b">
        <v>0</v>
      </c>
      <c r="O527" t="b">
        <v>0</v>
      </c>
      <c r="P527" t="s">
        <v>65</v>
      </c>
      <c r="Q527" s="6">
        <f t="shared" si="81"/>
        <v>0.84190476190476193</v>
      </c>
      <c r="R527">
        <f t="shared" si="82"/>
        <v>28.063492063492063</v>
      </c>
      <c r="S527" t="str">
        <f t="shared" si="85"/>
        <v>technology</v>
      </c>
      <c r="T527" t="str">
        <f t="shared" si="86"/>
        <v>wearables</v>
      </c>
      <c r="U527">
        <f t="shared" si="87"/>
        <v>10</v>
      </c>
      <c r="V527" t="str">
        <f t="shared" si="88"/>
        <v>technology</v>
      </c>
      <c r="W527" t="str">
        <f t="shared" si="89"/>
        <v>es</v>
      </c>
      <c r="X527">
        <f t="shared" si="90"/>
        <v>20</v>
      </c>
    </row>
    <row r="528" spans="1:2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 s="17">
        <f t="shared" si="83"/>
        <v>42364.25</v>
      </c>
      <c r="K528">
        <v>1451109600</v>
      </c>
      <c r="L528" s="16">
        <f t="shared" si="84"/>
        <v>42401.25</v>
      </c>
      <c r="M528">
        <v>1454306400</v>
      </c>
      <c r="N528" t="b">
        <v>0</v>
      </c>
      <c r="O528" t="b">
        <v>1</v>
      </c>
      <c r="P528" t="s">
        <v>33</v>
      </c>
      <c r="Q528" s="6">
        <f t="shared" si="81"/>
        <v>1.5595180722891566</v>
      </c>
      <c r="R528">
        <f t="shared" si="82"/>
        <v>88.054421768707485</v>
      </c>
      <c r="S528" t="str">
        <f t="shared" si="85"/>
        <v>theater</v>
      </c>
      <c r="T528" t="str">
        <f t="shared" si="86"/>
        <v>plays</v>
      </c>
      <c r="U528">
        <f t="shared" si="87"/>
        <v>7</v>
      </c>
      <c r="V528" t="str">
        <f t="shared" si="88"/>
        <v>theater</v>
      </c>
      <c r="W528" t="str">
        <f t="shared" si="89"/>
        <v>theater/plays</v>
      </c>
      <c r="X528">
        <f t="shared" si="90"/>
        <v>13</v>
      </c>
    </row>
    <row r="529" spans="1:2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 s="17">
        <f t="shared" si="83"/>
        <v>42405.25</v>
      </c>
      <c r="K529">
        <v>1454652000</v>
      </c>
      <c r="L529" s="16">
        <f t="shared" si="84"/>
        <v>42441.25</v>
      </c>
      <c r="M529">
        <v>1457762400</v>
      </c>
      <c r="N529" t="b">
        <v>0</v>
      </c>
      <c r="O529" t="b">
        <v>0</v>
      </c>
      <c r="P529" t="s">
        <v>71</v>
      </c>
      <c r="Q529" s="6">
        <f t="shared" si="81"/>
        <v>0.99619450317124736</v>
      </c>
      <c r="R529">
        <f t="shared" si="82"/>
        <v>31</v>
      </c>
      <c r="S529" t="str">
        <f t="shared" si="85"/>
        <v>film &amp; video</v>
      </c>
      <c r="T529" t="str">
        <f t="shared" si="86"/>
        <v>animation</v>
      </c>
      <c r="U529">
        <f t="shared" si="87"/>
        <v>12</v>
      </c>
      <c r="V529" t="str">
        <f t="shared" si="88"/>
        <v>film &amp; video</v>
      </c>
      <c r="W529" t="str">
        <f t="shared" si="89"/>
        <v>ion</v>
      </c>
      <c r="X529">
        <f t="shared" si="90"/>
        <v>22</v>
      </c>
    </row>
    <row r="530" spans="1:2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 s="17">
        <f t="shared" si="83"/>
        <v>41601.25</v>
      </c>
      <c r="K530">
        <v>1385186400</v>
      </c>
      <c r="L530" s="16">
        <f t="shared" si="84"/>
        <v>41646.25</v>
      </c>
      <c r="M530">
        <v>1389074400</v>
      </c>
      <c r="N530" t="b">
        <v>0</v>
      </c>
      <c r="O530" t="b">
        <v>0</v>
      </c>
      <c r="P530" t="s">
        <v>60</v>
      </c>
      <c r="Q530" s="6">
        <f t="shared" si="81"/>
        <v>0.80300000000000005</v>
      </c>
      <c r="R530">
        <f t="shared" si="82"/>
        <v>90.337500000000006</v>
      </c>
      <c r="S530" t="str">
        <f t="shared" si="85"/>
        <v>music</v>
      </c>
      <c r="T530" t="str">
        <f t="shared" si="86"/>
        <v>indie rock</v>
      </c>
      <c r="U530">
        <f t="shared" si="87"/>
        <v>5</v>
      </c>
      <c r="V530" t="str">
        <f t="shared" si="88"/>
        <v>music</v>
      </c>
      <c r="W530" t="str">
        <f t="shared" si="89"/>
        <v>/indie rock</v>
      </c>
      <c r="X530">
        <f t="shared" si="90"/>
        <v>16</v>
      </c>
    </row>
    <row r="531" spans="1:2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 s="17">
        <f t="shared" si="83"/>
        <v>41769.208333333336</v>
      </c>
      <c r="K531">
        <v>1399698000</v>
      </c>
      <c r="L531" s="16">
        <f t="shared" si="84"/>
        <v>41797.208333333336</v>
      </c>
      <c r="M531">
        <v>1402117200</v>
      </c>
      <c r="N531" t="b">
        <v>0</v>
      </c>
      <c r="O531" t="b">
        <v>0</v>
      </c>
      <c r="P531" t="s">
        <v>89</v>
      </c>
      <c r="Q531" s="6">
        <f t="shared" si="81"/>
        <v>0.11254901960784314</v>
      </c>
      <c r="R531">
        <f t="shared" si="82"/>
        <v>63.777777777777779</v>
      </c>
      <c r="S531" t="str">
        <f t="shared" si="85"/>
        <v>games</v>
      </c>
      <c r="T531" t="str">
        <f t="shared" si="86"/>
        <v>video games</v>
      </c>
      <c r="U531">
        <f t="shared" si="87"/>
        <v>5</v>
      </c>
      <c r="V531" t="str">
        <f t="shared" si="88"/>
        <v>games</v>
      </c>
      <c r="W531" t="str">
        <f t="shared" si="89"/>
        <v>/video games</v>
      </c>
      <c r="X531">
        <f t="shared" si="90"/>
        <v>17</v>
      </c>
    </row>
    <row r="532" spans="1:2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 s="17">
        <f t="shared" si="83"/>
        <v>40421.208333333336</v>
      </c>
      <c r="K532">
        <v>1283230800</v>
      </c>
      <c r="L532" s="16">
        <f t="shared" si="84"/>
        <v>40435.208333333336</v>
      </c>
      <c r="M532">
        <v>1284440400</v>
      </c>
      <c r="N532" t="b">
        <v>0</v>
      </c>
      <c r="O532" t="b">
        <v>1</v>
      </c>
      <c r="P532" t="s">
        <v>119</v>
      </c>
      <c r="Q532" s="6">
        <f t="shared" si="81"/>
        <v>0.91740952380952379</v>
      </c>
      <c r="R532">
        <f t="shared" si="82"/>
        <v>53.995515695067262</v>
      </c>
      <c r="S532" t="str">
        <f t="shared" si="85"/>
        <v>publishing</v>
      </c>
      <c r="T532" t="str">
        <f t="shared" si="86"/>
        <v>fiction</v>
      </c>
      <c r="U532">
        <f t="shared" si="87"/>
        <v>10</v>
      </c>
      <c r="V532" t="str">
        <f t="shared" si="88"/>
        <v>publishing</v>
      </c>
      <c r="W532" t="str">
        <f t="shared" si="89"/>
        <v>iction</v>
      </c>
      <c r="X532">
        <f t="shared" si="90"/>
        <v>18</v>
      </c>
    </row>
    <row r="533" spans="1:2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 s="17">
        <f t="shared" si="83"/>
        <v>41589.25</v>
      </c>
      <c r="K533">
        <v>1384149600</v>
      </c>
      <c r="L533" s="16">
        <f t="shared" si="84"/>
        <v>41645.25</v>
      </c>
      <c r="M533">
        <v>1388988000</v>
      </c>
      <c r="N533" t="b">
        <v>0</v>
      </c>
      <c r="O533" t="b">
        <v>0</v>
      </c>
      <c r="P533" t="s">
        <v>89</v>
      </c>
      <c r="Q533" s="6">
        <f t="shared" si="81"/>
        <v>0.95521156936261387</v>
      </c>
      <c r="R533">
        <f t="shared" si="82"/>
        <v>48.993956043956047</v>
      </c>
      <c r="S533" t="str">
        <f t="shared" si="85"/>
        <v>games</v>
      </c>
      <c r="T533" t="str">
        <f t="shared" si="86"/>
        <v>video games</v>
      </c>
      <c r="U533">
        <f t="shared" si="87"/>
        <v>5</v>
      </c>
      <c r="V533" t="str">
        <f t="shared" si="88"/>
        <v>games</v>
      </c>
      <c r="W533" t="str">
        <f t="shared" si="89"/>
        <v>o games</v>
      </c>
      <c r="X533">
        <f t="shared" si="90"/>
        <v>17</v>
      </c>
    </row>
    <row r="534" spans="1:2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 s="17">
        <f t="shared" si="83"/>
        <v>43125.25</v>
      </c>
      <c r="K534">
        <v>1516860000</v>
      </c>
      <c r="L534" s="16">
        <f t="shared" si="84"/>
        <v>43126.25</v>
      </c>
      <c r="M534">
        <v>1516946400</v>
      </c>
      <c r="N534" t="b">
        <v>0</v>
      </c>
      <c r="O534" t="b">
        <v>0</v>
      </c>
      <c r="P534" t="s">
        <v>33</v>
      </c>
      <c r="Q534" s="6">
        <f t="shared" si="81"/>
        <v>5.0287499999999996</v>
      </c>
      <c r="R534">
        <f t="shared" si="82"/>
        <v>63.857142857142854</v>
      </c>
      <c r="S534" t="str">
        <f t="shared" si="85"/>
        <v>theater</v>
      </c>
      <c r="T534" t="str">
        <f t="shared" si="86"/>
        <v>plays</v>
      </c>
      <c r="U534">
        <f t="shared" si="87"/>
        <v>7</v>
      </c>
      <c r="V534" t="str">
        <f t="shared" si="88"/>
        <v>theater</v>
      </c>
      <c r="W534" t="str">
        <f t="shared" si="89"/>
        <v>er/plays</v>
      </c>
      <c r="X534">
        <f t="shared" si="90"/>
        <v>13</v>
      </c>
    </row>
    <row r="535" spans="1:2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 s="17">
        <f t="shared" si="83"/>
        <v>41479.208333333336</v>
      </c>
      <c r="K535">
        <v>1374642000</v>
      </c>
      <c r="L535" s="16">
        <f t="shared" si="84"/>
        <v>41515.208333333336</v>
      </c>
      <c r="M535">
        <v>1377752400</v>
      </c>
      <c r="N535" t="b">
        <v>0</v>
      </c>
      <c r="O535" t="b">
        <v>0</v>
      </c>
      <c r="P535" t="s">
        <v>60</v>
      </c>
      <c r="Q535" s="6">
        <f t="shared" si="81"/>
        <v>1.5924394463667819</v>
      </c>
      <c r="R535">
        <f t="shared" si="82"/>
        <v>82.996393146979258</v>
      </c>
      <c r="S535" t="str">
        <f t="shared" si="85"/>
        <v>music</v>
      </c>
      <c r="T535" t="str">
        <f t="shared" si="86"/>
        <v>indie rock</v>
      </c>
      <c r="U535">
        <f t="shared" si="87"/>
        <v>5</v>
      </c>
      <c r="V535" t="str">
        <f t="shared" si="88"/>
        <v>music</v>
      </c>
      <c r="W535" t="str">
        <f t="shared" si="89"/>
        <v>c/indie rock</v>
      </c>
      <c r="X535">
        <f t="shared" si="90"/>
        <v>16</v>
      </c>
    </row>
    <row r="536" spans="1:2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 s="17">
        <f t="shared" si="83"/>
        <v>43329.208333333328</v>
      </c>
      <c r="K536">
        <v>1534482000</v>
      </c>
      <c r="L536" s="16">
        <f t="shared" si="84"/>
        <v>43330.208333333328</v>
      </c>
      <c r="M536">
        <v>1534568400</v>
      </c>
      <c r="N536" t="b">
        <v>0</v>
      </c>
      <c r="O536" t="b">
        <v>1</v>
      </c>
      <c r="P536" t="s">
        <v>53</v>
      </c>
      <c r="Q536" s="6">
        <f t="shared" si="81"/>
        <v>0.15022446689113356</v>
      </c>
      <c r="R536">
        <f t="shared" si="82"/>
        <v>55.08230452674897</v>
      </c>
      <c r="S536" t="str">
        <f t="shared" si="85"/>
        <v>film &amp; video</v>
      </c>
      <c r="T536" t="str">
        <f t="shared" si="86"/>
        <v>drama</v>
      </c>
      <c r="U536">
        <f t="shared" si="87"/>
        <v>12</v>
      </c>
      <c r="V536" t="str">
        <f t="shared" si="88"/>
        <v>film &amp; video</v>
      </c>
      <c r="W536" t="str">
        <f t="shared" si="89"/>
        <v/>
      </c>
      <c r="X536">
        <f t="shared" si="90"/>
        <v>18</v>
      </c>
    </row>
    <row r="537" spans="1:2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 s="17">
        <f t="shared" si="83"/>
        <v>43259.208333333328</v>
      </c>
      <c r="K537">
        <v>1528434000</v>
      </c>
      <c r="L537" s="16">
        <f t="shared" si="84"/>
        <v>43261.208333333328</v>
      </c>
      <c r="M537">
        <v>1528606800</v>
      </c>
      <c r="N537" t="b">
        <v>0</v>
      </c>
      <c r="O537" t="b">
        <v>1</v>
      </c>
      <c r="P537" t="s">
        <v>33</v>
      </c>
      <c r="Q537" s="6">
        <f t="shared" si="81"/>
        <v>4.820384615384615</v>
      </c>
      <c r="R537">
        <f t="shared" si="82"/>
        <v>62.044554455445542</v>
      </c>
      <c r="S537" t="str">
        <f t="shared" si="85"/>
        <v>theater</v>
      </c>
      <c r="T537" t="str">
        <f t="shared" si="86"/>
        <v>plays</v>
      </c>
      <c r="U537">
        <f t="shared" si="87"/>
        <v>7</v>
      </c>
      <c r="V537" t="str">
        <f t="shared" si="88"/>
        <v>theater</v>
      </c>
      <c r="W537" t="str">
        <f t="shared" si="89"/>
        <v>ater/plays</v>
      </c>
      <c r="X537">
        <f t="shared" si="90"/>
        <v>13</v>
      </c>
    </row>
    <row r="538" spans="1:2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 s="17">
        <f t="shared" si="83"/>
        <v>40414.208333333336</v>
      </c>
      <c r="K538">
        <v>1282626000</v>
      </c>
      <c r="L538" s="16">
        <f t="shared" si="84"/>
        <v>40440.208333333336</v>
      </c>
      <c r="M538">
        <v>1284872400</v>
      </c>
      <c r="N538" t="b">
        <v>0</v>
      </c>
      <c r="O538" t="b">
        <v>0</v>
      </c>
      <c r="P538" t="s">
        <v>119</v>
      </c>
      <c r="Q538" s="6">
        <f t="shared" si="81"/>
        <v>1.4996938775510205</v>
      </c>
      <c r="R538">
        <f t="shared" si="82"/>
        <v>104.97857142857143</v>
      </c>
      <c r="S538" t="str">
        <f t="shared" si="85"/>
        <v>publishing</v>
      </c>
      <c r="T538" t="str">
        <f t="shared" si="86"/>
        <v>fiction</v>
      </c>
      <c r="U538">
        <f t="shared" si="87"/>
        <v>10</v>
      </c>
      <c r="V538" t="str">
        <f t="shared" si="88"/>
        <v>publishing</v>
      </c>
      <c r="W538" t="str">
        <f t="shared" si="89"/>
        <v>shing/fiction</v>
      </c>
      <c r="X538">
        <f t="shared" si="90"/>
        <v>18</v>
      </c>
    </row>
    <row r="539" spans="1:2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 s="17">
        <f t="shared" si="83"/>
        <v>43342.208333333328</v>
      </c>
      <c r="K539">
        <v>1535605200</v>
      </c>
      <c r="L539" s="16">
        <f t="shared" si="84"/>
        <v>43365.208333333328</v>
      </c>
      <c r="M539">
        <v>1537592400</v>
      </c>
      <c r="N539" t="b">
        <v>1</v>
      </c>
      <c r="O539" t="b">
        <v>1</v>
      </c>
      <c r="P539" t="s">
        <v>42</v>
      </c>
      <c r="Q539" s="6">
        <f t="shared" si="81"/>
        <v>1.1722156398104266</v>
      </c>
      <c r="R539">
        <f t="shared" si="82"/>
        <v>94.044676806083643</v>
      </c>
      <c r="S539" t="str">
        <f t="shared" si="85"/>
        <v>film &amp; video</v>
      </c>
      <c r="T539" t="str">
        <f t="shared" si="86"/>
        <v>documentary</v>
      </c>
      <c r="U539">
        <f t="shared" si="87"/>
        <v>12</v>
      </c>
      <c r="V539" t="str">
        <f t="shared" si="88"/>
        <v>film &amp; video</v>
      </c>
      <c r="W539" t="str">
        <f t="shared" si="89"/>
        <v>ntary</v>
      </c>
      <c r="X539">
        <f t="shared" si="90"/>
        <v>24</v>
      </c>
    </row>
    <row r="540" spans="1:2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 s="17">
        <f t="shared" si="83"/>
        <v>41539.208333333336</v>
      </c>
      <c r="K540">
        <v>1379826000</v>
      </c>
      <c r="L540" s="16">
        <f t="shared" si="84"/>
        <v>41555.208333333336</v>
      </c>
      <c r="M540">
        <v>1381208400</v>
      </c>
      <c r="N540" t="b">
        <v>0</v>
      </c>
      <c r="O540" t="b">
        <v>0</v>
      </c>
      <c r="P540" t="s">
        <v>292</v>
      </c>
      <c r="Q540" s="6">
        <f t="shared" si="81"/>
        <v>0.37695968274950431</v>
      </c>
      <c r="R540">
        <f t="shared" si="82"/>
        <v>44.007716049382715</v>
      </c>
      <c r="S540" t="str">
        <f t="shared" si="85"/>
        <v>games</v>
      </c>
      <c r="T540" t="str">
        <f t="shared" si="86"/>
        <v>mobile games</v>
      </c>
      <c r="U540">
        <f t="shared" si="87"/>
        <v>5</v>
      </c>
      <c r="V540" t="str">
        <f t="shared" si="88"/>
        <v>games</v>
      </c>
      <c r="W540" t="str">
        <f t="shared" si="89"/>
        <v>bile games</v>
      </c>
      <c r="X540">
        <f t="shared" si="90"/>
        <v>18</v>
      </c>
    </row>
    <row r="541" spans="1:2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 s="17">
        <f t="shared" si="83"/>
        <v>43647.208333333328</v>
      </c>
      <c r="K541">
        <v>1561957200</v>
      </c>
      <c r="L541" s="16">
        <f t="shared" si="84"/>
        <v>43653.208333333328</v>
      </c>
      <c r="M541">
        <v>1562475600</v>
      </c>
      <c r="N541" t="b">
        <v>0</v>
      </c>
      <c r="O541" t="b">
        <v>1</v>
      </c>
      <c r="P541" t="s">
        <v>17</v>
      </c>
      <c r="Q541" s="6">
        <f t="shared" si="81"/>
        <v>0.72653061224489801</v>
      </c>
      <c r="R541">
        <f t="shared" si="82"/>
        <v>92.467532467532465</v>
      </c>
      <c r="S541" t="str">
        <f t="shared" si="85"/>
        <v>food</v>
      </c>
      <c r="T541" t="str">
        <f t="shared" si="86"/>
        <v>food trucks</v>
      </c>
      <c r="U541">
        <f t="shared" si="87"/>
        <v>4</v>
      </c>
      <c r="V541" t="str">
        <f t="shared" si="88"/>
        <v>food</v>
      </c>
      <c r="W541" t="str">
        <f t="shared" si="89"/>
        <v>food/food trucks</v>
      </c>
      <c r="X541">
        <f t="shared" si="90"/>
        <v>16</v>
      </c>
    </row>
    <row r="542" spans="1:2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 s="17">
        <f t="shared" si="83"/>
        <v>43225.208333333328</v>
      </c>
      <c r="K542">
        <v>1525496400</v>
      </c>
      <c r="L542" s="16">
        <f t="shared" si="84"/>
        <v>43247.208333333328</v>
      </c>
      <c r="M542">
        <v>1527397200</v>
      </c>
      <c r="N542" t="b">
        <v>0</v>
      </c>
      <c r="O542" t="b">
        <v>0</v>
      </c>
      <c r="P542" t="s">
        <v>122</v>
      </c>
      <c r="Q542" s="6">
        <f t="shared" si="81"/>
        <v>2.6598113207547169</v>
      </c>
      <c r="R542">
        <f t="shared" si="82"/>
        <v>57.072874493927124</v>
      </c>
      <c r="S542" t="str">
        <f t="shared" si="85"/>
        <v>photography</v>
      </c>
      <c r="T542" t="str">
        <f t="shared" si="86"/>
        <v>photography books</v>
      </c>
      <c r="U542">
        <f t="shared" si="87"/>
        <v>11</v>
      </c>
      <c r="V542" t="str">
        <f t="shared" si="88"/>
        <v>photography</v>
      </c>
      <c r="W542" t="str">
        <f t="shared" si="89"/>
        <v xml:space="preserve"> books</v>
      </c>
      <c r="X542">
        <f t="shared" si="90"/>
        <v>29</v>
      </c>
    </row>
    <row r="543" spans="1:2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 s="17">
        <f t="shared" si="83"/>
        <v>42165.208333333328</v>
      </c>
      <c r="K543">
        <v>1433912400</v>
      </c>
      <c r="L543" s="16">
        <f t="shared" si="84"/>
        <v>42191.208333333328</v>
      </c>
      <c r="M543">
        <v>1436158800</v>
      </c>
      <c r="N543" t="b">
        <v>0</v>
      </c>
      <c r="O543" t="b">
        <v>0</v>
      </c>
      <c r="P543" t="s">
        <v>292</v>
      </c>
      <c r="Q543" s="6">
        <f t="shared" si="81"/>
        <v>0.24205617977528091</v>
      </c>
      <c r="R543">
        <f t="shared" si="82"/>
        <v>109.07848101265823</v>
      </c>
      <c r="S543" t="str">
        <f t="shared" si="85"/>
        <v>games</v>
      </c>
      <c r="T543" t="str">
        <f t="shared" si="86"/>
        <v>mobile games</v>
      </c>
      <c r="U543">
        <f t="shared" si="87"/>
        <v>5</v>
      </c>
      <c r="V543" t="str">
        <f t="shared" si="88"/>
        <v>games</v>
      </c>
      <c r="W543" t="str">
        <f t="shared" si="89"/>
        <v>bile games</v>
      </c>
      <c r="X543">
        <f t="shared" si="90"/>
        <v>18</v>
      </c>
    </row>
    <row r="544" spans="1:2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 s="17">
        <f t="shared" si="83"/>
        <v>42391.25</v>
      </c>
      <c r="K544">
        <v>1453442400</v>
      </c>
      <c r="L544" s="16">
        <f t="shared" si="84"/>
        <v>42421.25</v>
      </c>
      <c r="M544">
        <v>1456034400</v>
      </c>
      <c r="N544" t="b">
        <v>0</v>
      </c>
      <c r="O544" t="b">
        <v>0</v>
      </c>
      <c r="P544" t="s">
        <v>60</v>
      </c>
      <c r="Q544" s="6">
        <f t="shared" si="81"/>
        <v>2.5064935064935064E-2</v>
      </c>
      <c r="R544">
        <f t="shared" si="82"/>
        <v>39.387755102040813</v>
      </c>
      <c r="S544" t="str">
        <f t="shared" si="85"/>
        <v>music</v>
      </c>
      <c r="T544" t="str">
        <f t="shared" si="86"/>
        <v>indie rock</v>
      </c>
      <c r="U544">
        <f t="shared" si="87"/>
        <v>5</v>
      </c>
      <c r="V544" t="str">
        <f t="shared" si="88"/>
        <v>music</v>
      </c>
      <c r="W544" t="str">
        <f t="shared" si="89"/>
        <v>/indie rock</v>
      </c>
      <c r="X544">
        <f t="shared" si="90"/>
        <v>16</v>
      </c>
    </row>
    <row r="545" spans="1:2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 s="17">
        <f t="shared" si="83"/>
        <v>41528.208333333336</v>
      </c>
      <c r="K545">
        <v>1378875600</v>
      </c>
      <c r="L545" s="16">
        <f t="shared" si="84"/>
        <v>41543.208333333336</v>
      </c>
      <c r="M545">
        <v>1380171600</v>
      </c>
      <c r="N545" t="b">
        <v>0</v>
      </c>
      <c r="O545" t="b">
        <v>0</v>
      </c>
      <c r="P545" t="s">
        <v>89</v>
      </c>
      <c r="Q545" s="6">
        <f t="shared" si="81"/>
        <v>0.1632979976442874</v>
      </c>
      <c r="R545">
        <f t="shared" si="82"/>
        <v>77.022222222222226</v>
      </c>
      <c r="S545" t="str">
        <f t="shared" si="85"/>
        <v>games</v>
      </c>
      <c r="T545" t="str">
        <f t="shared" si="86"/>
        <v>video games</v>
      </c>
      <c r="U545">
        <f t="shared" si="87"/>
        <v>5</v>
      </c>
      <c r="V545" t="str">
        <f t="shared" si="88"/>
        <v>games</v>
      </c>
      <c r="W545" t="str">
        <f t="shared" si="89"/>
        <v>ames</v>
      </c>
      <c r="X545">
        <f t="shared" si="90"/>
        <v>17</v>
      </c>
    </row>
    <row r="546" spans="1:2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 s="17">
        <f t="shared" si="83"/>
        <v>42377.25</v>
      </c>
      <c r="K546">
        <v>1452232800</v>
      </c>
      <c r="L546" s="16">
        <f t="shared" si="84"/>
        <v>42390.25</v>
      </c>
      <c r="M546">
        <v>1453356000</v>
      </c>
      <c r="N546" t="b">
        <v>0</v>
      </c>
      <c r="O546" t="b">
        <v>0</v>
      </c>
      <c r="P546" t="s">
        <v>23</v>
      </c>
      <c r="Q546" s="6">
        <f t="shared" si="81"/>
        <v>2.7650000000000001</v>
      </c>
      <c r="R546">
        <f t="shared" si="82"/>
        <v>92.166666666666671</v>
      </c>
      <c r="S546" t="str">
        <f t="shared" si="85"/>
        <v>music</v>
      </c>
      <c r="T546" t="str">
        <f t="shared" si="86"/>
        <v>rock</v>
      </c>
      <c r="U546">
        <f t="shared" si="87"/>
        <v>5</v>
      </c>
      <c r="V546" t="str">
        <f t="shared" si="88"/>
        <v>music</v>
      </c>
      <c r="W546" t="str">
        <f t="shared" si="89"/>
        <v>ic/rock</v>
      </c>
      <c r="X546">
        <f t="shared" si="90"/>
        <v>10</v>
      </c>
    </row>
    <row r="547" spans="1:2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 s="17">
        <f t="shared" si="83"/>
        <v>43824.25</v>
      </c>
      <c r="K547">
        <v>1577253600</v>
      </c>
      <c r="L547" s="16">
        <f t="shared" si="84"/>
        <v>43844.25</v>
      </c>
      <c r="M547">
        <v>1578981600</v>
      </c>
      <c r="N547" t="b">
        <v>0</v>
      </c>
      <c r="O547" t="b">
        <v>0</v>
      </c>
      <c r="P547" t="s">
        <v>33</v>
      </c>
      <c r="Q547" s="6">
        <f t="shared" si="81"/>
        <v>0.88803571428571426</v>
      </c>
      <c r="R547">
        <f t="shared" si="82"/>
        <v>61.007063197026021</v>
      </c>
      <c r="S547" t="str">
        <f t="shared" si="85"/>
        <v>theater</v>
      </c>
      <c r="T547" t="str">
        <f t="shared" si="86"/>
        <v>plays</v>
      </c>
      <c r="U547">
        <f t="shared" si="87"/>
        <v>7</v>
      </c>
      <c r="V547" t="str">
        <f t="shared" si="88"/>
        <v>theater</v>
      </c>
      <c r="W547" t="str">
        <f t="shared" si="89"/>
        <v>plays</v>
      </c>
      <c r="X547">
        <f t="shared" si="90"/>
        <v>13</v>
      </c>
    </row>
    <row r="548" spans="1:2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 s="17">
        <f t="shared" si="83"/>
        <v>43360.208333333328</v>
      </c>
      <c r="K548">
        <v>1537160400</v>
      </c>
      <c r="L548" s="16">
        <f t="shared" si="84"/>
        <v>43363.208333333328</v>
      </c>
      <c r="M548">
        <v>1537419600</v>
      </c>
      <c r="N548" t="b">
        <v>0</v>
      </c>
      <c r="O548" t="b">
        <v>1</v>
      </c>
      <c r="P548" t="s">
        <v>33</v>
      </c>
      <c r="Q548" s="6">
        <f t="shared" si="81"/>
        <v>1.6357142857142857</v>
      </c>
      <c r="R548">
        <f t="shared" si="82"/>
        <v>78.068181818181813</v>
      </c>
      <c r="S548" t="str">
        <f t="shared" si="85"/>
        <v>theater</v>
      </c>
      <c r="T548" t="str">
        <f t="shared" si="86"/>
        <v>plays</v>
      </c>
      <c r="U548">
        <f t="shared" si="87"/>
        <v>7</v>
      </c>
      <c r="V548" t="str">
        <f t="shared" si="88"/>
        <v>theater</v>
      </c>
      <c r="W548" t="str">
        <f t="shared" si="89"/>
        <v>ater/plays</v>
      </c>
      <c r="X548">
        <f t="shared" si="90"/>
        <v>13</v>
      </c>
    </row>
    <row r="549" spans="1:2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 s="17">
        <f t="shared" si="83"/>
        <v>42029.25</v>
      </c>
      <c r="K549">
        <v>1422165600</v>
      </c>
      <c r="L549" s="16">
        <f t="shared" si="84"/>
        <v>42041.25</v>
      </c>
      <c r="M549">
        <v>1423202400</v>
      </c>
      <c r="N549" t="b">
        <v>0</v>
      </c>
      <c r="O549" t="b">
        <v>0</v>
      </c>
      <c r="P549" t="s">
        <v>53</v>
      </c>
      <c r="Q549" s="6">
        <f t="shared" si="81"/>
        <v>9.69</v>
      </c>
      <c r="R549">
        <f t="shared" si="82"/>
        <v>80.75</v>
      </c>
      <c r="S549" t="str">
        <f t="shared" si="85"/>
        <v>film &amp; video</v>
      </c>
      <c r="T549" t="str">
        <f t="shared" si="86"/>
        <v>drama</v>
      </c>
      <c r="U549">
        <f t="shared" si="87"/>
        <v>12</v>
      </c>
      <c r="V549" t="str">
        <f t="shared" si="88"/>
        <v>film &amp; video</v>
      </c>
      <c r="W549" t="str">
        <f t="shared" si="89"/>
        <v/>
      </c>
      <c r="X549">
        <f t="shared" si="90"/>
        <v>18</v>
      </c>
    </row>
    <row r="550" spans="1:2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 s="17">
        <f t="shared" si="83"/>
        <v>42461.208333333328</v>
      </c>
      <c r="K550">
        <v>1459486800</v>
      </c>
      <c r="L550" s="16">
        <f t="shared" si="84"/>
        <v>42474.208333333328</v>
      </c>
      <c r="M550">
        <v>1460610000</v>
      </c>
      <c r="N550" t="b">
        <v>0</v>
      </c>
      <c r="O550" t="b">
        <v>0</v>
      </c>
      <c r="P550" t="s">
        <v>33</v>
      </c>
      <c r="Q550" s="6">
        <f t="shared" si="81"/>
        <v>2.7091376701966716</v>
      </c>
      <c r="R550">
        <f t="shared" si="82"/>
        <v>59.991289782244557</v>
      </c>
      <c r="S550" t="str">
        <f t="shared" si="85"/>
        <v>theater</v>
      </c>
      <c r="T550" t="str">
        <f t="shared" si="86"/>
        <v>plays</v>
      </c>
      <c r="U550">
        <f t="shared" si="87"/>
        <v>7</v>
      </c>
      <c r="V550" t="str">
        <f t="shared" si="88"/>
        <v>theater</v>
      </c>
      <c r="W550" t="str">
        <f t="shared" si="89"/>
        <v>heater/plays</v>
      </c>
      <c r="X550">
        <f t="shared" si="90"/>
        <v>13</v>
      </c>
    </row>
    <row r="551" spans="1:2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 s="17">
        <f t="shared" si="83"/>
        <v>41422.208333333336</v>
      </c>
      <c r="K551">
        <v>1369717200</v>
      </c>
      <c r="L551" s="16">
        <f t="shared" si="84"/>
        <v>41431.208333333336</v>
      </c>
      <c r="M551">
        <v>1370494800</v>
      </c>
      <c r="N551" t="b">
        <v>0</v>
      </c>
      <c r="O551" t="b">
        <v>0</v>
      </c>
      <c r="P551" t="s">
        <v>65</v>
      </c>
      <c r="Q551" s="6">
        <f t="shared" si="81"/>
        <v>2.8421355932203389</v>
      </c>
      <c r="R551">
        <f t="shared" si="82"/>
        <v>110.03018372703411</v>
      </c>
      <c r="S551" t="str">
        <f t="shared" si="85"/>
        <v>technology</v>
      </c>
      <c r="T551" t="str">
        <f t="shared" si="86"/>
        <v>wearables</v>
      </c>
      <c r="U551">
        <f t="shared" si="87"/>
        <v>10</v>
      </c>
      <c r="V551" t="str">
        <f t="shared" si="88"/>
        <v>technology</v>
      </c>
      <c r="W551" t="str">
        <f t="shared" si="89"/>
        <v>ables</v>
      </c>
      <c r="X551">
        <f t="shared" si="90"/>
        <v>20</v>
      </c>
    </row>
    <row r="552" spans="1:2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 s="17">
        <f t="shared" si="83"/>
        <v>40968.25</v>
      </c>
      <c r="K552">
        <v>1330495200</v>
      </c>
      <c r="L552" s="16">
        <f t="shared" si="84"/>
        <v>40989.208333333336</v>
      </c>
      <c r="M552">
        <v>1332306000</v>
      </c>
      <c r="N552" t="b">
        <v>0</v>
      </c>
      <c r="O552" t="b">
        <v>0</v>
      </c>
      <c r="P552" t="s">
        <v>60</v>
      </c>
      <c r="Q552" s="6">
        <f t="shared" si="81"/>
        <v>0.04</v>
      </c>
      <c r="R552">
        <f t="shared" si="82"/>
        <v>4</v>
      </c>
      <c r="S552" t="str">
        <f t="shared" si="85"/>
        <v>music</v>
      </c>
      <c r="T552" t="str">
        <f t="shared" si="86"/>
        <v>indie rock</v>
      </c>
      <c r="U552">
        <f t="shared" si="87"/>
        <v>5</v>
      </c>
      <c r="V552" t="str">
        <f t="shared" si="88"/>
        <v>music</v>
      </c>
      <c r="W552" t="str">
        <f t="shared" si="89"/>
        <v>die rock</v>
      </c>
      <c r="X552">
        <f t="shared" si="90"/>
        <v>16</v>
      </c>
    </row>
    <row r="553" spans="1:2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 s="17">
        <f t="shared" si="83"/>
        <v>41993.25</v>
      </c>
      <c r="K553">
        <v>1419055200</v>
      </c>
      <c r="L553" s="16">
        <f t="shared" si="84"/>
        <v>42033.25</v>
      </c>
      <c r="M553">
        <v>1422511200</v>
      </c>
      <c r="N553" t="b">
        <v>0</v>
      </c>
      <c r="O553" t="b">
        <v>1</v>
      </c>
      <c r="P553" t="s">
        <v>28</v>
      </c>
      <c r="Q553" s="6">
        <f t="shared" si="81"/>
        <v>0.58632981676846196</v>
      </c>
      <c r="R553">
        <f t="shared" si="82"/>
        <v>37.99856063332134</v>
      </c>
      <c r="S553" t="str">
        <f t="shared" si="85"/>
        <v>technology</v>
      </c>
      <c r="T553" t="str">
        <f t="shared" si="86"/>
        <v>web</v>
      </c>
      <c r="U553">
        <f t="shared" si="87"/>
        <v>10</v>
      </c>
      <c r="V553" t="str">
        <f t="shared" si="88"/>
        <v>technology</v>
      </c>
      <c r="W553" t="str">
        <f t="shared" si="89"/>
        <v>eb</v>
      </c>
      <c r="X553">
        <f t="shared" si="90"/>
        <v>14</v>
      </c>
    </row>
    <row r="554" spans="1:2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 s="17">
        <f t="shared" si="83"/>
        <v>42700.25</v>
      </c>
      <c r="K554">
        <v>1480140000</v>
      </c>
      <c r="L554" s="16">
        <f t="shared" si="84"/>
        <v>42702.25</v>
      </c>
      <c r="M554">
        <v>1480312800</v>
      </c>
      <c r="N554" t="b">
        <v>0</v>
      </c>
      <c r="O554" t="b">
        <v>0</v>
      </c>
      <c r="P554" t="s">
        <v>33</v>
      </c>
      <c r="Q554" s="6">
        <f t="shared" si="81"/>
        <v>0.98511111111111116</v>
      </c>
      <c r="R554">
        <f t="shared" si="82"/>
        <v>96.369565217391298</v>
      </c>
      <c r="S554" t="str">
        <f t="shared" si="85"/>
        <v>theater</v>
      </c>
      <c r="T554" t="str">
        <f t="shared" si="86"/>
        <v>plays</v>
      </c>
      <c r="U554">
        <f t="shared" si="87"/>
        <v>7</v>
      </c>
      <c r="V554" t="str">
        <f t="shared" si="88"/>
        <v>theater</v>
      </c>
      <c r="W554" t="str">
        <f t="shared" si="89"/>
        <v>ys</v>
      </c>
      <c r="X554">
        <f t="shared" si="90"/>
        <v>13</v>
      </c>
    </row>
    <row r="555" spans="1:2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 s="17">
        <f t="shared" si="83"/>
        <v>40545.25</v>
      </c>
      <c r="K555">
        <v>1293948000</v>
      </c>
      <c r="L555" s="16">
        <f t="shared" si="84"/>
        <v>40546.25</v>
      </c>
      <c r="M555">
        <v>1294034400</v>
      </c>
      <c r="N555" t="b">
        <v>0</v>
      </c>
      <c r="O555" t="b">
        <v>0</v>
      </c>
      <c r="P555" t="s">
        <v>23</v>
      </c>
      <c r="Q555" s="6">
        <f t="shared" si="81"/>
        <v>0.43975381008206332</v>
      </c>
      <c r="R555">
        <f t="shared" si="82"/>
        <v>72.978599221789878</v>
      </c>
      <c r="S555" t="str">
        <f t="shared" si="85"/>
        <v>music</v>
      </c>
      <c r="T555" t="str">
        <f t="shared" si="86"/>
        <v>rock</v>
      </c>
      <c r="U555">
        <f t="shared" si="87"/>
        <v>5</v>
      </c>
      <c r="V555" t="str">
        <f t="shared" si="88"/>
        <v>music</v>
      </c>
      <c r="W555" t="str">
        <f t="shared" si="89"/>
        <v>music/rock</v>
      </c>
      <c r="X555">
        <f t="shared" si="90"/>
        <v>10</v>
      </c>
    </row>
    <row r="556" spans="1:2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 s="17">
        <f t="shared" si="83"/>
        <v>42723.25</v>
      </c>
      <c r="K556">
        <v>1482127200</v>
      </c>
      <c r="L556" s="16">
        <f t="shared" si="84"/>
        <v>42729.25</v>
      </c>
      <c r="M556">
        <v>1482645600</v>
      </c>
      <c r="N556" t="b">
        <v>0</v>
      </c>
      <c r="O556" t="b">
        <v>0</v>
      </c>
      <c r="P556" t="s">
        <v>60</v>
      </c>
      <c r="Q556" s="6">
        <f t="shared" si="81"/>
        <v>1.5166315789473683</v>
      </c>
      <c r="R556">
        <f t="shared" si="82"/>
        <v>26.007220216606498</v>
      </c>
      <c r="S556" t="str">
        <f t="shared" si="85"/>
        <v>music</v>
      </c>
      <c r="T556" t="str">
        <f t="shared" si="86"/>
        <v>indie rock</v>
      </c>
      <c r="U556">
        <f t="shared" si="87"/>
        <v>5</v>
      </c>
      <c r="V556" t="str">
        <f t="shared" si="88"/>
        <v>music</v>
      </c>
      <c r="W556" t="str">
        <f t="shared" si="89"/>
        <v>rock</v>
      </c>
      <c r="X556">
        <f t="shared" si="90"/>
        <v>16</v>
      </c>
    </row>
    <row r="557" spans="1:2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 s="17">
        <f t="shared" si="83"/>
        <v>41731.208333333336</v>
      </c>
      <c r="K557">
        <v>1396414800</v>
      </c>
      <c r="L557" s="16">
        <f t="shared" si="84"/>
        <v>41762.208333333336</v>
      </c>
      <c r="M557">
        <v>1399093200</v>
      </c>
      <c r="N557" t="b">
        <v>0</v>
      </c>
      <c r="O557" t="b">
        <v>0</v>
      </c>
      <c r="P557" t="s">
        <v>23</v>
      </c>
      <c r="Q557" s="6">
        <f t="shared" si="81"/>
        <v>2.2363492063492063</v>
      </c>
      <c r="R557">
        <f t="shared" si="82"/>
        <v>104.36296296296297</v>
      </c>
      <c r="S557" t="str">
        <f t="shared" si="85"/>
        <v>music</v>
      </c>
      <c r="T557" t="str">
        <f t="shared" si="86"/>
        <v>rock</v>
      </c>
      <c r="U557">
        <f t="shared" si="87"/>
        <v>5</v>
      </c>
      <c r="V557" t="str">
        <f t="shared" si="88"/>
        <v>music</v>
      </c>
      <c r="W557" t="str">
        <f t="shared" si="89"/>
        <v>music/rock</v>
      </c>
      <c r="X557">
        <f t="shared" si="90"/>
        <v>10</v>
      </c>
    </row>
    <row r="558" spans="1:2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 s="17">
        <f t="shared" si="83"/>
        <v>40792.208333333336</v>
      </c>
      <c r="K558">
        <v>1315285200</v>
      </c>
      <c r="L558" s="16">
        <f t="shared" si="84"/>
        <v>40799.208333333336</v>
      </c>
      <c r="M558">
        <v>1315890000</v>
      </c>
      <c r="N558" t="b">
        <v>0</v>
      </c>
      <c r="O558" t="b">
        <v>1</v>
      </c>
      <c r="P558" t="s">
        <v>206</v>
      </c>
      <c r="Q558" s="6">
        <f t="shared" si="81"/>
        <v>2.3975</v>
      </c>
      <c r="R558">
        <f t="shared" si="82"/>
        <v>102.18852459016394</v>
      </c>
      <c r="S558" t="str">
        <f t="shared" si="85"/>
        <v>publishing</v>
      </c>
      <c r="T558" t="str">
        <f t="shared" si="86"/>
        <v>translations</v>
      </c>
      <c r="U558">
        <f t="shared" si="87"/>
        <v>10</v>
      </c>
      <c r="V558" t="str">
        <f t="shared" si="88"/>
        <v>publishing</v>
      </c>
      <c r="W558" t="str">
        <f t="shared" si="89"/>
        <v>hing/translations</v>
      </c>
      <c r="X558">
        <f t="shared" si="90"/>
        <v>23</v>
      </c>
    </row>
    <row r="559" spans="1:2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 s="17">
        <f t="shared" si="83"/>
        <v>42279.208333333328</v>
      </c>
      <c r="K559">
        <v>1443762000</v>
      </c>
      <c r="L559" s="16">
        <f t="shared" si="84"/>
        <v>42282.208333333328</v>
      </c>
      <c r="M559">
        <v>1444021200</v>
      </c>
      <c r="N559" t="b">
        <v>0</v>
      </c>
      <c r="O559" t="b">
        <v>1</v>
      </c>
      <c r="P559" t="s">
        <v>474</v>
      </c>
      <c r="Q559" s="6">
        <f t="shared" si="81"/>
        <v>1.9933333333333334</v>
      </c>
      <c r="R559">
        <f t="shared" si="82"/>
        <v>54.117647058823529</v>
      </c>
      <c r="S559" t="str">
        <f t="shared" si="85"/>
        <v>film &amp; video</v>
      </c>
      <c r="T559" t="str">
        <f t="shared" si="86"/>
        <v>science fiction</v>
      </c>
      <c r="U559">
        <f t="shared" si="87"/>
        <v>12</v>
      </c>
      <c r="V559" t="str">
        <f t="shared" si="88"/>
        <v>film &amp; video</v>
      </c>
      <c r="W559" t="str">
        <f t="shared" si="89"/>
        <v/>
      </c>
      <c r="X559">
        <f t="shared" si="90"/>
        <v>28</v>
      </c>
    </row>
    <row r="560" spans="1:2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 s="17">
        <f t="shared" si="83"/>
        <v>42424.25</v>
      </c>
      <c r="K560">
        <v>1456293600</v>
      </c>
      <c r="L560" s="16">
        <f t="shared" si="84"/>
        <v>42467.208333333328</v>
      </c>
      <c r="M560">
        <v>1460005200</v>
      </c>
      <c r="N560" t="b">
        <v>0</v>
      </c>
      <c r="O560" t="b">
        <v>0</v>
      </c>
      <c r="P560" t="s">
        <v>33</v>
      </c>
      <c r="Q560" s="6">
        <f t="shared" si="81"/>
        <v>1.373448275862069</v>
      </c>
      <c r="R560">
        <f t="shared" si="82"/>
        <v>63.222222222222221</v>
      </c>
      <c r="S560" t="str">
        <f t="shared" si="85"/>
        <v>theater</v>
      </c>
      <c r="T560" t="str">
        <f t="shared" si="86"/>
        <v>plays</v>
      </c>
      <c r="U560">
        <f t="shared" si="87"/>
        <v>7</v>
      </c>
      <c r="V560" t="str">
        <f t="shared" si="88"/>
        <v>theater</v>
      </c>
      <c r="W560" t="str">
        <f t="shared" si="89"/>
        <v>plays</v>
      </c>
      <c r="X560">
        <f t="shared" si="90"/>
        <v>13</v>
      </c>
    </row>
    <row r="561" spans="1:2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 s="17">
        <f t="shared" si="83"/>
        <v>42584.208333333328</v>
      </c>
      <c r="K561">
        <v>1470114000</v>
      </c>
      <c r="L561" s="16">
        <f t="shared" si="84"/>
        <v>42591.208333333328</v>
      </c>
      <c r="M561">
        <v>1470718800</v>
      </c>
      <c r="N561" t="b">
        <v>0</v>
      </c>
      <c r="O561" t="b">
        <v>0</v>
      </c>
      <c r="P561" t="s">
        <v>33</v>
      </c>
      <c r="Q561" s="6">
        <f t="shared" si="81"/>
        <v>1.009696106362773</v>
      </c>
      <c r="R561">
        <f t="shared" si="82"/>
        <v>104.03228962818004</v>
      </c>
      <c r="S561" t="str">
        <f t="shared" si="85"/>
        <v>theater</v>
      </c>
      <c r="T561" t="str">
        <f t="shared" si="86"/>
        <v>plays</v>
      </c>
      <c r="U561">
        <f t="shared" si="87"/>
        <v>7</v>
      </c>
      <c r="V561" t="str">
        <f t="shared" si="88"/>
        <v>theater</v>
      </c>
      <c r="W561" t="str">
        <f t="shared" si="89"/>
        <v>theater/plays</v>
      </c>
      <c r="X561">
        <f t="shared" si="90"/>
        <v>13</v>
      </c>
    </row>
    <row r="562" spans="1:2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 s="17">
        <f t="shared" si="83"/>
        <v>40865.25</v>
      </c>
      <c r="K562">
        <v>1321596000</v>
      </c>
      <c r="L562" s="16">
        <f t="shared" si="84"/>
        <v>40905.25</v>
      </c>
      <c r="M562">
        <v>1325052000</v>
      </c>
      <c r="N562" t="b">
        <v>0</v>
      </c>
      <c r="O562" t="b">
        <v>0</v>
      </c>
      <c r="P562" t="s">
        <v>71</v>
      </c>
      <c r="Q562" s="6">
        <f t="shared" si="81"/>
        <v>7.9416000000000002</v>
      </c>
      <c r="R562">
        <f t="shared" si="82"/>
        <v>49.994334277620396</v>
      </c>
      <c r="S562" t="str">
        <f t="shared" si="85"/>
        <v>film &amp; video</v>
      </c>
      <c r="T562" t="str">
        <f t="shared" si="86"/>
        <v>animation</v>
      </c>
      <c r="U562">
        <f t="shared" si="87"/>
        <v>12</v>
      </c>
      <c r="V562" t="str">
        <f t="shared" si="88"/>
        <v>film &amp; video</v>
      </c>
      <c r="W562" t="str">
        <f t="shared" si="89"/>
        <v/>
      </c>
      <c r="X562">
        <f t="shared" si="90"/>
        <v>22</v>
      </c>
    </row>
    <row r="563" spans="1:2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 s="17">
        <f t="shared" si="83"/>
        <v>40833.208333333336</v>
      </c>
      <c r="K563">
        <v>1318827600</v>
      </c>
      <c r="L563" s="16">
        <f t="shared" si="84"/>
        <v>40835.208333333336</v>
      </c>
      <c r="M563">
        <v>1319000400</v>
      </c>
      <c r="N563" t="b">
        <v>0</v>
      </c>
      <c r="O563" t="b">
        <v>0</v>
      </c>
      <c r="P563" t="s">
        <v>33</v>
      </c>
      <c r="Q563" s="6">
        <f t="shared" si="81"/>
        <v>3.6970000000000001</v>
      </c>
      <c r="R563">
        <f t="shared" si="82"/>
        <v>56.015151515151516</v>
      </c>
      <c r="S563" t="str">
        <f t="shared" si="85"/>
        <v>theater</v>
      </c>
      <c r="T563" t="str">
        <f t="shared" si="86"/>
        <v>plays</v>
      </c>
      <c r="U563">
        <f t="shared" si="87"/>
        <v>7</v>
      </c>
      <c r="V563" t="str">
        <f t="shared" si="88"/>
        <v>theater</v>
      </c>
      <c r="W563" t="str">
        <f t="shared" si="89"/>
        <v>ys</v>
      </c>
      <c r="X563">
        <f t="shared" si="90"/>
        <v>13</v>
      </c>
    </row>
    <row r="564" spans="1:2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 s="17">
        <f t="shared" si="83"/>
        <v>43536.208333333328</v>
      </c>
      <c r="K564">
        <v>1552366800</v>
      </c>
      <c r="L564" s="16">
        <f t="shared" si="84"/>
        <v>43538.208333333328</v>
      </c>
      <c r="M564">
        <v>1552539600</v>
      </c>
      <c r="N564" t="b">
        <v>0</v>
      </c>
      <c r="O564" t="b">
        <v>0</v>
      </c>
      <c r="P564" t="s">
        <v>23</v>
      </c>
      <c r="Q564" s="6">
        <f t="shared" si="81"/>
        <v>0.12818181818181817</v>
      </c>
      <c r="R564">
        <f t="shared" si="82"/>
        <v>48.807692307692307</v>
      </c>
      <c r="S564" t="str">
        <f t="shared" si="85"/>
        <v>music</v>
      </c>
      <c r="T564" t="str">
        <f t="shared" si="86"/>
        <v>rock</v>
      </c>
      <c r="U564">
        <f t="shared" si="87"/>
        <v>5</v>
      </c>
      <c r="V564" t="str">
        <f t="shared" si="88"/>
        <v>music</v>
      </c>
      <c r="W564" t="str">
        <f t="shared" si="89"/>
        <v>music/rock</v>
      </c>
      <c r="X564">
        <f t="shared" si="90"/>
        <v>10</v>
      </c>
    </row>
    <row r="565" spans="1:2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 s="17">
        <f t="shared" si="83"/>
        <v>43417.25</v>
      </c>
      <c r="K565">
        <v>1542088800</v>
      </c>
      <c r="L565" s="16">
        <f t="shared" si="84"/>
        <v>43437.25</v>
      </c>
      <c r="M565">
        <v>1543816800</v>
      </c>
      <c r="N565" t="b">
        <v>0</v>
      </c>
      <c r="O565" t="b">
        <v>0</v>
      </c>
      <c r="P565" t="s">
        <v>42</v>
      </c>
      <c r="Q565" s="6">
        <f t="shared" si="81"/>
        <v>1.3802702702702703</v>
      </c>
      <c r="R565">
        <f t="shared" si="82"/>
        <v>60.082352941176474</v>
      </c>
      <c r="S565" t="str">
        <f t="shared" si="85"/>
        <v>film &amp; video</v>
      </c>
      <c r="T565" t="str">
        <f t="shared" si="86"/>
        <v>documentary</v>
      </c>
      <c r="U565">
        <f t="shared" si="87"/>
        <v>12</v>
      </c>
      <c r="V565" t="str">
        <f t="shared" si="88"/>
        <v>film &amp; video</v>
      </c>
      <c r="W565" t="str">
        <f t="shared" si="89"/>
        <v/>
      </c>
      <c r="X565">
        <f t="shared" si="90"/>
        <v>24</v>
      </c>
    </row>
    <row r="566" spans="1:2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 s="17">
        <f t="shared" si="83"/>
        <v>42078.208333333328</v>
      </c>
      <c r="K566">
        <v>1426395600</v>
      </c>
      <c r="L566" s="16">
        <f t="shared" si="84"/>
        <v>42086.208333333328</v>
      </c>
      <c r="M566">
        <v>1427086800</v>
      </c>
      <c r="N566" t="b">
        <v>0</v>
      </c>
      <c r="O566" t="b">
        <v>0</v>
      </c>
      <c r="P566" t="s">
        <v>33</v>
      </c>
      <c r="Q566" s="6">
        <f t="shared" si="81"/>
        <v>0.83813278008298753</v>
      </c>
      <c r="R566">
        <f t="shared" si="82"/>
        <v>78.990502793296088</v>
      </c>
      <c r="S566" t="str">
        <f t="shared" si="85"/>
        <v>theater</v>
      </c>
      <c r="T566" t="str">
        <f t="shared" si="86"/>
        <v>plays</v>
      </c>
      <c r="U566">
        <f t="shared" si="87"/>
        <v>7</v>
      </c>
      <c r="V566" t="str">
        <f t="shared" si="88"/>
        <v>theater</v>
      </c>
      <c r="W566" t="str">
        <f t="shared" si="89"/>
        <v>plays</v>
      </c>
      <c r="X566">
        <f t="shared" si="90"/>
        <v>13</v>
      </c>
    </row>
    <row r="567" spans="1:2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 s="17">
        <f t="shared" si="83"/>
        <v>40862.25</v>
      </c>
      <c r="K567">
        <v>1321336800</v>
      </c>
      <c r="L567" s="16">
        <f t="shared" si="84"/>
        <v>40882.25</v>
      </c>
      <c r="M567">
        <v>1323064800</v>
      </c>
      <c r="N567" t="b">
        <v>0</v>
      </c>
      <c r="O567" t="b">
        <v>0</v>
      </c>
      <c r="P567" t="s">
        <v>33</v>
      </c>
      <c r="Q567" s="6">
        <f t="shared" si="81"/>
        <v>2.0460063224446787</v>
      </c>
      <c r="R567">
        <f t="shared" si="82"/>
        <v>53.99499443826474</v>
      </c>
      <c r="S567" t="str">
        <f t="shared" si="85"/>
        <v>theater</v>
      </c>
      <c r="T567" t="str">
        <f t="shared" si="86"/>
        <v>plays</v>
      </c>
      <c r="U567">
        <f t="shared" si="87"/>
        <v>7</v>
      </c>
      <c r="V567" t="str">
        <f t="shared" si="88"/>
        <v>theater</v>
      </c>
      <c r="W567" t="str">
        <f t="shared" si="89"/>
        <v>heater/plays</v>
      </c>
      <c r="X567">
        <f t="shared" si="90"/>
        <v>13</v>
      </c>
    </row>
    <row r="568" spans="1:2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 s="17">
        <f t="shared" si="83"/>
        <v>42424.25</v>
      </c>
      <c r="K568">
        <v>1456293600</v>
      </c>
      <c r="L568" s="16">
        <f t="shared" si="84"/>
        <v>42447.208333333328</v>
      </c>
      <c r="M568">
        <v>1458277200</v>
      </c>
      <c r="N568" t="b">
        <v>0</v>
      </c>
      <c r="O568" t="b">
        <v>1</v>
      </c>
      <c r="P568" t="s">
        <v>50</v>
      </c>
      <c r="Q568" s="6">
        <f t="shared" si="81"/>
        <v>0.44344086021505374</v>
      </c>
      <c r="R568">
        <f t="shared" si="82"/>
        <v>111.45945945945945</v>
      </c>
      <c r="S568" t="str">
        <f t="shared" si="85"/>
        <v>music</v>
      </c>
      <c r="T568" t="str">
        <f t="shared" si="86"/>
        <v>electric music</v>
      </c>
      <c r="U568">
        <f t="shared" si="87"/>
        <v>5</v>
      </c>
      <c r="V568" t="str">
        <f t="shared" si="88"/>
        <v>music</v>
      </c>
      <c r="W568" t="str">
        <f t="shared" si="89"/>
        <v>usic</v>
      </c>
      <c r="X568">
        <f t="shared" si="90"/>
        <v>20</v>
      </c>
    </row>
    <row r="569" spans="1:2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 s="17">
        <f t="shared" si="83"/>
        <v>41830.208333333336</v>
      </c>
      <c r="K569">
        <v>1404968400</v>
      </c>
      <c r="L569" s="16">
        <f t="shared" si="84"/>
        <v>41832.208333333336</v>
      </c>
      <c r="M569">
        <v>1405141200</v>
      </c>
      <c r="N569" t="b">
        <v>0</v>
      </c>
      <c r="O569" t="b">
        <v>0</v>
      </c>
      <c r="P569" t="s">
        <v>23</v>
      </c>
      <c r="Q569" s="6">
        <f t="shared" si="81"/>
        <v>2.1860294117647059</v>
      </c>
      <c r="R569">
        <f t="shared" si="82"/>
        <v>60.922131147540981</v>
      </c>
      <c r="S569" t="str">
        <f t="shared" si="85"/>
        <v>music</v>
      </c>
      <c r="T569" t="str">
        <f t="shared" si="86"/>
        <v>rock</v>
      </c>
      <c r="U569">
        <f t="shared" si="87"/>
        <v>5</v>
      </c>
      <c r="V569" t="str">
        <f t="shared" si="88"/>
        <v>music</v>
      </c>
      <c r="W569" t="str">
        <f t="shared" si="89"/>
        <v>ic/rock</v>
      </c>
      <c r="X569">
        <f t="shared" si="90"/>
        <v>10</v>
      </c>
    </row>
    <row r="570" spans="1:2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 s="17">
        <f t="shared" si="83"/>
        <v>40374.208333333336</v>
      </c>
      <c r="K570">
        <v>1279170000</v>
      </c>
      <c r="L570" s="16">
        <f t="shared" si="84"/>
        <v>40419.208333333336</v>
      </c>
      <c r="M570">
        <v>1283058000</v>
      </c>
      <c r="N570" t="b">
        <v>0</v>
      </c>
      <c r="O570" t="b">
        <v>0</v>
      </c>
      <c r="P570" t="s">
        <v>33</v>
      </c>
      <c r="Q570" s="6">
        <f t="shared" si="81"/>
        <v>1.8603314917127072</v>
      </c>
      <c r="R570">
        <f t="shared" si="82"/>
        <v>26.0015444015444</v>
      </c>
      <c r="S570" t="str">
        <f t="shared" si="85"/>
        <v>theater</v>
      </c>
      <c r="T570" t="str">
        <f t="shared" si="86"/>
        <v>plays</v>
      </c>
      <c r="U570">
        <f t="shared" si="87"/>
        <v>7</v>
      </c>
      <c r="V570" t="str">
        <f t="shared" si="88"/>
        <v>theater</v>
      </c>
      <c r="W570" t="str">
        <f t="shared" si="89"/>
        <v>theater/plays</v>
      </c>
      <c r="X570">
        <f t="shared" si="90"/>
        <v>13</v>
      </c>
    </row>
    <row r="571" spans="1:2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 s="17">
        <f t="shared" si="83"/>
        <v>40554.25</v>
      </c>
      <c r="K571">
        <v>1294725600</v>
      </c>
      <c r="L571" s="16">
        <f t="shared" si="84"/>
        <v>40566.25</v>
      </c>
      <c r="M571">
        <v>1295762400</v>
      </c>
      <c r="N571" t="b">
        <v>0</v>
      </c>
      <c r="O571" t="b">
        <v>0</v>
      </c>
      <c r="P571" t="s">
        <v>71</v>
      </c>
      <c r="Q571" s="6">
        <f t="shared" si="81"/>
        <v>2.3733830845771142</v>
      </c>
      <c r="R571">
        <f t="shared" si="82"/>
        <v>80.993208828522924</v>
      </c>
      <c r="S571" t="str">
        <f t="shared" si="85"/>
        <v>film &amp; video</v>
      </c>
      <c r="T571" t="str">
        <f t="shared" si="86"/>
        <v>animation</v>
      </c>
      <c r="U571">
        <f t="shared" si="87"/>
        <v>12</v>
      </c>
      <c r="V571" t="str">
        <f t="shared" si="88"/>
        <v>film &amp; video</v>
      </c>
      <c r="W571" t="e">
        <f t="shared" si="89"/>
        <v>#VALUE!</v>
      </c>
      <c r="X571">
        <f t="shared" si="90"/>
        <v>22</v>
      </c>
    </row>
    <row r="572" spans="1:2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 s="17">
        <f t="shared" si="83"/>
        <v>41993.25</v>
      </c>
      <c r="K572">
        <v>1419055200</v>
      </c>
      <c r="L572" s="16">
        <f t="shared" si="84"/>
        <v>41999.25</v>
      </c>
      <c r="M572">
        <v>1419573600</v>
      </c>
      <c r="N572" t="b">
        <v>0</v>
      </c>
      <c r="O572" t="b">
        <v>1</v>
      </c>
      <c r="P572" t="s">
        <v>23</v>
      </c>
      <c r="Q572" s="6">
        <f t="shared" si="81"/>
        <v>3.0565384615384614</v>
      </c>
      <c r="R572">
        <f t="shared" si="82"/>
        <v>34.995963302752294</v>
      </c>
      <c r="S572" t="str">
        <f t="shared" si="85"/>
        <v>music</v>
      </c>
      <c r="T572" t="str">
        <f t="shared" si="86"/>
        <v>rock</v>
      </c>
      <c r="U572">
        <f t="shared" si="87"/>
        <v>5</v>
      </c>
      <c r="V572" t="str">
        <f t="shared" si="88"/>
        <v>music</v>
      </c>
      <c r="W572" t="str">
        <f t="shared" si="89"/>
        <v>music/rock</v>
      </c>
      <c r="X572">
        <f t="shared" si="90"/>
        <v>10</v>
      </c>
    </row>
    <row r="573" spans="1:2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 s="17">
        <f t="shared" si="83"/>
        <v>42174.208333333328</v>
      </c>
      <c r="K573">
        <v>1434690000</v>
      </c>
      <c r="L573" s="16">
        <f t="shared" si="84"/>
        <v>42221.208333333328</v>
      </c>
      <c r="M573">
        <v>1438750800</v>
      </c>
      <c r="N573" t="b">
        <v>0</v>
      </c>
      <c r="O573" t="b">
        <v>0</v>
      </c>
      <c r="P573" t="s">
        <v>100</v>
      </c>
      <c r="Q573" s="6">
        <f t="shared" si="81"/>
        <v>0.94142857142857139</v>
      </c>
      <c r="R573">
        <f t="shared" si="82"/>
        <v>94.142857142857139</v>
      </c>
      <c r="S573" t="str">
        <f t="shared" si="85"/>
        <v>film &amp; video</v>
      </c>
      <c r="T573" t="str">
        <f t="shared" si="86"/>
        <v>shorts</v>
      </c>
      <c r="U573">
        <f t="shared" si="87"/>
        <v>12</v>
      </c>
      <c r="V573" t="str">
        <f t="shared" si="88"/>
        <v>film &amp; video</v>
      </c>
      <c r="W573" t="e">
        <f t="shared" si="89"/>
        <v>#VALUE!</v>
      </c>
      <c r="X573">
        <f t="shared" si="90"/>
        <v>19</v>
      </c>
    </row>
    <row r="574" spans="1:2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 s="17">
        <f t="shared" si="83"/>
        <v>42275.208333333328</v>
      </c>
      <c r="K574">
        <v>1443416400</v>
      </c>
      <c r="L574" s="16">
        <f t="shared" si="84"/>
        <v>42291.208333333328</v>
      </c>
      <c r="M574">
        <v>1444798800</v>
      </c>
      <c r="N574" t="b">
        <v>0</v>
      </c>
      <c r="O574" t="b">
        <v>1</v>
      </c>
      <c r="P574" t="s">
        <v>23</v>
      </c>
      <c r="Q574" s="6">
        <f t="shared" si="81"/>
        <v>0.54400000000000004</v>
      </c>
      <c r="R574">
        <f t="shared" si="82"/>
        <v>52.085106382978722</v>
      </c>
      <c r="S574" t="str">
        <f t="shared" si="85"/>
        <v>music</v>
      </c>
      <c r="T574" t="str">
        <f t="shared" si="86"/>
        <v>rock</v>
      </c>
      <c r="U574">
        <f t="shared" si="87"/>
        <v>5</v>
      </c>
      <c r="V574" t="str">
        <f t="shared" si="88"/>
        <v>music</v>
      </c>
      <c r="W574" t="str">
        <f t="shared" si="89"/>
        <v>music/rock</v>
      </c>
      <c r="X574">
        <f t="shared" si="90"/>
        <v>10</v>
      </c>
    </row>
    <row r="575" spans="1:2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 s="17">
        <f t="shared" si="83"/>
        <v>41761.208333333336</v>
      </c>
      <c r="K575">
        <v>1399006800</v>
      </c>
      <c r="L575" s="16">
        <f t="shared" si="84"/>
        <v>41763.208333333336</v>
      </c>
      <c r="M575">
        <v>1399179600</v>
      </c>
      <c r="N575" t="b">
        <v>0</v>
      </c>
      <c r="O575" t="b">
        <v>0</v>
      </c>
      <c r="P575" t="s">
        <v>1029</v>
      </c>
      <c r="Q575" s="6">
        <f t="shared" si="81"/>
        <v>1.1188059701492536</v>
      </c>
      <c r="R575">
        <f t="shared" si="82"/>
        <v>24.986666666666668</v>
      </c>
      <c r="S575" t="str">
        <f t="shared" si="85"/>
        <v>journalism</v>
      </c>
      <c r="T575" t="str">
        <f t="shared" si="86"/>
        <v>audio</v>
      </c>
      <c r="U575">
        <f t="shared" si="87"/>
        <v>10</v>
      </c>
      <c r="V575" t="str">
        <f t="shared" si="88"/>
        <v>journalism</v>
      </c>
      <c r="W575" t="str">
        <f t="shared" si="89"/>
        <v>audio</v>
      </c>
      <c r="X575">
        <f t="shared" si="90"/>
        <v>16</v>
      </c>
    </row>
    <row r="576" spans="1:2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 s="17">
        <f t="shared" si="83"/>
        <v>43806.25</v>
      </c>
      <c r="K576">
        <v>1575698400</v>
      </c>
      <c r="L576" s="16">
        <f t="shared" si="84"/>
        <v>43816.25</v>
      </c>
      <c r="M576">
        <v>1576562400</v>
      </c>
      <c r="N576" t="b">
        <v>0</v>
      </c>
      <c r="O576" t="b">
        <v>1</v>
      </c>
      <c r="P576" t="s">
        <v>17</v>
      </c>
      <c r="Q576" s="6">
        <f t="shared" si="81"/>
        <v>3.6914814814814814</v>
      </c>
      <c r="R576">
        <f t="shared" si="82"/>
        <v>69.215277777777771</v>
      </c>
      <c r="S576" t="str">
        <f t="shared" si="85"/>
        <v>food</v>
      </c>
      <c r="T576" t="str">
        <f t="shared" si="86"/>
        <v>food trucks</v>
      </c>
      <c r="U576">
        <f t="shared" si="87"/>
        <v>4</v>
      </c>
      <c r="V576" t="str">
        <f t="shared" si="88"/>
        <v>food</v>
      </c>
      <c r="W576" t="str">
        <f t="shared" si="89"/>
        <v>d trucks</v>
      </c>
      <c r="X576">
        <f t="shared" si="90"/>
        <v>16</v>
      </c>
    </row>
    <row r="577" spans="1:2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 s="17">
        <f t="shared" si="83"/>
        <v>41779.208333333336</v>
      </c>
      <c r="K577">
        <v>1400562000</v>
      </c>
      <c r="L577" s="16">
        <f t="shared" si="84"/>
        <v>41782.208333333336</v>
      </c>
      <c r="M577">
        <v>1400821200</v>
      </c>
      <c r="N577" t="b">
        <v>0</v>
      </c>
      <c r="O577" t="b">
        <v>1</v>
      </c>
      <c r="P577" t="s">
        <v>33</v>
      </c>
      <c r="Q577" s="6">
        <f t="shared" si="81"/>
        <v>0.62930372148859548</v>
      </c>
      <c r="R577">
        <f t="shared" si="82"/>
        <v>93.944444444444443</v>
      </c>
      <c r="S577" t="str">
        <f t="shared" si="85"/>
        <v>theater</v>
      </c>
      <c r="T577" t="str">
        <f t="shared" si="86"/>
        <v>plays</v>
      </c>
      <c r="U577">
        <f t="shared" si="87"/>
        <v>7</v>
      </c>
      <c r="V577" t="str">
        <f t="shared" si="88"/>
        <v>theater</v>
      </c>
      <c r="W577" t="str">
        <f t="shared" si="89"/>
        <v>plays</v>
      </c>
      <c r="X577">
        <f t="shared" si="90"/>
        <v>13</v>
      </c>
    </row>
    <row r="578" spans="1:2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 s="17">
        <f t="shared" si="83"/>
        <v>43040.208333333328</v>
      </c>
      <c r="K578">
        <v>1509512400</v>
      </c>
      <c r="L578" s="16">
        <f t="shared" si="84"/>
        <v>43057.25</v>
      </c>
      <c r="M578">
        <v>1510984800</v>
      </c>
      <c r="N578" t="b">
        <v>0</v>
      </c>
      <c r="O578" t="b">
        <v>0</v>
      </c>
      <c r="P578" t="s">
        <v>33</v>
      </c>
      <c r="Q578" s="6">
        <f t="shared" ref="Q578:Q641" si="91">E578/D578</f>
        <v>0.6492783505154639</v>
      </c>
      <c r="R578">
        <f t="shared" ref="R578:R641" si="92">IFERROR(E578/G578, 0)</f>
        <v>98.40625</v>
      </c>
      <c r="S578" t="str">
        <f t="shared" si="85"/>
        <v>theater</v>
      </c>
      <c r="T578" t="str">
        <f t="shared" si="86"/>
        <v>plays</v>
      </c>
      <c r="U578">
        <f t="shared" si="87"/>
        <v>7</v>
      </c>
      <c r="V578" t="str">
        <f t="shared" si="88"/>
        <v>theater</v>
      </c>
      <c r="W578" t="str">
        <f t="shared" si="89"/>
        <v>ys</v>
      </c>
      <c r="X578">
        <f t="shared" si="90"/>
        <v>13</v>
      </c>
    </row>
    <row r="579" spans="1:2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 s="17">
        <f t="shared" ref="J579:J642" si="93">(((K579/60)/60)/24)+DATE(1970,1,1)</f>
        <v>40613.25</v>
      </c>
      <c r="K579">
        <v>1299823200</v>
      </c>
      <c r="L579" s="16">
        <f t="shared" ref="L579:L642" si="94">(((M579/60)/60)/24)+DATE(1970,1,1)</f>
        <v>40639.208333333336</v>
      </c>
      <c r="M579">
        <v>1302066000</v>
      </c>
      <c r="N579" t="b">
        <v>0</v>
      </c>
      <c r="O579" t="b">
        <v>0</v>
      </c>
      <c r="P579" t="s">
        <v>159</v>
      </c>
      <c r="Q579" s="6">
        <f t="shared" si="91"/>
        <v>0.18853658536585366</v>
      </c>
      <c r="R579">
        <f t="shared" si="92"/>
        <v>41.783783783783782</v>
      </c>
      <c r="S579" t="str">
        <f t="shared" ref="S579:S642" si="95">LEFT(P579,SEARCH("/",P579)-1)</f>
        <v>music</v>
      </c>
      <c r="T579" t="str">
        <f t="shared" ref="T579:T642" si="96">MID(P579,SEARCH("/",P579)+1,LEN(P579))</f>
        <v>jazz</v>
      </c>
      <c r="U579">
        <f t="shared" ref="U579:U642" si="97">SEARCH("/",P579)-1</f>
        <v>5</v>
      </c>
      <c r="V579" t="str">
        <f t="shared" ref="V579:V642" si="98">LEFT(P579,SEARCH("/",P579)-1)</f>
        <v>music</v>
      </c>
      <c r="W579" t="str">
        <f t="shared" ref="W579:W642" si="99">RIGHT(P579,LEN(P580)-SEARCH("/",P579))</f>
        <v>music/jazz</v>
      </c>
      <c r="X579">
        <f t="shared" ref="X579:X642" si="100">LEN(P579)</f>
        <v>10</v>
      </c>
    </row>
    <row r="580" spans="1:2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 s="17">
        <f t="shared" si="93"/>
        <v>40878.25</v>
      </c>
      <c r="K580">
        <v>1322719200</v>
      </c>
      <c r="L580" s="16">
        <f t="shared" si="94"/>
        <v>40881.25</v>
      </c>
      <c r="M580">
        <v>1322978400</v>
      </c>
      <c r="N580" t="b">
        <v>0</v>
      </c>
      <c r="O580" t="b">
        <v>0</v>
      </c>
      <c r="P580" t="s">
        <v>474</v>
      </c>
      <c r="Q580" s="6">
        <f t="shared" si="91"/>
        <v>0.1675440414507772</v>
      </c>
      <c r="R580">
        <f t="shared" si="92"/>
        <v>65.991836734693877</v>
      </c>
      <c r="S580" t="str">
        <f t="shared" si="95"/>
        <v>film &amp; video</v>
      </c>
      <c r="T580" t="str">
        <f t="shared" si="96"/>
        <v>science fiction</v>
      </c>
      <c r="U580">
        <f t="shared" si="97"/>
        <v>12</v>
      </c>
      <c r="V580" t="str">
        <f t="shared" si="98"/>
        <v>film &amp; video</v>
      </c>
      <c r="W580" t="e">
        <f t="shared" si="99"/>
        <v>#VALUE!</v>
      </c>
      <c r="X580">
        <f t="shared" si="100"/>
        <v>28</v>
      </c>
    </row>
    <row r="581" spans="1:2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 s="17">
        <f t="shared" si="93"/>
        <v>40762.208333333336</v>
      </c>
      <c r="K581">
        <v>1312693200</v>
      </c>
      <c r="L581" s="16">
        <f t="shared" si="94"/>
        <v>40774.208333333336</v>
      </c>
      <c r="M581">
        <v>1313730000</v>
      </c>
      <c r="N581" t="b">
        <v>0</v>
      </c>
      <c r="O581" t="b">
        <v>0</v>
      </c>
      <c r="P581" t="s">
        <v>159</v>
      </c>
      <c r="Q581" s="6">
        <f t="shared" si="91"/>
        <v>1.0111290322580646</v>
      </c>
      <c r="R581">
        <f t="shared" si="92"/>
        <v>72.05747126436782</v>
      </c>
      <c r="S581" t="str">
        <f t="shared" si="95"/>
        <v>music</v>
      </c>
      <c r="T581" t="str">
        <f t="shared" si="96"/>
        <v>jazz</v>
      </c>
      <c r="U581">
        <f t="shared" si="97"/>
        <v>5</v>
      </c>
      <c r="V581" t="str">
        <f t="shared" si="98"/>
        <v>music</v>
      </c>
      <c r="W581" t="str">
        <f t="shared" si="99"/>
        <v>ic/jazz</v>
      </c>
      <c r="X581">
        <f t="shared" si="100"/>
        <v>10</v>
      </c>
    </row>
    <row r="582" spans="1:2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 s="17">
        <f t="shared" si="93"/>
        <v>41696.25</v>
      </c>
      <c r="K582">
        <v>1393394400</v>
      </c>
      <c r="L582" s="16">
        <f t="shared" si="94"/>
        <v>41704.25</v>
      </c>
      <c r="M582">
        <v>1394085600</v>
      </c>
      <c r="N582" t="b">
        <v>0</v>
      </c>
      <c r="O582" t="b">
        <v>0</v>
      </c>
      <c r="P582" t="s">
        <v>33</v>
      </c>
      <c r="Q582" s="6">
        <f t="shared" si="91"/>
        <v>3.4150228310502282</v>
      </c>
      <c r="R582">
        <f t="shared" si="92"/>
        <v>48.003209242618745</v>
      </c>
      <c r="S582" t="str">
        <f t="shared" si="95"/>
        <v>theater</v>
      </c>
      <c r="T582" t="str">
        <f t="shared" si="96"/>
        <v>plays</v>
      </c>
      <c r="U582">
        <f t="shared" si="97"/>
        <v>7</v>
      </c>
      <c r="V582" t="str">
        <f t="shared" si="98"/>
        <v>theater</v>
      </c>
      <c r="W582" t="str">
        <f t="shared" si="99"/>
        <v>/plays</v>
      </c>
      <c r="X582">
        <f t="shared" si="100"/>
        <v>13</v>
      </c>
    </row>
    <row r="583" spans="1:2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 s="17">
        <f t="shared" si="93"/>
        <v>40662.208333333336</v>
      </c>
      <c r="K583">
        <v>1304053200</v>
      </c>
      <c r="L583" s="16">
        <f t="shared" si="94"/>
        <v>40677.208333333336</v>
      </c>
      <c r="M583">
        <v>1305349200</v>
      </c>
      <c r="N583" t="b">
        <v>0</v>
      </c>
      <c r="O583" t="b">
        <v>0</v>
      </c>
      <c r="P583" t="s">
        <v>28</v>
      </c>
      <c r="Q583" s="6">
        <f t="shared" si="91"/>
        <v>0.64016666666666666</v>
      </c>
      <c r="R583">
        <f t="shared" si="92"/>
        <v>54.098591549295776</v>
      </c>
      <c r="S583" t="str">
        <f t="shared" si="95"/>
        <v>technology</v>
      </c>
      <c r="T583" t="str">
        <f t="shared" si="96"/>
        <v>web</v>
      </c>
      <c r="U583">
        <f t="shared" si="97"/>
        <v>10</v>
      </c>
      <c r="V583" t="str">
        <f t="shared" si="98"/>
        <v>technology</v>
      </c>
      <c r="W583" t="str">
        <f t="shared" si="99"/>
        <v>gy/web</v>
      </c>
      <c r="X583">
        <f t="shared" si="100"/>
        <v>14</v>
      </c>
    </row>
    <row r="584" spans="1:2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 s="17">
        <f t="shared" si="93"/>
        <v>42165.208333333328</v>
      </c>
      <c r="K584">
        <v>1433912400</v>
      </c>
      <c r="L584" s="16">
        <f t="shared" si="94"/>
        <v>42170.208333333328</v>
      </c>
      <c r="M584">
        <v>1434344400</v>
      </c>
      <c r="N584" t="b">
        <v>0</v>
      </c>
      <c r="O584" t="b">
        <v>1</v>
      </c>
      <c r="P584" t="s">
        <v>89</v>
      </c>
      <c r="Q584" s="6">
        <f t="shared" si="91"/>
        <v>0.5208045977011494</v>
      </c>
      <c r="R584">
        <f t="shared" si="92"/>
        <v>107.88095238095238</v>
      </c>
      <c r="S584" t="str">
        <f t="shared" si="95"/>
        <v>games</v>
      </c>
      <c r="T584" t="str">
        <f t="shared" si="96"/>
        <v>video games</v>
      </c>
      <c r="U584">
        <f t="shared" si="97"/>
        <v>5</v>
      </c>
      <c r="V584" t="str">
        <f t="shared" si="98"/>
        <v>games</v>
      </c>
      <c r="W584" t="str">
        <f t="shared" si="99"/>
        <v>games/video games</v>
      </c>
      <c r="X584">
        <f t="shared" si="100"/>
        <v>17</v>
      </c>
    </row>
    <row r="585" spans="1:2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 s="17">
        <f t="shared" si="93"/>
        <v>40959.25</v>
      </c>
      <c r="K585">
        <v>1329717600</v>
      </c>
      <c r="L585" s="16">
        <f t="shared" si="94"/>
        <v>40976.25</v>
      </c>
      <c r="M585">
        <v>1331186400</v>
      </c>
      <c r="N585" t="b">
        <v>0</v>
      </c>
      <c r="O585" t="b">
        <v>0</v>
      </c>
      <c r="P585" t="s">
        <v>42</v>
      </c>
      <c r="Q585" s="6">
        <f t="shared" si="91"/>
        <v>3.2240211640211642</v>
      </c>
      <c r="R585">
        <f t="shared" si="92"/>
        <v>67.034103410341032</v>
      </c>
      <c r="S585" t="str">
        <f t="shared" si="95"/>
        <v>film &amp; video</v>
      </c>
      <c r="T585" t="str">
        <f t="shared" si="96"/>
        <v>documentary</v>
      </c>
      <c r="U585">
        <f t="shared" si="97"/>
        <v>12</v>
      </c>
      <c r="V585" t="str">
        <f t="shared" si="98"/>
        <v>film &amp; video</v>
      </c>
      <c r="W585" t="str">
        <f t="shared" si="99"/>
        <v>y</v>
      </c>
      <c r="X585">
        <f t="shared" si="100"/>
        <v>24</v>
      </c>
    </row>
    <row r="586" spans="1:2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 s="17">
        <f t="shared" si="93"/>
        <v>41024.208333333336</v>
      </c>
      <c r="K586">
        <v>1335330000</v>
      </c>
      <c r="L586" s="16">
        <f t="shared" si="94"/>
        <v>41038.208333333336</v>
      </c>
      <c r="M586">
        <v>1336539600</v>
      </c>
      <c r="N586" t="b">
        <v>0</v>
      </c>
      <c r="O586" t="b">
        <v>0</v>
      </c>
      <c r="P586" t="s">
        <v>28</v>
      </c>
      <c r="Q586" s="6">
        <f t="shared" si="91"/>
        <v>1.1950810185185186</v>
      </c>
      <c r="R586">
        <f t="shared" si="92"/>
        <v>64.01425914445133</v>
      </c>
      <c r="S586" t="str">
        <f t="shared" si="95"/>
        <v>technology</v>
      </c>
      <c r="T586" t="str">
        <f t="shared" si="96"/>
        <v>web</v>
      </c>
      <c r="U586">
        <f t="shared" si="97"/>
        <v>10</v>
      </c>
      <c r="V586" t="str">
        <f t="shared" si="98"/>
        <v>technology</v>
      </c>
      <c r="W586" t="str">
        <f t="shared" si="99"/>
        <v>chnology/web</v>
      </c>
      <c r="X586">
        <f t="shared" si="100"/>
        <v>14</v>
      </c>
    </row>
    <row r="587" spans="1:2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 s="17">
        <f t="shared" si="93"/>
        <v>40255.208333333336</v>
      </c>
      <c r="K587">
        <v>1268888400</v>
      </c>
      <c r="L587" s="16">
        <f t="shared" si="94"/>
        <v>40265.208333333336</v>
      </c>
      <c r="M587">
        <v>1269752400</v>
      </c>
      <c r="N587" t="b">
        <v>0</v>
      </c>
      <c r="O587" t="b">
        <v>0</v>
      </c>
      <c r="P587" t="s">
        <v>206</v>
      </c>
      <c r="Q587" s="6">
        <f t="shared" si="91"/>
        <v>1.4679775280898877</v>
      </c>
      <c r="R587">
        <f t="shared" si="92"/>
        <v>96.066176470588232</v>
      </c>
      <c r="S587" t="str">
        <f t="shared" si="95"/>
        <v>publishing</v>
      </c>
      <c r="T587" t="str">
        <f t="shared" si="96"/>
        <v>translations</v>
      </c>
      <c r="U587">
        <f t="shared" si="97"/>
        <v>10</v>
      </c>
      <c r="V587" t="str">
        <f t="shared" si="98"/>
        <v>publishing</v>
      </c>
      <c r="W587" t="e">
        <f t="shared" si="99"/>
        <v>#VALUE!</v>
      </c>
      <c r="X587">
        <f t="shared" si="100"/>
        <v>23</v>
      </c>
    </row>
    <row r="588" spans="1:2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 s="17">
        <f t="shared" si="93"/>
        <v>40499.25</v>
      </c>
      <c r="K588">
        <v>1289973600</v>
      </c>
      <c r="L588" s="16">
        <f t="shared" si="94"/>
        <v>40518.25</v>
      </c>
      <c r="M588">
        <v>1291615200</v>
      </c>
      <c r="N588" t="b">
        <v>0</v>
      </c>
      <c r="O588" t="b">
        <v>0</v>
      </c>
      <c r="P588" t="s">
        <v>23</v>
      </c>
      <c r="Q588" s="6">
        <f t="shared" si="91"/>
        <v>9.5057142857142853</v>
      </c>
      <c r="R588">
        <f t="shared" si="92"/>
        <v>51.184615384615384</v>
      </c>
      <c r="S588" t="str">
        <f t="shared" si="95"/>
        <v>music</v>
      </c>
      <c r="T588" t="str">
        <f t="shared" si="96"/>
        <v>rock</v>
      </c>
      <c r="U588">
        <f t="shared" si="97"/>
        <v>5</v>
      </c>
      <c r="V588" t="str">
        <f t="shared" si="98"/>
        <v>music</v>
      </c>
      <c r="W588" t="str">
        <f t="shared" si="99"/>
        <v>music/rock</v>
      </c>
      <c r="X588">
        <f t="shared" si="100"/>
        <v>10</v>
      </c>
    </row>
    <row r="589" spans="1:2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 s="17">
        <f t="shared" si="93"/>
        <v>43484.25</v>
      </c>
      <c r="K589">
        <v>1547877600</v>
      </c>
      <c r="L589" s="16">
        <f t="shared" si="94"/>
        <v>43536.208333333328</v>
      </c>
      <c r="M589">
        <v>1552366800</v>
      </c>
      <c r="N589" t="b">
        <v>0</v>
      </c>
      <c r="O589" t="b">
        <v>1</v>
      </c>
      <c r="P589" t="s">
        <v>17</v>
      </c>
      <c r="Q589" s="6">
        <f t="shared" si="91"/>
        <v>0.72893617021276591</v>
      </c>
      <c r="R589">
        <f t="shared" si="92"/>
        <v>43.92307692307692</v>
      </c>
      <c r="S589" t="str">
        <f t="shared" si="95"/>
        <v>food</v>
      </c>
      <c r="T589" t="str">
        <f t="shared" si="96"/>
        <v>food trucks</v>
      </c>
      <c r="U589">
        <f t="shared" si="97"/>
        <v>4</v>
      </c>
      <c r="V589" t="str">
        <f t="shared" si="98"/>
        <v>food</v>
      </c>
      <c r="W589" t="str">
        <f t="shared" si="99"/>
        <v>d trucks</v>
      </c>
      <c r="X589">
        <f t="shared" si="100"/>
        <v>16</v>
      </c>
    </row>
    <row r="590" spans="1:2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 s="17">
        <f t="shared" si="93"/>
        <v>40262.208333333336</v>
      </c>
      <c r="K590">
        <v>1269493200</v>
      </c>
      <c r="L590" s="16">
        <f t="shared" si="94"/>
        <v>40293.208333333336</v>
      </c>
      <c r="M590">
        <v>1272171600</v>
      </c>
      <c r="N590" t="b">
        <v>0</v>
      </c>
      <c r="O590" t="b">
        <v>0</v>
      </c>
      <c r="P590" t="s">
        <v>33</v>
      </c>
      <c r="Q590" s="6">
        <f t="shared" si="91"/>
        <v>0.7900824873096447</v>
      </c>
      <c r="R590">
        <f t="shared" si="92"/>
        <v>91.021198830409361</v>
      </c>
      <c r="S590" t="str">
        <f t="shared" si="95"/>
        <v>theater</v>
      </c>
      <c r="T590" t="str">
        <f t="shared" si="96"/>
        <v>plays</v>
      </c>
      <c r="U590">
        <f t="shared" si="97"/>
        <v>7</v>
      </c>
      <c r="V590" t="str">
        <f t="shared" si="98"/>
        <v>theater</v>
      </c>
      <c r="W590" t="str">
        <f t="shared" si="99"/>
        <v>theater/plays</v>
      </c>
      <c r="X590">
        <f t="shared" si="100"/>
        <v>13</v>
      </c>
    </row>
    <row r="591" spans="1:2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 s="17">
        <f t="shared" si="93"/>
        <v>42190.208333333328</v>
      </c>
      <c r="K591">
        <v>1436072400</v>
      </c>
      <c r="L591" s="16">
        <f t="shared" si="94"/>
        <v>42197.208333333328</v>
      </c>
      <c r="M591">
        <v>1436677200</v>
      </c>
      <c r="N591" t="b">
        <v>0</v>
      </c>
      <c r="O591" t="b">
        <v>0</v>
      </c>
      <c r="P591" t="s">
        <v>42</v>
      </c>
      <c r="Q591" s="6">
        <f t="shared" si="91"/>
        <v>0.64721518987341775</v>
      </c>
      <c r="R591">
        <f t="shared" si="92"/>
        <v>50.127450980392155</v>
      </c>
      <c r="S591" t="str">
        <f t="shared" si="95"/>
        <v>film &amp; video</v>
      </c>
      <c r="T591" t="str">
        <f t="shared" si="96"/>
        <v>documentary</v>
      </c>
      <c r="U591">
        <f t="shared" si="97"/>
        <v>12</v>
      </c>
      <c r="V591" t="str">
        <f t="shared" si="98"/>
        <v>film &amp; video</v>
      </c>
      <c r="W591" t="str">
        <f t="shared" si="99"/>
        <v>eo/documentary</v>
      </c>
      <c r="X591">
        <f t="shared" si="100"/>
        <v>24</v>
      </c>
    </row>
    <row r="592" spans="1:2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 s="17">
        <f t="shared" si="93"/>
        <v>41994.25</v>
      </c>
      <c r="K592">
        <v>1419141600</v>
      </c>
      <c r="L592" s="16">
        <f t="shared" si="94"/>
        <v>42005.25</v>
      </c>
      <c r="M592">
        <v>1420092000</v>
      </c>
      <c r="N592" t="b">
        <v>0</v>
      </c>
      <c r="O592" t="b">
        <v>0</v>
      </c>
      <c r="P592" t="s">
        <v>133</v>
      </c>
      <c r="Q592" s="6">
        <f t="shared" si="91"/>
        <v>0.82028169014084507</v>
      </c>
      <c r="R592">
        <f t="shared" si="92"/>
        <v>67.720930232558146</v>
      </c>
      <c r="S592" t="str">
        <f t="shared" si="95"/>
        <v>publishing</v>
      </c>
      <c r="T592" t="str">
        <f t="shared" si="96"/>
        <v>radio &amp; podcasts</v>
      </c>
      <c r="U592">
        <f t="shared" si="97"/>
        <v>10</v>
      </c>
      <c r="V592" t="str">
        <f t="shared" si="98"/>
        <v>publishing</v>
      </c>
      <c r="W592" t="str">
        <f t="shared" si="99"/>
        <v>dcasts</v>
      </c>
      <c r="X592">
        <f t="shared" si="100"/>
        <v>27</v>
      </c>
    </row>
    <row r="593" spans="1:2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 s="17">
        <f t="shared" si="93"/>
        <v>40373.208333333336</v>
      </c>
      <c r="K593">
        <v>1279083600</v>
      </c>
      <c r="L593" s="16">
        <f t="shared" si="94"/>
        <v>40383.208333333336</v>
      </c>
      <c r="M593">
        <v>1279947600</v>
      </c>
      <c r="N593" t="b">
        <v>0</v>
      </c>
      <c r="O593" t="b">
        <v>0</v>
      </c>
      <c r="P593" t="s">
        <v>89</v>
      </c>
      <c r="Q593" s="6">
        <f t="shared" si="91"/>
        <v>10.376666666666667</v>
      </c>
      <c r="R593">
        <f t="shared" si="92"/>
        <v>61.03921568627451</v>
      </c>
      <c r="S593" t="str">
        <f t="shared" si="95"/>
        <v>games</v>
      </c>
      <c r="T593" t="str">
        <f t="shared" si="96"/>
        <v>video games</v>
      </c>
      <c r="U593">
        <f t="shared" si="97"/>
        <v>5</v>
      </c>
      <c r="V593" t="str">
        <f t="shared" si="98"/>
        <v>games</v>
      </c>
      <c r="W593" t="str">
        <f t="shared" si="99"/>
        <v>o games</v>
      </c>
      <c r="X593">
        <f t="shared" si="100"/>
        <v>17</v>
      </c>
    </row>
    <row r="594" spans="1:2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 s="17">
        <f t="shared" si="93"/>
        <v>41789.208333333336</v>
      </c>
      <c r="K594">
        <v>1401426000</v>
      </c>
      <c r="L594" s="16">
        <f t="shared" si="94"/>
        <v>41798.208333333336</v>
      </c>
      <c r="M594">
        <v>1402203600</v>
      </c>
      <c r="N594" t="b">
        <v>0</v>
      </c>
      <c r="O594" t="b">
        <v>0</v>
      </c>
      <c r="P594" t="s">
        <v>33</v>
      </c>
      <c r="Q594" s="6">
        <f t="shared" si="91"/>
        <v>0.12910076530612244</v>
      </c>
      <c r="R594">
        <f t="shared" si="92"/>
        <v>80.011857707509876</v>
      </c>
      <c r="S594" t="str">
        <f t="shared" si="95"/>
        <v>theater</v>
      </c>
      <c r="T594" t="str">
        <f t="shared" si="96"/>
        <v>plays</v>
      </c>
      <c r="U594">
        <f t="shared" si="97"/>
        <v>7</v>
      </c>
      <c r="V594" t="str">
        <f t="shared" si="98"/>
        <v>theater</v>
      </c>
      <c r="W594" t="str">
        <f t="shared" si="99"/>
        <v>theater/plays</v>
      </c>
      <c r="X594">
        <f t="shared" si="100"/>
        <v>13</v>
      </c>
    </row>
    <row r="595" spans="1:2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 s="17">
        <f t="shared" si="93"/>
        <v>41724.208333333336</v>
      </c>
      <c r="K595">
        <v>1395810000</v>
      </c>
      <c r="L595" s="16">
        <f t="shared" si="94"/>
        <v>41737.208333333336</v>
      </c>
      <c r="M595">
        <v>1396933200</v>
      </c>
      <c r="N595" t="b">
        <v>0</v>
      </c>
      <c r="O595" t="b">
        <v>0</v>
      </c>
      <c r="P595" t="s">
        <v>71</v>
      </c>
      <c r="Q595" s="6">
        <f t="shared" si="91"/>
        <v>1.5484210526315789</v>
      </c>
      <c r="R595">
        <f t="shared" si="92"/>
        <v>47.001497753369947</v>
      </c>
      <c r="S595" t="str">
        <f t="shared" si="95"/>
        <v>film &amp; video</v>
      </c>
      <c r="T595" t="str">
        <f t="shared" si="96"/>
        <v>animation</v>
      </c>
      <c r="U595">
        <f t="shared" si="97"/>
        <v>12</v>
      </c>
      <c r="V595" t="str">
        <f t="shared" si="98"/>
        <v>film &amp; video</v>
      </c>
      <c r="W595" t="str">
        <f t="shared" si="99"/>
        <v/>
      </c>
      <c r="X595">
        <f t="shared" si="100"/>
        <v>22</v>
      </c>
    </row>
    <row r="596" spans="1:2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 s="17">
        <f t="shared" si="93"/>
        <v>42548.208333333328</v>
      </c>
      <c r="K596">
        <v>1467003600</v>
      </c>
      <c r="L596" s="16">
        <f t="shared" si="94"/>
        <v>42551.208333333328</v>
      </c>
      <c r="M596">
        <v>1467262800</v>
      </c>
      <c r="N596" t="b">
        <v>0</v>
      </c>
      <c r="O596" t="b">
        <v>1</v>
      </c>
      <c r="P596" t="s">
        <v>33</v>
      </c>
      <c r="Q596" s="6">
        <f t="shared" si="91"/>
        <v>7.0991735537190084E-2</v>
      </c>
      <c r="R596">
        <f t="shared" si="92"/>
        <v>71.127388535031841</v>
      </c>
      <c r="S596" t="str">
        <f t="shared" si="95"/>
        <v>theater</v>
      </c>
      <c r="T596" t="str">
        <f t="shared" si="96"/>
        <v>plays</v>
      </c>
      <c r="U596">
        <f t="shared" si="97"/>
        <v>7</v>
      </c>
      <c r="V596" t="str">
        <f t="shared" si="98"/>
        <v>theater</v>
      </c>
      <c r="W596" t="str">
        <f t="shared" si="99"/>
        <v>plays</v>
      </c>
      <c r="X596">
        <f t="shared" si="100"/>
        <v>13</v>
      </c>
    </row>
    <row r="597" spans="1:2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 s="17">
        <f t="shared" si="93"/>
        <v>40253.208333333336</v>
      </c>
      <c r="K597">
        <v>1268715600</v>
      </c>
      <c r="L597" s="16">
        <f t="shared" si="94"/>
        <v>40274.208333333336</v>
      </c>
      <c r="M597">
        <v>1270530000</v>
      </c>
      <c r="N597" t="b">
        <v>0</v>
      </c>
      <c r="O597" t="b">
        <v>1</v>
      </c>
      <c r="P597" t="s">
        <v>33</v>
      </c>
      <c r="Q597" s="6">
        <f t="shared" si="91"/>
        <v>2.0852773826458035</v>
      </c>
      <c r="R597">
        <f t="shared" si="92"/>
        <v>89.99079189686924</v>
      </c>
      <c r="S597" t="str">
        <f t="shared" si="95"/>
        <v>theater</v>
      </c>
      <c r="T597" t="str">
        <f t="shared" si="96"/>
        <v>plays</v>
      </c>
      <c r="U597">
        <f t="shared" si="97"/>
        <v>7</v>
      </c>
      <c r="V597" t="str">
        <f t="shared" si="98"/>
        <v>theater</v>
      </c>
      <c r="W597" t="str">
        <f t="shared" si="99"/>
        <v>ater/plays</v>
      </c>
      <c r="X597">
        <f t="shared" si="100"/>
        <v>13</v>
      </c>
    </row>
    <row r="598" spans="1:2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 s="17">
        <f t="shared" si="93"/>
        <v>42434.25</v>
      </c>
      <c r="K598">
        <v>1457157600</v>
      </c>
      <c r="L598" s="16">
        <f t="shared" si="94"/>
        <v>42441.25</v>
      </c>
      <c r="M598">
        <v>1457762400</v>
      </c>
      <c r="N598" t="b">
        <v>0</v>
      </c>
      <c r="O598" t="b">
        <v>1</v>
      </c>
      <c r="P598" t="s">
        <v>53</v>
      </c>
      <c r="Q598" s="6">
        <f t="shared" si="91"/>
        <v>0.99683544303797467</v>
      </c>
      <c r="R598">
        <f t="shared" si="92"/>
        <v>43.032786885245905</v>
      </c>
      <c r="S598" t="str">
        <f t="shared" si="95"/>
        <v>film &amp; video</v>
      </c>
      <c r="T598" t="str">
        <f t="shared" si="96"/>
        <v>drama</v>
      </c>
      <c r="U598">
        <f t="shared" si="97"/>
        <v>12</v>
      </c>
      <c r="V598" t="str">
        <f t="shared" si="98"/>
        <v>film &amp; video</v>
      </c>
      <c r="W598" t="str">
        <f t="shared" si="99"/>
        <v/>
      </c>
      <c r="X598">
        <f t="shared" si="100"/>
        <v>18</v>
      </c>
    </row>
    <row r="599" spans="1:2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 s="17">
        <f t="shared" si="93"/>
        <v>43786.25</v>
      </c>
      <c r="K599">
        <v>1573970400</v>
      </c>
      <c r="L599" s="16">
        <f t="shared" si="94"/>
        <v>43804.25</v>
      </c>
      <c r="M599">
        <v>1575525600</v>
      </c>
      <c r="N599" t="b">
        <v>0</v>
      </c>
      <c r="O599" t="b">
        <v>0</v>
      </c>
      <c r="P599" t="s">
        <v>33</v>
      </c>
      <c r="Q599" s="6">
        <f t="shared" si="91"/>
        <v>2.0159756097560977</v>
      </c>
      <c r="R599">
        <f t="shared" si="92"/>
        <v>67.997714808043881</v>
      </c>
      <c r="S599" t="str">
        <f t="shared" si="95"/>
        <v>theater</v>
      </c>
      <c r="T599" t="str">
        <f t="shared" si="96"/>
        <v>plays</v>
      </c>
      <c r="U599">
        <f t="shared" si="97"/>
        <v>7</v>
      </c>
      <c r="V599" t="str">
        <f t="shared" si="98"/>
        <v>theater</v>
      </c>
      <c r="W599" t="str">
        <f t="shared" si="99"/>
        <v>ys</v>
      </c>
      <c r="X599">
        <f t="shared" si="100"/>
        <v>13</v>
      </c>
    </row>
    <row r="600" spans="1:2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 s="17">
        <f t="shared" si="93"/>
        <v>40344.208333333336</v>
      </c>
      <c r="K600">
        <v>1276578000</v>
      </c>
      <c r="L600" s="16">
        <f t="shared" si="94"/>
        <v>40373.208333333336</v>
      </c>
      <c r="M600">
        <v>1279083600</v>
      </c>
      <c r="N600" t="b">
        <v>0</v>
      </c>
      <c r="O600" t="b">
        <v>0</v>
      </c>
      <c r="P600" t="s">
        <v>23</v>
      </c>
      <c r="Q600" s="6">
        <f t="shared" si="91"/>
        <v>1.6209032258064515</v>
      </c>
      <c r="R600">
        <f t="shared" si="92"/>
        <v>73.004566210045667</v>
      </c>
      <c r="S600" t="str">
        <f t="shared" si="95"/>
        <v>music</v>
      </c>
      <c r="T600" t="str">
        <f t="shared" si="96"/>
        <v>rock</v>
      </c>
      <c r="U600">
        <f t="shared" si="97"/>
        <v>5</v>
      </c>
      <c r="V600" t="str">
        <f t="shared" si="98"/>
        <v>music</v>
      </c>
      <c r="W600" t="str">
        <f t="shared" si="99"/>
        <v>music/rock</v>
      </c>
      <c r="X600">
        <f t="shared" si="100"/>
        <v>10</v>
      </c>
    </row>
    <row r="601" spans="1:2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 s="17">
        <f t="shared" si="93"/>
        <v>42047.25</v>
      </c>
      <c r="K601">
        <v>1423720800</v>
      </c>
      <c r="L601" s="16">
        <f t="shared" si="94"/>
        <v>42055.25</v>
      </c>
      <c r="M601">
        <v>1424412000</v>
      </c>
      <c r="N601" t="b">
        <v>0</v>
      </c>
      <c r="O601" t="b">
        <v>0</v>
      </c>
      <c r="P601" t="s">
        <v>42</v>
      </c>
      <c r="Q601" s="6">
        <f t="shared" si="91"/>
        <v>3.6436208125445471E-2</v>
      </c>
      <c r="R601">
        <f t="shared" si="92"/>
        <v>62.341463414634148</v>
      </c>
      <c r="S601" t="str">
        <f t="shared" si="95"/>
        <v>film &amp; video</v>
      </c>
      <c r="T601" t="str">
        <f t="shared" si="96"/>
        <v>documentary</v>
      </c>
      <c r="U601">
        <f t="shared" si="97"/>
        <v>12</v>
      </c>
      <c r="V601" t="str">
        <f t="shared" si="98"/>
        <v>film &amp; video</v>
      </c>
      <c r="W601" t="str">
        <f t="shared" si="99"/>
        <v>ary</v>
      </c>
      <c r="X601">
        <f t="shared" si="100"/>
        <v>24</v>
      </c>
    </row>
    <row r="602" spans="1:2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 s="17">
        <f t="shared" si="93"/>
        <v>41485.208333333336</v>
      </c>
      <c r="K602">
        <v>1375160400</v>
      </c>
      <c r="L602" s="16">
        <f t="shared" si="94"/>
        <v>41497.208333333336</v>
      </c>
      <c r="M602">
        <v>1376197200</v>
      </c>
      <c r="N602" t="b">
        <v>0</v>
      </c>
      <c r="O602" t="b">
        <v>0</v>
      </c>
      <c r="P602" t="s">
        <v>17</v>
      </c>
      <c r="Q602" s="6">
        <f t="shared" si="91"/>
        <v>0.05</v>
      </c>
      <c r="R602">
        <f t="shared" si="92"/>
        <v>5</v>
      </c>
      <c r="S602" t="str">
        <f t="shared" si="95"/>
        <v>food</v>
      </c>
      <c r="T602" t="str">
        <f t="shared" si="96"/>
        <v>food trucks</v>
      </c>
      <c r="U602">
        <f t="shared" si="97"/>
        <v>4</v>
      </c>
      <c r="V602" t="str">
        <f t="shared" si="98"/>
        <v>food</v>
      </c>
      <c r="W602" t="str">
        <f t="shared" si="99"/>
        <v>ood/food trucks</v>
      </c>
      <c r="X602">
        <f t="shared" si="100"/>
        <v>16</v>
      </c>
    </row>
    <row r="603" spans="1:2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 s="17">
        <f t="shared" si="93"/>
        <v>41789.208333333336</v>
      </c>
      <c r="K603">
        <v>1401426000</v>
      </c>
      <c r="L603" s="16">
        <f t="shared" si="94"/>
        <v>41806.208333333336</v>
      </c>
      <c r="M603">
        <v>1402894800</v>
      </c>
      <c r="N603" t="b">
        <v>1</v>
      </c>
      <c r="O603" t="b">
        <v>0</v>
      </c>
      <c r="P603" t="s">
        <v>65</v>
      </c>
      <c r="Q603" s="6">
        <f t="shared" si="91"/>
        <v>2.0663492063492064</v>
      </c>
      <c r="R603">
        <f t="shared" si="92"/>
        <v>67.103092783505161</v>
      </c>
      <c r="S603" t="str">
        <f t="shared" si="95"/>
        <v>technology</v>
      </c>
      <c r="T603" t="str">
        <f t="shared" si="96"/>
        <v>wearables</v>
      </c>
      <c r="U603">
        <f t="shared" si="97"/>
        <v>10</v>
      </c>
      <c r="V603" t="str">
        <f t="shared" si="98"/>
        <v>technology</v>
      </c>
      <c r="W603" t="str">
        <f t="shared" si="99"/>
        <v>es</v>
      </c>
      <c r="X603">
        <f t="shared" si="100"/>
        <v>20</v>
      </c>
    </row>
    <row r="604" spans="1:2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 s="17">
        <f t="shared" si="93"/>
        <v>42160.208333333328</v>
      </c>
      <c r="K604">
        <v>1433480400</v>
      </c>
      <c r="L604" s="16">
        <f t="shared" si="94"/>
        <v>42171.208333333328</v>
      </c>
      <c r="M604">
        <v>1434430800</v>
      </c>
      <c r="N604" t="b">
        <v>0</v>
      </c>
      <c r="O604" t="b">
        <v>0</v>
      </c>
      <c r="P604" t="s">
        <v>33</v>
      </c>
      <c r="Q604" s="6">
        <f t="shared" si="91"/>
        <v>1.2823628691983122</v>
      </c>
      <c r="R604">
        <f t="shared" si="92"/>
        <v>79.978947368421046</v>
      </c>
      <c r="S604" t="str">
        <f t="shared" si="95"/>
        <v>theater</v>
      </c>
      <c r="T604" t="str">
        <f t="shared" si="96"/>
        <v>plays</v>
      </c>
      <c r="U604">
        <f t="shared" si="97"/>
        <v>7</v>
      </c>
      <c r="V604" t="str">
        <f t="shared" si="98"/>
        <v>theater</v>
      </c>
      <c r="W604" t="str">
        <f t="shared" si="99"/>
        <v>plays</v>
      </c>
      <c r="X604">
        <f t="shared" si="100"/>
        <v>13</v>
      </c>
    </row>
    <row r="605" spans="1:2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 s="17">
        <f t="shared" si="93"/>
        <v>43573.208333333328</v>
      </c>
      <c r="K605">
        <v>1555563600</v>
      </c>
      <c r="L605" s="16">
        <f t="shared" si="94"/>
        <v>43600.208333333328</v>
      </c>
      <c r="M605">
        <v>1557896400</v>
      </c>
      <c r="N605" t="b">
        <v>0</v>
      </c>
      <c r="O605" t="b">
        <v>0</v>
      </c>
      <c r="P605" t="s">
        <v>33</v>
      </c>
      <c r="Q605" s="6">
        <f t="shared" si="91"/>
        <v>1.1966037735849056</v>
      </c>
      <c r="R605">
        <f t="shared" si="92"/>
        <v>62.176470588235297</v>
      </c>
      <c r="S605" t="str">
        <f t="shared" si="95"/>
        <v>theater</v>
      </c>
      <c r="T605" t="str">
        <f t="shared" si="96"/>
        <v>plays</v>
      </c>
      <c r="U605">
        <f t="shared" si="97"/>
        <v>7</v>
      </c>
      <c r="V605" t="str">
        <f t="shared" si="98"/>
        <v>theater</v>
      </c>
      <c r="W605" t="str">
        <f t="shared" si="99"/>
        <v>plays</v>
      </c>
      <c r="X605">
        <f t="shared" si="100"/>
        <v>13</v>
      </c>
    </row>
    <row r="606" spans="1:2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 s="17">
        <f t="shared" si="93"/>
        <v>40565.25</v>
      </c>
      <c r="K606">
        <v>1295676000</v>
      </c>
      <c r="L606" s="16">
        <f t="shared" si="94"/>
        <v>40586.25</v>
      </c>
      <c r="M606">
        <v>1297490400</v>
      </c>
      <c r="N606" t="b">
        <v>0</v>
      </c>
      <c r="O606" t="b">
        <v>0</v>
      </c>
      <c r="P606" t="s">
        <v>33</v>
      </c>
      <c r="Q606" s="6">
        <f t="shared" si="91"/>
        <v>1.7073055242390078</v>
      </c>
      <c r="R606">
        <f t="shared" si="92"/>
        <v>53.005950297514879</v>
      </c>
      <c r="S606" t="str">
        <f t="shared" si="95"/>
        <v>theater</v>
      </c>
      <c r="T606" t="str">
        <f t="shared" si="96"/>
        <v>plays</v>
      </c>
      <c r="U606">
        <f t="shared" si="97"/>
        <v>7</v>
      </c>
      <c r="V606" t="str">
        <f t="shared" si="98"/>
        <v>theater</v>
      </c>
      <c r="W606" t="str">
        <f t="shared" si="99"/>
        <v>theater/plays</v>
      </c>
      <c r="X606">
        <f t="shared" si="100"/>
        <v>13</v>
      </c>
    </row>
    <row r="607" spans="1:2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 s="17">
        <f t="shared" si="93"/>
        <v>42280.208333333328</v>
      </c>
      <c r="K607">
        <v>1443848400</v>
      </c>
      <c r="L607" s="16">
        <f t="shared" si="94"/>
        <v>42321.25</v>
      </c>
      <c r="M607">
        <v>1447394400</v>
      </c>
      <c r="N607" t="b">
        <v>0</v>
      </c>
      <c r="O607" t="b">
        <v>0</v>
      </c>
      <c r="P607" t="s">
        <v>68</v>
      </c>
      <c r="Q607" s="6">
        <f t="shared" si="91"/>
        <v>1.8721212121212121</v>
      </c>
      <c r="R607">
        <f t="shared" si="92"/>
        <v>57.738317757009348</v>
      </c>
      <c r="S607" t="str">
        <f t="shared" si="95"/>
        <v>publishing</v>
      </c>
      <c r="T607" t="str">
        <f t="shared" si="96"/>
        <v>nonfiction</v>
      </c>
      <c r="U607">
        <f t="shared" si="97"/>
        <v>10</v>
      </c>
      <c r="V607" t="str">
        <f t="shared" si="98"/>
        <v>publishing</v>
      </c>
      <c r="W607" t="e">
        <f t="shared" si="99"/>
        <v>#VALUE!</v>
      </c>
      <c r="X607">
        <f t="shared" si="100"/>
        <v>21</v>
      </c>
    </row>
    <row r="608" spans="1:2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 s="17">
        <f t="shared" si="93"/>
        <v>42436.25</v>
      </c>
      <c r="K608">
        <v>1457330400</v>
      </c>
      <c r="L608" s="16">
        <f t="shared" si="94"/>
        <v>42447.208333333328</v>
      </c>
      <c r="M608">
        <v>1458277200</v>
      </c>
      <c r="N608" t="b">
        <v>0</v>
      </c>
      <c r="O608" t="b">
        <v>0</v>
      </c>
      <c r="P608" t="s">
        <v>23</v>
      </c>
      <c r="Q608" s="6">
        <f t="shared" si="91"/>
        <v>1.8838235294117647</v>
      </c>
      <c r="R608">
        <f t="shared" si="92"/>
        <v>40.03125</v>
      </c>
      <c r="S608" t="str">
        <f t="shared" si="95"/>
        <v>music</v>
      </c>
      <c r="T608" t="str">
        <f t="shared" si="96"/>
        <v>rock</v>
      </c>
      <c r="U608">
        <f t="shared" si="97"/>
        <v>5</v>
      </c>
      <c r="V608" t="str">
        <f t="shared" si="98"/>
        <v>music</v>
      </c>
      <c r="W608" t="str">
        <f t="shared" si="99"/>
        <v>music/rock</v>
      </c>
      <c r="X608">
        <f t="shared" si="100"/>
        <v>10</v>
      </c>
    </row>
    <row r="609" spans="1:2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 s="17">
        <f t="shared" si="93"/>
        <v>41721.208333333336</v>
      </c>
      <c r="K609">
        <v>1395550800</v>
      </c>
      <c r="L609" s="16">
        <f t="shared" si="94"/>
        <v>41723.208333333336</v>
      </c>
      <c r="M609">
        <v>1395723600</v>
      </c>
      <c r="N609" t="b">
        <v>0</v>
      </c>
      <c r="O609" t="b">
        <v>0</v>
      </c>
      <c r="P609" t="s">
        <v>17</v>
      </c>
      <c r="Q609" s="6">
        <f t="shared" si="91"/>
        <v>1.3129869186046512</v>
      </c>
      <c r="R609">
        <f t="shared" si="92"/>
        <v>81.016591928251117</v>
      </c>
      <c r="S609" t="str">
        <f t="shared" si="95"/>
        <v>food</v>
      </c>
      <c r="T609" t="str">
        <f t="shared" si="96"/>
        <v>food trucks</v>
      </c>
      <c r="U609">
        <f t="shared" si="97"/>
        <v>4</v>
      </c>
      <c r="V609" t="str">
        <f t="shared" si="98"/>
        <v>food</v>
      </c>
      <c r="W609" t="str">
        <f t="shared" si="99"/>
        <v>rucks</v>
      </c>
      <c r="X609">
        <f t="shared" si="100"/>
        <v>16</v>
      </c>
    </row>
    <row r="610" spans="1:2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 s="17">
        <f t="shared" si="93"/>
        <v>43530.25</v>
      </c>
      <c r="K610">
        <v>1551852000</v>
      </c>
      <c r="L610" s="16">
        <f t="shared" si="94"/>
        <v>43534.25</v>
      </c>
      <c r="M610">
        <v>1552197600</v>
      </c>
      <c r="N610" t="b">
        <v>0</v>
      </c>
      <c r="O610" t="b">
        <v>1</v>
      </c>
      <c r="P610" t="s">
        <v>159</v>
      </c>
      <c r="Q610" s="6">
        <f t="shared" si="91"/>
        <v>2.8397435897435899</v>
      </c>
      <c r="R610">
        <f t="shared" si="92"/>
        <v>35.047468354430379</v>
      </c>
      <c r="S610" t="str">
        <f t="shared" si="95"/>
        <v>music</v>
      </c>
      <c r="T610" t="str">
        <f t="shared" si="96"/>
        <v>jazz</v>
      </c>
      <c r="U610">
        <f t="shared" si="97"/>
        <v>5</v>
      </c>
      <c r="V610" t="str">
        <f t="shared" si="98"/>
        <v>music</v>
      </c>
      <c r="W610" t="str">
        <f t="shared" si="99"/>
        <v>music/jazz</v>
      </c>
      <c r="X610">
        <f t="shared" si="100"/>
        <v>10</v>
      </c>
    </row>
    <row r="611" spans="1:2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 s="17">
        <f t="shared" si="93"/>
        <v>43481.25</v>
      </c>
      <c r="K611">
        <v>1547618400</v>
      </c>
      <c r="L611" s="16">
        <f t="shared" si="94"/>
        <v>43498.25</v>
      </c>
      <c r="M611">
        <v>1549087200</v>
      </c>
      <c r="N611" t="b">
        <v>0</v>
      </c>
      <c r="O611" t="b">
        <v>0</v>
      </c>
      <c r="P611" t="s">
        <v>474</v>
      </c>
      <c r="Q611" s="6">
        <f t="shared" si="91"/>
        <v>1.2041999999999999</v>
      </c>
      <c r="R611">
        <f t="shared" si="92"/>
        <v>102.92307692307692</v>
      </c>
      <c r="S611" t="str">
        <f t="shared" si="95"/>
        <v>film &amp; video</v>
      </c>
      <c r="T611" t="str">
        <f t="shared" si="96"/>
        <v>science fiction</v>
      </c>
      <c r="U611">
        <f t="shared" si="97"/>
        <v>12</v>
      </c>
      <c r="V611" t="str">
        <f t="shared" si="98"/>
        <v>film &amp; video</v>
      </c>
      <c r="W611" t="str">
        <f t="shared" si="99"/>
        <v/>
      </c>
      <c r="X611">
        <f t="shared" si="100"/>
        <v>28</v>
      </c>
    </row>
    <row r="612" spans="1:2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 s="17">
        <f t="shared" si="93"/>
        <v>41259.25</v>
      </c>
      <c r="K612">
        <v>1355637600</v>
      </c>
      <c r="L612" s="16">
        <f t="shared" si="94"/>
        <v>41273.25</v>
      </c>
      <c r="M612">
        <v>1356847200</v>
      </c>
      <c r="N612" t="b">
        <v>0</v>
      </c>
      <c r="O612" t="b">
        <v>0</v>
      </c>
      <c r="P612" t="s">
        <v>33</v>
      </c>
      <c r="Q612" s="6">
        <f t="shared" si="91"/>
        <v>4.1905607476635511</v>
      </c>
      <c r="R612">
        <f t="shared" si="92"/>
        <v>27.998126756166094</v>
      </c>
      <c r="S612" t="str">
        <f t="shared" si="95"/>
        <v>theater</v>
      </c>
      <c r="T612" t="str">
        <f t="shared" si="96"/>
        <v>plays</v>
      </c>
      <c r="U612">
        <f t="shared" si="97"/>
        <v>7</v>
      </c>
      <c r="V612" t="str">
        <f t="shared" si="98"/>
        <v>theater</v>
      </c>
      <c r="W612" t="str">
        <f t="shared" si="99"/>
        <v>plays</v>
      </c>
      <c r="X612">
        <f t="shared" si="100"/>
        <v>13</v>
      </c>
    </row>
    <row r="613" spans="1:2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 s="17">
        <f t="shared" si="93"/>
        <v>41480.208333333336</v>
      </c>
      <c r="K613">
        <v>1374728400</v>
      </c>
      <c r="L613" s="16">
        <f t="shared" si="94"/>
        <v>41492.208333333336</v>
      </c>
      <c r="M613">
        <v>1375765200</v>
      </c>
      <c r="N613" t="b">
        <v>0</v>
      </c>
      <c r="O613" t="b">
        <v>0</v>
      </c>
      <c r="P613" t="s">
        <v>33</v>
      </c>
      <c r="Q613" s="6">
        <f t="shared" si="91"/>
        <v>0.13853658536585367</v>
      </c>
      <c r="R613">
        <f t="shared" si="92"/>
        <v>75.733333333333334</v>
      </c>
      <c r="S613" t="str">
        <f t="shared" si="95"/>
        <v>theater</v>
      </c>
      <c r="T613" t="str">
        <f t="shared" si="96"/>
        <v>plays</v>
      </c>
      <c r="U613">
        <f t="shared" si="97"/>
        <v>7</v>
      </c>
      <c r="V613" t="str">
        <f t="shared" si="98"/>
        <v>theater</v>
      </c>
      <c r="W613" t="str">
        <f t="shared" si="99"/>
        <v>heater/plays</v>
      </c>
      <c r="X613">
        <f t="shared" si="100"/>
        <v>13</v>
      </c>
    </row>
    <row r="614" spans="1:2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 s="17">
        <f t="shared" si="93"/>
        <v>40474.208333333336</v>
      </c>
      <c r="K614">
        <v>1287810000</v>
      </c>
      <c r="L614" s="16">
        <f t="shared" si="94"/>
        <v>40497.25</v>
      </c>
      <c r="M614">
        <v>1289800800</v>
      </c>
      <c r="N614" t="b">
        <v>0</v>
      </c>
      <c r="O614" t="b">
        <v>0</v>
      </c>
      <c r="P614" t="s">
        <v>50</v>
      </c>
      <c r="Q614" s="6">
        <f t="shared" si="91"/>
        <v>1.3943548387096774</v>
      </c>
      <c r="R614">
        <f t="shared" si="92"/>
        <v>45.026041666666664</v>
      </c>
      <c r="S614" t="str">
        <f t="shared" si="95"/>
        <v>music</v>
      </c>
      <c r="T614" t="str">
        <f t="shared" si="96"/>
        <v>electric music</v>
      </c>
      <c r="U614">
        <f t="shared" si="97"/>
        <v>5</v>
      </c>
      <c r="V614" t="str">
        <f t="shared" si="98"/>
        <v>music</v>
      </c>
      <c r="W614" t="str">
        <f t="shared" si="99"/>
        <v>c music</v>
      </c>
      <c r="X614">
        <f t="shared" si="100"/>
        <v>20</v>
      </c>
    </row>
    <row r="615" spans="1:2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 s="17">
        <f t="shared" si="93"/>
        <v>42973.208333333328</v>
      </c>
      <c r="K615">
        <v>1503723600</v>
      </c>
      <c r="L615" s="16">
        <f t="shared" si="94"/>
        <v>42982.208333333328</v>
      </c>
      <c r="M615">
        <v>1504501200</v>
      </c>
      <c r="N615" t="b">
        <v>0</v>
      </c>
      <c r="O615" t="b">
        <v>0</v>
      </c>
      <c r="P615" t="s">
        <v>33</v>
      </c>
      <c r="Q615" s="6">
        <f t="shared" si="91"/>
        <v>1.74</v>
      </c>
      <c r="R615">
        <f t="shared" si="92"/>
        <v>73.615384615384613</v>
      </c>
      <c r="S615" t="str">
        <f t="shared" si="95"/>
        <v>theater</v>
      </c>
      <c r="T615" t="str">
        <f t="shared" si="96"/>
        <v>plays</v>
      </c>
      <c r="U615">
        <f t="shared" si="97"/>
        <v>7</v>
      </c>
      <c r="V615" t="str">
        <f t="shared" si="98"/>
        <v>theater</v>
      </c>
      <c r="W615" t="str">
        <f t="shared" si="99"/>
        <v>plays</v>
      </c>
      <c r="X615">
        <f t="shared" si="100"/>
        <v>13</v>
      </c>
    </row>
    <row r="616" spans="1:2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 s="17">
        <f t="shared" si="93"/>
        <v>42746.25</v>
      </c>
      <c r="K616">
        <v>1484114400</v>
      </c>
      <c r="L616" s="16">
        <f t="shared" si="94"/>
        <v>42764.25</v>
      </c>
      <c r="M616">
        <v>1485669600</v>
      </c>
      <c r="N616" t="b">
        <v>0</v>
      </c>
      <c r="O616" t="b">
        <v>0</v>
      </c>
      <c r="P616" t="s">
        <v>33</v>
      </c>
      <c r="Q616" s="6">
        <f t="shared" si="91"/>
        <v>1.5549056603773586</v>
      </c>
      <c r="R616">
        <f t="shared" si="92"/>
        <v>56.991701244813278</v>
      </c>
      <c r="S616" t="str">
        <f t="shared" si="95"/>
        <v>theater</v>
      </c>
      <c r="T616" t="str">
        <f t="shared" si="96"/>
        <v>plays</v>
      </c>
      <c r="U616">
        <f t="shared" si="97"/>
        <v>7</v>
      </c>
      <c r="V616" t="str">
        <f t="shared" si="98"/>
        <v>theater</v>
      </c>
      <c r="W616" t="str">
        <f t="shared" si="99"/>
        <v>plays</v>
      </c>
      <c r="X616">
        <f t="shared" si="100"/>
        <v>13</v>
      </c>
    </row>
    <row r="617" spans="1:2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 s="17">
        <f t="shared" si="93"/>
        <v>42489.208333333328</v>
      </c>
      <c r="K617">
        <v>1461906000</v>
      </c>
      <c r="L617" s="16">
        <f t="shared" si="94"/>
        <v>42499.208333333328</v>
      </c>
      <c r="M617">
        <v>1462770000</v>
      </c>
      <c r="N617" t="b">
        <v>0</v>
      </c>
      <c r="O617" t="b">
        <v>0</v>
      </c>
      <c r="P617" t="s">
        <v>33</v>
      </c>
      <c r="Q617" s="6">
        <f t="shared" si="91"/>
        <v>1.7044705882352942</v>
      </c>
      <c r="R617">
        <f t="shared" si="92"/>
        <v>85.223529411764702</v>
      </c>
      <c r="S617" t="str">
        <f t="shared" si="95"/>
        <v>theater</v>
      </c>
      <c r="T617" t="str">
        <f t="shared" si="96"/>
        <v>plays</v>
      </c>
      <c r="U617">
        <f t="shared" si="97"/>
        <v>7</v>
      </c>
      <c r="V617" t="str">
        <f t="shared" si="98"/>
        <v>theater</v>
      </c>
      <c r="W617" t="str">
        <f t="shared" si="99"/>
        <v>er/plays</v>
      </c>
      <c r="X617">
        <f t="shared" si="100"/>
        <v>13</v>
      </c>
    </row>
    <row r="618" spans="1:2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 s="17">
        <f t="shared" si="93"/>
        <v>41537.208333333336</v>
      </c>
      <c r="K618">
        <v>1379653200</v>
      </c>
      <c r="L618" s="16">
        <f t="shared" si="94"/>
        <v>41538.208333333336</v>
      </c>
      <c r="M618">
        <v>1379739600</v>
      </c>
      <c r="N618" t="b">
        <v>0</v>
      </c>
      <c r="O618" t="b">
        <v>1</v>
      </c>
      <c r="P618" t="s">
        <v>60</v>
      </c>
      <c r="Q618" s="6">
        <f t="shared" si="91"/>
        <v>1.8951562500000001</v>
      </c>
      <c r="R618">
        <f t="shared" si="92"/>
        <v>50.962184873949582</v>
      </c>
      <c r="S618" t="str">
        <f t="shared" si="95"/>
        <v>music</v>
      </c>
      <c r="T618" t="str">
        <f t="shared" si="96"/>
        <v>indie rock</v>
      </c>
      <c r="U618">
        <f t="shared" si="97"/>
        <v>5</v>
      </c>
      <c r="V618" t="str">
        <f t="shared" si="98"/>
        <v>music</v>
      </c>
      <c r="W618" t="str">
        <f t="shared" si="99"/>
        <v>ie rock</v>
      </c>
      <c r="X618">
        <f t="shared" si="100"/>
        <v>16</v>
      </c>
    </row>
    <row r="619" spans="1:2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 s="17">
        <f t="shared" si="93"/>
        <v>41794.208333333336</v>
      </c>
      <c r="K619">
        <v>1401858000</v>
      </c>
      <c r="L619" s="16">
        <f t="shared" si="94"/>
        <v>41804.208333333336</v>
      </c>
      <c r="M619">
        <v>1402722000</v>
      </c>
      <c r="N619" t="b">
        <v>0</v>
      </c>
      <c r="O619" t="b">
        <v>0</v>
      </c>
      <c r="P619" t="s">
        <v>33</v>
      </c>
      <c r="Q619" s="6">
        <f t="shared" si="91"/>
        <v>2.4971428571428573</v>
      </c>
      <c r="R619">
        <f t="shared" si="92"/>
        <v>63.563636363636363</v>
      </c>
      <c r="S619" t="str">
        <f t="shared" si="95"/>
        <v>theater</v>
      </c>
      <c r="T619" t="str">
        <f t="shared" si="96"/>
        <v>plays</v>
      </c>
      <c r="U619">
        <f t="shared" si="97"/>
        <v>7</v>
      </c>
      <c r="V619" t="str">
        <f t="shared" si="98"/>
        <v>theater</v>
      </c>
      <c r="W619" t="str">
        <f t="shared" si="99"/>
        <v>theater/plays</v>
      </c>
      <c r="X619">
        <f t="shared" si="100"/>
        <v>13</v>
      </c>
    </row>
    <row r="620" spans="1:2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 s="17">
        <f t="shared" si="93"/>
        <v>41396.208333333336</v>
      </c>
      <c r="K620">
        <v>1367470800</v>
      </c>
      <c r="L620" s="16">
        <f t="shared" si="94"/>
        <v>41417.208333333336</v>
      </c>
      <c r="M620">
        <v>1369285200</v>
      </c>
      <c r="N620" t="b">
        <v>0</v>
      </c>
      <c r="O620" t="b">
        <v>0</v>
      </c>
      <c r="P620" t="s">
        <v>68</v>
      </c>
      <c r="Q620" s="6">
        <f t="shared" si="91"/>
        <v>0.48860523665659616</v>
      </c>
      <c r="R620">
        <f t="shared" si="92"/>
        <v>80.999165275459092</v>
      </c>
      <c r="S620" t="str">
        <f t="shared" si="95"/>
        <v>publishing</v>
      </c>
      <c r="T620" t="str">
        <f t="shared" si="96"/>
        <v>nonfiction</v>
      </c>
      <c r="U620">
        <f t="shared" si="97"/>
        <v>10</v>
      </c>
      <c r="V620" t="str">
        <f t="shared" si="98"/>
        <v>publishing</v>
      </c>
      <c r="W620" t="str">
        <f t="shared" si="99"/>
        <v>on</v>
      </c>
      <c r="X620">
        <f t="shared" si="100"/>
        <v>21</v>
      </c>
    </row>
    <row r="621" spans="1:2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 s="17">
        <f t="shared" si="93"/>
        <v>40669.208333333336</v>
      </c>
      <c r="K621">
        <v>1304658000</v>
      </c>
      <c r="L621" s="16">
        <f t="shared" si="94"/>
        <v>40670.208333333336</v>
      </c>
      <c r="M621">
        <v>1304744400</v>
      </c>
      <c r="N621" t="b">
        <v>1</v>
      </c>
      <c r="O621" t="b">
        <v>1</v>
      </c>
      <c r="P621" t="s">
        <v>33</v>
      </c>
      <c r="Q621" s="6">
        <f t="shared" si="91"/>
        <v>0.28461970393057684</v>
      </c>
      <c r="R621">
        <f t="shared" si="92"/>
        <v>86.044753086419746</v>
      </c>
      <c r="S621" t="str">
        <f t="shared" si="95"/>
        <v>theater</v>
      </c>
      <c r="T621" t="str">
        <f t="shared" si="96"/>
        <v>plays</v>
      </c>
      <c r="U621">
        <f t="shared" si="97"/>
        <v>7</v>
      </c>
      <c r="V621" t="str">
        <f t="shared" si="98"/>
        <v>theater</v>
      </c>
      <c r="W621" t="str">
        <f t="shared" si="99"/>
        <v>theater/plays</v>
      </c>
      <c r="X621">
        <f t="shared" si="100"/>
        <v>13</v>
      </c>
    </row>
    <row r="622" spans="1:2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 s="17">
        <f t="shared" si="93"/>
        <v>42559.208333333328</v>
      </c>
      <c r="K622">
        <v>1467954000</v>
      </c>
      <c r="L622" s="16">
        <f t="shared" si="94"/>
        <v>42563.208333333328</v>
      </c>
      <c r="M622">
        <v>1468299600</v>
      </c>
      <c r="N622" t="b">
        <v>0</v>
      </c>
      <c r="O622" t="b">
        <v>0</v>
      </c>
      <c r="P622" t="s">
        <v>122</v>
      </c>
      <c r="Q622" s="6">
        <f t="shared" si="91"/>
        <v>2.6802325581395348</v>
      </c>
      <c r="R622">
        <f t="shared" si="92"/>
        <v>90.0390625</v>
      </c>
      <c r="S622" t="str">
        <f t="shared" si="95"/>
        <v>photography</v>
      </c>
      <c r="T622" t="str">
        <f t="shared" si="96"/>
        <v>photography books</v>
      </c>
      <c r="U622">
        <f t="shared" si="97"/>
        <v>11</v>
      </c>
      <c r="V622" t="str">
        <f t="shared" si="98"/>
        <v>photography</v>
      </c>
      <c r="W622" t="str">
        <f t="shared" si="99"/>
        <v>s</v>
      </c>
      <c r="X622">
        <f t="shared" si="100"/>
        <v>29</v>
      </c>
    </row>
    <row r="623" spans="1:2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 s="17">
        <f t="shared" si="93"/>
        <v>42626.208333333328</v>
      </c>
      <c r="K623">
        <v>1473742800</v>
      </c>
      <c r="L623" s="16">
        <f t="shared" si="94"/>
        <v>42631.208333333328</v>
      </c>
      <c r="M623">
        <v>1474174800</v>
      </c>
      <c r="N623" t="b">
        <v>0</v>
      </c>
      <c r="O623" t="b">
        <v>0</v>
      </c>
      <c r="P623" t="s">
        <v>33</v>
      </c>
      <c r="Q623" s="6">
        <f t="shared" si="91"/>
        <v>6.1980078125000002</v>
      </c>
      <c r="R623">
        <f t="shared" si="92"/>
        <v>74.006063432835816</v>
      </c>
      <c r="S623" t="str">
        <f t="shared" si="95"/>
        <v>theater</v>
      </c>
      <c r="T623" t="str">
        <f t="shared" si="96"/>
        <v>plays</v>
      </c>
      <c r="U623">
        <f t="shared" si="97"/>
        <v>7</v>
      </c>
      <c r="V623" t="str">
        <f t="shared" si="98"/>
        <v>theater</v>
      </c>
      <c r="W623" t="str">
        <f t="shared" si="99"/>
        <v>er/plays</v>
      </c>
      <c r="X623">
        <f t="shared" si="100"/>
        <v>13</v>
      </c>
    </row>
    <row r="624" spans="1:2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 s="17">
        <f t="shared" si="93"/>
        <v>43205.208333333328</v>
      </c>
      <c r="K624">
        <v>1523768400</v>
      </c>
      <c r="L624" s="16">
        <f t="shared" si="94"/>
        <v>43231.208333333328</v>
      </c>
      <c r="M624">
        <v>1526014800</v>
      </c>
      <c r="N624" t="b">
        <v>0</v>
      </c>
      <c r="O624" t="b">
        <v>0</v>
      </c>
      <c r="P624" t="s">
        <v>60</v>
      </c>
      <c r="Q624" s="6">
        <f t="shared" si="91"/>
        <v>3.1301587301587303E-2</v>
      </c>
      <c r="R624">
        <f t="shared" si="92"/>
        <v>92.4375</v>
      </c>
      <c r="S624" t="str">
        <f t="shared" si="95"/>
        <v>music</v>
      </c>
      <c r="T624" t="str">
        <f t="shared" si="96"/>
        <v>indie rock</v>
      </c>
      <c r="U624">
        <f t="shared" si="97"/>
        <v>5</v>
      </c>
      <c r="V624" t="str">
        <f t="shared" si="98"/>
        <v>music</v>
      </c>
      <c r="W624" t="str">
        <f t="shared" si="99"/>
        <v>ie rock</v>
      </c>
      <c r="X624">
        <f t="shared" si="100"/>
        <v>16</v>
      </c>
    </row>
    <row r="625" spans="1:2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 s="17">
        <f t="shared" si="93"/>
        <v>42201.208333333328</v>
      </c>
      <c r="K625">
        <v>1437022800</v>
      </c>
      <c r="L625" s="16">
        <f t="shared" si="94"/>
        <v>42206.208333333328</v>
      </c>
      <c r="M625">
        <v>1437454800</v>
      </c>
      <c r="N625" t="b">
        <v>0</v>
      </c>
      <c r="O625" t="b">
        <v>0</v>
      </c>
      <c r="P625" t="s">
        <v>33</v>
      </c>
      <c r="Q625" s="6">
        <f t="shared" si="91"/>
        <v>1.5992152704135738</v>
      </c>
      <c r="R625">
        <f t="shared" si="92"/>
        <v>55.999257333828446</v>
      </c>
      <c r="S625" t="str">
        <f t="shared" si="95"/>
        <v>theater</v>
      </c>
      <c r="T625" t="str">
        <f t="shared" si="96"/>
        <v>plays</v>
      </c>
      <c r="U625">
        <f t="shared" si="97"/>
        <v>7</v>
      </c>
      <c r="V625" t="str">
        <f t="shared" si="98"/>
        <v>theater</v>
      </c>
      <c r="W625" t="str">
        <f t="shared" si="99"/>
        <v>theater/plays</v>
      </c>
      <c r="X625">
        <f t="shared" si="100"/>
        <v>13</v>
      </c>
    </row>
    <row r="626" spans="1:2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 s="17">
        <f t="shared" si="93"/>
        <v>42029.25</v>
      </c>
      <c r="K626">
        <v>1422165600</v>
      </c>
      <c r="L626" s="16">
        <f t="shared" si="94"/>
        <v>42035.25</v>
      </c>
      <c r="M626">
        <v>1422684000</v>
      </c>
      <c r="N626" t="b">
        <v>0</v>
      </c>
      <c r="O626" t="b">
        <v>0</v>
      </c>
      <c r="P626" t="s">
        <v>122</v>
      </c>
      <c r="Q626" s="6">
        <f t="shared" si="91"/>
        <v>2.793921568627451</v>
      </c>
      <c r="R626">
        <f t="shared" si="92"/>
        <v>32.983796296296298</v>
      </c>
      <c r="S626" t="str">
        <f t="shared" si="95"/>
        <v>photography</v>
      </c>
      <c r="T626" t="str">
        <f t="shared" si="96"/>
        <v>photography books</v>
      </c>
      <c r="U626">
        <f t="shared" si="97"/>
        <v>11</v>
      </c>
      <c r="V626" t="str">
        <f t="shared" si="98"/>
        <v>photography</v>
      </c>
      <c r="W626" t="str">
        <f t="shared" si="99"/>
        <v>s</v>
      </c>
      <c r="X626">
        <f t="shared" si="100"/>
        <v>29</v>
      </c>
    </row>
    <row r="627" spans="1:2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 s="17">
        <f t="shared" si="93"/>
        <v>43857.25</v>
      </c>
      <c r="K627">
        <v>1580104800</v>
      </c>
      <c r="L627" s="16">
        <f t="shared" si="94"/>
        <v>43871.25</v>
      </c>
      <c r="M627">
        <v>1581314400</v>
      </c>
      <c r="N627" t="b">
        <v>0</v>
      </c>
      <c r="O627" t="b">
        <v>0</v>
      </c>
      <c r="P627" t="s">
        <v>33</v>
      </c>
      <c r="Q627" s="6">
        <f t="shared" si="91"/>
        <v>0.77373333333333338</v>
      </c>
      <c r="R627">
        <f t="shared" si="92"/>
        <v>93.596774193548384</v>
      </c>
      <c r="S627" t="str">
        <f t="shared" si="95"/>
        <v>theater</v>
      </c>
      <c r="T627" t="str">
        <f t="shared" si="96"/>
        <v>plays</v>
      </c>
      <c r="U627">
        <f t="shared" si="97"/>
        <v>7</v>
      </c>
      <c r="V627" t="str">
        <f t="shared" si="98"/>
        <v>theater</v>
      </c>
      <c r="W627" t="str">
        <f t="shared" si="99"/>
        <v>plays</v>
      </c>
      <c r="X627">
        <f t="shared" si="100"/>
        <v>13</v>
      </c>
    </row>
    <row r="628" spans="1:2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 s="17">
        <f t="shared" si="93"/>
        <v>40449.208333333336</v>
      </c>
      <c r="K628">
        <v>1285650000</v>
      </c>
      <c r="L628" s="16">
        <f t="shared" si="94"/>
        <v>40458.208333333336</v>
      </c>
      <c r="M628">
        <v>1286427600</v>
      </c>
      <c r="N628" t="b">
        <v>0</v>
      </c>
      <c r="O628" t="b">
        <v>1</v>
      </c>
      <c r="P628" t="s">
        <v>33</v>
      </c>
      <c r="Q628" s="6">
        <f t="shared" si="91"/>
        <v>2.0632812500000002</v>
      </c>
      <c r="R628">
        <f t="shared" si="92"/>
        <v>69.867724867724874</v>
      </c>
      <c r="S628" t="str">
        <f t="shared" si="95"/>
        <v>theater</v>
      </c>
      <c r="T628" t="str">
        <f t="shared" si="96"/>
        <v>plays</v>
      </c>
      <c r="U628">
        <f t="shared" si="97"/>
        <v>7</v>
      </c>
      <c r="V628" t="str">
        <f t="shared" si="98"/>
        <v>theater</v>
      </c>
      <c r="W628" t="str">
        <f t="shared" si="99"/>
        <v>er/plays</v>
      </c>
      <c r="X628">
        <f t="shared" si="100"/>
        <v>13</v>
      </c>
    </row>
    <row r="629" spans="1:2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 s="17">
        <f t="shared" si="93"/>
        <v>40345.208333333336</v>
      </c>
      <c r="K629">
        <v>1276664400</v>
      </c>
      <c r="L629" s="16">
        <f t="shared" si="94"/>
        <v>40369.208333333336</v>
      </c>
      <c r="M629">
        <v>1278738000</v>
      </c>
      <c r="N629" t="b">
        <v>1</v>
      </c>
      <c r="O629" t="b">
        <v>0</v>
      </c>
      <c r="P629" t="s">
        <v>17</v>
      </c>
      <c r="Q629" s="6">
        <f t="shared" si="91"/>
        <v>6.9424999999999999</v>
      </c>
      <c r="R629">
        <f t="shared" si="92"/>
        <v>72.129870129870127</v>
      </c>
      <c r="S629" t="str">
        <f t="shared" si="95"/>
        <v>food</v>
      </c>
      <c r="T629" t="str">
        <f t="shared" si="96"/>
        <v>food trucks</v>
      </c>
      <c r="U629">
        <f t="shared" si="97"/>
        <v>4</v>
      </c>
      <c r="V629" t="str">
        <f t="shared" si="98"/>
        <v>food</v>
      </c>
      <c r="W629" t="str">
        <f t="shared" si="99"/>
        <v>food trucks</v>
      </c>
      <c r="X629">
        <f t="shared" si="100"/>
        <v>16</v>
      </c>
    </row>
    <row r="630" spans="1:2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 s="17">
        <f t="shared" si="93"/>
        <v>40455.208333333336</v>
      </c>
      <c r="K630">
        <v>1286168400</v>
      </c>
      <c r="L630" s="16">
        <f t="shared" si="94"/>
        <v>40458.208333333336</v>
      </c>
      <c r="M630">
        <v>1286427600</v>
      </c>
      <c r="N630" t="b">
        <v>0</v>
      </c>
      <c r="O630" t="b">
        <v>0</v>
      </c>
      <c r="P630" t="s">
        <v>60</v>
      </c>
      <c r="Q630" s="6">
        <f t="shared" si="91"/>
        <v>1.5178947368421052</v>
      </c>
      <c r="R630">
        <f t="shared" si="92"/>
        <v>30.041666666666668</v>
      </c>
      <c r="S630" t="str">
        <f t="shared" si="95"/>
        <v>music</v>
      </c>
      <c r="T630" t="str">
        <f t="shared" si="96"/>
        <v>indie rock</v>
      </c>
      <c r="U630">
        <f t="shared" si="97"/>
        <v>5</v>
      </c>
      <c r="V630" t="str">
        <f t="shared" si="98"/>
        <v>music</v>
      </c>
      <c r="W630" t="str">
        <f t="shared" si="99"/>
        <v>ie rock</v>
      </c>
      <c r="X630">
        <f t="shared" si="100"/>
        <v>16</v>
      </c>
    </row>
    <row r="631" spans="1:2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 s="17">
        <f t="shared" si="93"/>
        <v>42557.208333333328</v>
      </c>
      <c r="K631">
        <v>1467781200</v>
      </c>
      <c r="L631" s="16">
        <f t="shared" si="94"/>
        <v>42559.208333333328</v>
      </c>
      <c r="M631">
        <v>1467954000</v>
      </c>
      <c r="N631" t="b">
        <v>0</v>
      </c>
      <c r="O631" t="b">
        <v>1</v>
      </c>
      <c r="P631" t="s">
        <v>33</v>
      </c>
      <c r="Q631" s="6">
        <f t="shared" si="91"/>
        <v>0.64582072176949945</v>
      </c>
      <c r="R631">
        <f t="shared" si="92"/>
        <v>73.968000000000004</v>
      </c>
      <c r="S631" t="str">
        <f t="shared" si="95"/>
        <v>theater</v>
      </c>
      <c r="T631" t="str">
        <f t="shared" si="96"/>
        <v>plays</v>
      </c>
      <c r="U631">
        <f t="shared" si="97"/>
        <v>7</v>
      </c>
      <c r="V631" t="str">
        <f t="shared" si="98"/>
        <v>theater</v>
      </c>
      <c r="W631" t="str">
        <f t="shared" si="99"/>
        <v>plays</v>
      </c>
      <c r="X631">
        <f t="shared" si="100"/>
        <v>13</v>
      </c>
    </row>
    <row r="632" spans="1:2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 s="17">
        <f t="shared" si="93"/>
        <v>43586.208333333328</v>
      </c>
      <c r="K632">
        <v>1556686800</v>
      </c>
      <c r="L632" s="16">
        <f t="shared" si="94"/>
        <v>43597.208333333328</v>
      </c>
      <c r="M632">
        <v>1557637200</v>
      </c>
      <c r="N632" t="b">
        <v>0</v>
      </c>
      <c r="O632" t="b">
        <v>1</v>
      </c>
      <c r="P632" t="s">
        <v>33</v>
      </c>
      <c r="Q632" s="6">
        <f t="shared" si="91"/>
        <v>0.62873684210526315</v>
      </c>
      <c r="R632">
        <f t="shared" si="92"/>
        <v>68.65517241379311</v>
      </c>
      <c r="S632" t="str">
        <f t="shared" si="95"/>
        <v>theater</v>
      </c>
      <c r="T632" t="str">
        <f t="shared" si="96"/>
        <v>plays</v>
      </c>
      <c r="U632">
        <f t="shared" si="97"/>
        <v>7</v>
      </c>
      <c r="V632" t="str">
        <f t="shared" si="98"/>
        <v>theater</v>
      </c>
      <c r="W632" t="str">
        <f t="shared" si="99"/>
        <v>plays</v>
      </c>
      <c r="X632">
        <f t="shared" si="100"/>
        <v>13</v>
      </c>
    </row>
    <row r="633" spans="1:2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 s="17">
        <f t="shared" si="93"/>
        <v>43550.208333333328</v>
      </c>
      <c r="K633">
        <v>1553576400</v>
      </c>
      <c r="L633" s="16">
        <f t="shared" si="94"/>
        <v>43554.208333333328</v>
      </c>
      <c r="M633">
        <v>1553922000</v>
      </c>
      <c r="N633" t="b">
        <v>0</v>
      </c>
      <c r="O633" t="b">
        <v>0</v>
      </c>
      <c r="P633" t="s">
        <v>33</v>
      </c>
      <c r="Q633" s="6">
        <f t="shared" si="91"/>
        <v>3.1039864864864866</v>
      </c>
      <c r="R633">
        <f t="shared" si="92"/>
        <v>59.992164544564154</v>
      </c>
      <c r="S633" t="str">
        <f t="shared" si="95"/>
        <v>theater</v>
      </c>
      <c r="T633" t="str">
        <f t="shared" si="96"/>
        <v>plays</v>
      </c>
      <c r="U633">
        <f t="shared" si="97"/>
        <v>7</v>
      </c>
      <c r="V633" t="str">
        <f t="shared" si="98"/>
        <v>theater</v>
      </c>
      <c r="W633" t="str">
        <f t="shared" si="99"/>
        <v>plays</v>
      </c>
      <c r="X633">
        <f t="shared" si="100"/>
        <v>13</v>
      </c>
    </row>
    <row r="634" spans="1:2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 s="17">
        <f t="shared" si="93"/>
        <v>41945.208333333336</v>
      </c>
      <c r="K634">
        <v>1414904400</v>
      </c>
      <c r="L634" s="16">
        <f t="shared" si="94"/>
        <v>41963.25</v>
      </c>
      <c r="M634">
        <v>1416463200</v>
      </c>
      <c r="N634" t="b">
        <v>0</v>
      </c>
      <c r="O634" t="b">
        <v>0</v>
      </c>
      <c r="P634" t="s">
        <v>33</v>
      </c>
      <c r="Q634" s="6">
        <f t="shared" si="91"/>
        <v>0.42859916782246882</v>
      </c>
      <c r="R634">
        <f t="shared" si="92"/>
        <v>111.15827338129496</v>
      </c>
      <c r="S634" t="str">
        <f t="shared" si="95"/>
        <v>theater</v>
      </c>
      <c r="T634" t="str">
        <f t="shared" si="96"/>
        <v>plays</v>
      </c>
      <c r="U634">
        <f t="shared" si="97"/>
        <v>7</v>
      </c>
      <c r="V634" t="str">
        <f t="shared" si="98"/>
        <v>theater</v>
      </c>
      <c r="W634" t="str">
        <f t="shared" si="99"/>
        <v>theater/plays</v>
      </c>
      <c r="X634">
        <f t="shared" si="100"/>
        <v>13</v>
      </c>
    </row>
    <row r="635" spans="1:2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 s="17">
        <f t="shared" si="93"/>
        <v>42315.25</v>
      </c>
      <c r="K635">
        <v>1446876000</v>
      </c>
      <c r="L635" s="16">
        <f t="shared" si="94"/>
        <v>42319.25</v>
      </c>
      <c r="M635">
        <v>1447221600</v>
      </c>
      <c r="N635" t="b">
        <v>0</v>
      </c>
      <c r="O635" t="b">
        <v>0</v>
      </c>
      <c r="P635" t="s">
        <v>71</v>
      </c>
      <c r="Q635" s="6">
        <f t="shared" si="91"/>
        <v>0.83119402985074631</v>
      </c>
      <c r="R635">
        <f t="shared" si="92"/>
        <v>53.038095238095238</v>
      </c>
      <c r="S635" t="str">
        <f t="shared" si="95"/>
        <v>film &amp; video</v>
      </c>
      <c r="T635" t="str">
        <f t="shared" si="96"/>
        <v>animation</v>
      </c>
      <c r="U635">
        <f t="shared" si="97"/>
        <v>12</v>
      </c>
      <c r="V635" t="str">
        <f t="shared" si="98"/>
        <v>film &amp; video</v>
      </c>
      <c r="W635" t="str">
        <f t="shared" si="99"/>
        <v>/animation</v>
      </c>
      <c r="X635">
        <f t="shared" si="100"/>
        <v>22</v>
      </c>
    </row>
    <row r="636" spans="1:2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 s="17">
        <f t="shared" si="93"/>
        <v>42819.208333333328</v>
      </c>
      <c r="K636">
        <v>1490418000</v>
      </c>
      <c r="L636" s="16">
        <f t="shared" si="94"/>
        <v>42833.208333333328</v>
      </c>
      <c r="M636">
        <v>1491627600</v>
      </c>
      <c r="N636" t="b">
        <v>0</v>
      </c>
      <c r="O636" t="b">
        <v>0</v>
      </c>
      <c r="P636" t="s">
        <v>269</v>
      </c>
      <c r="Q636" s="6">
        <f t="shared" si="91"/>
        <v>0.78531302876480547</v>
      </c>
      <c r="R636">
        <f t="shared" si="92"/>
        <v>55.985524728588658</v>
      </c>
      <c r="S636" t="str">
        <f t="shared" si="95"/>
        <v>film &amp; video</v>
      </c>
      <c r="T636" t="str">
        <f t="shared" si="96"/>
        <v>television</v>
      </c>
      <c r="U636">
        <f t="shared" si="97"/>
        <v>12</v>
      </c>
      <c r="V636" t="str">
        <f t="shared" si="98"/>
        <v>film &amp; video</v>
      </c>
      <c r="W636" t="str">
        <f t="shared" si="99"/>
        <v>television</v>
      </c>
      <c r="X636">
        <f t="shared" si="100"/>
        <v>23</v>
      </c>
    </row>
    <row r="637" spans="1:2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 s="17">
        <f t="shared" si="93"/>
        <v>41314.25</v>
      </c>
      <c r="K637">
        <v>1360389600</v>
      </c>
      <c r="L637" s="16">
        <f t="shared" si="94"/>
        <v>41346.208333333336</v>
      </c>
      <c r="M637">
        <v>1363150800</v>
      </c>
      <c r="N637" t="b">
        <v>0</v>
      </c>
      <c r="O637" t="b">
        <v>0</v>
      </c>
      <c r="P637" t="s">
        <v>269</v>
      </c>
      <c r="Q637" s="6">
        <f t="shared" si="91"/>
        <v>1.1409352517985611</v>
      </c>
      <c r="R637">
        <f t="shared" si="92"/>
        <v>69.986760812003524</v>
      </c>
      <c r="S637" t="str">
        <f t="shared" si="95"/>
        <v>film &amp; video</v>
      </c>
      <c r="T637" t="str">
        <f t="shared" si="96"/>
        <v>television</v>
      </c>
      <c r="U637">
        <f t="shared" si="97"/>
        <v>12</v>
      </c>
      <c r="V637" t="str">
        <f t="shared" si="98"/>
        <v>film &amp; video</v>
      </c>
      <c r="W637" t="str">
        <f t="shared" si="99"/>
        <v>elevision</v>
      </c>
      <c r="X637">
        <f t="shared" si="100"/>
        <v>23</v>
      </c>
    </row>
    <row r="638" spans="1:2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 s="17">
        <f t="shared" si="93"/>
        <v>40926.25</v>
      </c>
      <c r="K638">
        <v>1326866400</v>
      </c>
      <c r="L638" s="16">
        <f t="shared" si="94"/>
        <v>40971.25</v>
      </c>
      <c r="M638">
        <v>1330754400</v>
      </c>
      <c r="N638" t="b">
        <v>0</v>
      </c>
      <c r="O638" t="b">
        <v>1</v>
      </c>
      <c r="P638" t="s">
        <v>71</v>
      </c>
      <c r="Q638" s="6">
        <f t="shared" si="91"/>
        <v>0.64537683358624176</v>
      </c>
      <c r="R638">
        <f t="shared" si="92"/>
        <v>48.998079877112133</v>
      </c>
      <c r="S638" t="str">
        <f t="shared" si="95"/>
        <v>film &amp; video</v>
      </c>
      <c r="T638" t="str">
        <f t="shared" si="96"/>
        <v>animation</v>
      </c>
      <c r="U638">
        <f t="shared" si="97"/>
        <v>12</v>
      </c>
      <c r="V638" t="str">
        <f t="shared" si="98"/>
        <v>film &amp; video</v>
      </c>
      <c r="W638" t="str">
        <f t="shared" si="99"/>
        <v/>
      </c>
      <c r="X638">
        <f t="shared" si="100"/>
        <v>22</v>
      </c>
    </row>
    <row r="639" spans="1:2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 s="17">
        <f t="shared" si="93"/>
        <v>42688.25</v>
      </c>
      <c r="K639">
        <v>1479103200</v>
      </c>
      <c r="L639" s="16">
        <f t="shared" si="94"/>
        <v>42696.25</v>
      </c>
      <c r="M639">
        <v>1479794400</v>
      </c>
      <c r="N639" t="b">
        <v>0</v>
      </c>
      <c r="O639" t="b">
        <v>0</v>
      </c>
      <c r="P639" t="s">
        <v>33</v>
      </c>
      <c r="Q639" s="6">
        <f t="shared" si="91"/>
        <v>0.79411764705882348</v>
      </c>
      <c r="R639">
        <f t="shared" si="92"/>
        <v>103.84615384615384</v>
      </c>
      <c r="S639" t="str">
        <f t="shared" si="95"/>
        <v>theater</v>
      </c>
      <c r="T639" t="str">
        <f t="shared" si="96"/>
        <v>plays</v>
      </c>
      <c r="U639">
        <f t="shared" si="97"/>
        <v>7</v>
      </c>
      <c r="V639" t="str">
        <f t="shared" si="98"/>
        <v>theater</v>
      </c>
      <c r="W639" t="str">
        <f t="shared" si="99"/>
        <v>plays</v>
      </c>
      <c r="X639">
        <f t="shared" si="100"/>
        <v>13</v>
      </c>
    </row>
    <row r="640" spans="1:2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 s="17">
        <f t="shared" si="93"/>
        <v>40386.208333333336</v>
      </c>
      <c r="K640">
        <v>1280206800</v>
      </c>
      <c r="L640" s="16">
        <f t="shared" si="94"/>
        <v>40398.208333333336</v>
      </c>
      <c r="M640">
        <v>1281243600</v>
      </c>
      <c r="N640" t="b">
        <v>0</v>
      </c>
      <c r="O640" t="b">
        <v>1</v>
      </c>
      <c r="P640" t="s">
        <v>33</v>
      </c>
      <c r="Q640" s="6">
        <f t="shared" si="91"/>
        <v>0.11419117647058824</v>
      </c>
      <c r="R640">
        <f t="shared" si="92"/>
        <v>99.127659574468083</v>
      </c>
      <c r="S640" t="str">
        <f t="shared" si="95"/>
        <v>theater</v>
      </c>
      <c r="T640" t="str">
        <f t="shared" si="96"/>
        <v>plays</v>
      </c>
      <c r="U640">
        <f t="shared" si="97"/>
        <v>7</v>
      </c>
      <c r="V640" t="str">
        <f t="shared" si="98"/>
        <v>theater</v>
      </c>
      <c r="W640" t="str">
        <f t="shared" si="99"/>
        <v>ater/plays</v>
      </c>
      <c r="X640">
        <f t="shared" si="100"/>
        <v>13</v>
      </c>
    </row>
    <row r="641" spans="1:2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 s="17">
        <f t="shared" si="93"/>
        <v>43309.208333333328</v>
      </c>
      <c r="K641">
        <v>1532754000</v>
      </c>
      <c r="L641" s="16">
        <f t="shared" si="94"/>
        <v>43309.208333333328</v>
      </c>
      <c r="M641">
        <v>1532754000</v>
      </c>
      <c r="N641" t="b">
        <v>0</v>
      </c>
      <c r="O641" t="b">
        <v>1</v>
      </c>
      <c r="P641" t="s">
        <v>53</v>
      </c>
      <c r="Q641" s="6">
        <f t="shared" si="91"/>
        <v>0.56186046511627907</v>
      </c>
      <c r="R641">
        <f t="shared" si="92"/>
        <v>107.37777777777778</v>
      </c>
      <c r="S641" t="str">
        <f t="shared" si="95"/>
        <v>film &amp; video</v>
      </c>
      <c r="T641" t="str">
        <f t="shared" si="96"/>
        <v>drama</v>
      </c>
      <c r="U641">
        <f t="shared" si="97"/>
        <v>12</v>
      </c>
      <c r="V641" t="str">
        <f t="shared" si="98"/>
        <v>film &amp; video</v>
      </c>
      <c r="W641" t="str">
        <f t="shared" si="99"/>
        <v/>
      </c>
      <c r="X641">
        <f t="shared" si="100"/>
        <v>18</v>
      </c>
    </row>
    <row r="642" spans="1:2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 s="17">
        <f t="shared" si="93"/>
        <v>42387.25</v>
      </c>
      <c r="K642">
        <v>1453096800</v>
      </c>
      <c r="L642" s="16">
        <f t="shared" si="94"/>
        <v>42390.25</v>
      </c>
      <c r="M642">
        <v>1453356000</v>
      </c>
      <c r="N642" t="b">
        <v>0</v>
      </c>
      <c r="O642" t="b">
        <v>0</v>
      </c>
      <c r="P642" t="s">
        <v>33</v>
      </c>
      <c r="Q642" s="6">
        <f t="shared" ref="Q642:Q705" si="101">E642/D642</f>
        <v>0.16501669449081802</v>
      </c>
      <c r="R642">
        <f t="shared" ref="R642:R705" si="102">IFERROR(E642/G642, 0)</f>
        <v>76.922178988326849</v>
      </c>
      <c r="S642" t="str">
        <f t="shared" si="95"/>
        <v>theater</v>
      </c>
      <c r="T642" t="str">
        <f t="shared" si="96"/>
        <v>plays</v>
      </c>
      <c r="U642">
        <f t="shared" si="97"/>
        <v>7</v>
      </c>
      <c r="V642" t="str">
        <f t="shared" si="98"/>
        <v>theater</v>
      </c>
      <c r="W642" t="str">
        <f t="shared" si="99"/>
        <v>plays</v>
      </c>
      <c r="X642">
        <f t="shared" si="100"/>
        <v>13</v>
      </c>
    </row>
    <row r="643" spans="1:2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 s="17">
        <f t="shared" ref="J643:J706" si="103">(((K643/60)/60)/24)+DATE(1970,1,1)</f>
        <v>42786.25</v>
      </c>
      <c r="K643">
        <v>1487570400</v>
      </c>
      <c r="L643" s="16">
        <f t="shared" ref="L643:L706" si="104">(((M643/60)/60)/24)+DATE(1970,1,1)</f>
        <v>42814.208333333328</v>
      </c>
      <c r="M643">
        <v>1489986000</v>
      </c>
      <c r="N643" t="b">
        <v>0</v>
      </c>
      <c r="O643" t="b">
        <v>0</v>
      </c>
      <c r="P643" t="s">
        <v>33</v>
      </c>
      <c r="Q643" s="6">
        <f t="shared" si="101"/>
        <v>1.1996808510638297</v>
      </c>
      <c r="R643">
        <f t="shared" si="102"/>
        <v>58.128865979381445</v>
      </c>
      <c r="S643" t="str">
        <f t="shared" ref="S643:S706" si="105">LEFT(P643,SEARCH("/",P643)-1)</f>
        <v>theater</v>
      </c>
      <c r="T643" t="str">
        <f t="shared" ref="T643:T706" si="106">MID(P643,SEARCH("/",P643)+1,LEN(P643))</f>
        <v>plays</v>
      </c>
      <c r="U643">
        <f t="shared" ref="U643:U706" si="107">SEARCH("/",P643)-1</f>
        <v>7</v>
      </c>
      <c r="V643" t="str">
        <f t="shared" ref="V643:V706" si="108">LEFT(P643,SEARCH("/",P643)-1)</f>
        <v>theater</v>
      </c>
      <c r="W643" t="str">
        <f t="shared" ref="W643:W706" si="109">RIGHT(P643,LEN(P644)-SEARCH("/",P643))</f>
        <v>heater/plays</v>
      </c>
      <c r="X643">
        <f t="shared" ref="X643:X706" si="110">LEN(P643)</f>
        <v>13</v>
      </c>
    </row>
    <row r="644" spans="1:2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 s="17">
        <f t="shared" si="103"/>
        <v>43451.25</v>
      </c>
      <c r="K644">
        <v>1545026400</v>
      </c>
      <c r="L644" s="16">
        <f t="shared" si="104"/>
        <v>43460.25</v>
      </c>
      <c r="M644">
        <v>1545804000</v>
      </c>
      <c r="N644" t="b">
        <v>0</v>
      </c>
      <c r="O644" t="b">
        <v>0</v>
      </c>
      <c r="P644" t="s">
        <v>65</v>
      </c>
      <c r="Q644" s="6">
        <f t="shared" si="101"/>
        <v>1.4545652173913044</v>
      </c>
      <c r="R644">
        <f t="shared" si="102"/>
        <v>103.73643410852713</v>
      </c>
      <c r="S644" t="str">
        <f t="shared" si="105"/>
        <v>technology</v>
      </c>
      <c r="T644" t="str">
        <f t="shared" si="106"/>
        <v>wearables</v>
      </c>
      <c r="U644">
        <f t="shared" si="107"/>
        <v>10</v>
      </c>
      <c r="V644" t="str">
        <f t="shared" si="108"/>
        <v>technology</v>
      </c>
      <c r="W644" t="str">
        <f t="shared" si="109"/>
        <v>es</v>
      </c>
      <c r="X644">
        <f t="shared" si="110"/>
        <v>20</v>
      </c>
    </row>
    <row r="645" spans="1:2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 s="17">
        <f t="shared" si="103"/>
        <v>42795.25</v>
      </c>
      <c r="K645">
        <v>1488348000</v>
      </c>
      <c r="L645" s="16">
        <f t="shared" si="104"/>
        <v>42813.208333333328</v>
      </c>
      <c r="M645">
        <v>1489899600</v>
      </c>
      <c r="N645" t="b">
        <v>0</v>
      </c>
      <c r="O645" t="b">
        <v>0</v>
      </c>
      <c r="P645" t="s">
        <v>33</v>
      </c>
      <c r="Q645" s="6">
        <f t="shared" si="101"/>
        <v>2.2138255033557046</v>
      </c>
      <c r="R645">
        <f t="shared" si="102"/>
        <v>87.962666666666664</v>
      </c>
      <c r="S645" t="str">
        <f t="shared" si="105"/>
        <v>theater</v>
      </c>
      <c r="T645" t="str">
        <f t="shared" si="106"/>
        <v>plays</v>
      </c>
      <c r="U645">
        <f t="shared" si="107"/>
        <v>7</v>
      </c>
      <c r="V645" t="str">
        <f t="shared" si="108"/>
        <v>theater</v>
      </c>
      <c r="W645" t="str">
        <f t="shared" si="109"/>
        <v>plays</v>
      </c>
      <c r="X645">
        <f t="shared" si="110"/>
        <v>13</v>
      </c>
    </row>
    <row r="646" spans="1:2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 s="17">
        <f t="shared" si="103"/>
        <v>43452.25</v>
      </c>
      <c r="K646">
        <v>1545112800</v>
      </c>
      <c r="L646" s="16">
        <f t="shared" si="104"/>
        <v>43468.25</v>
      </c>
      <c r="M646">
        <v>1546495200</v>
      </c>
      <c r="N646" t="b">
        <v>0</v>
      </c>
      <c r="O646" t="b">
        <v>0</v>
      </c>
      <c r="P646" t="s">
        <v>33</v>
      </c>
      <c r="Q646" s="6">
        <f t="shared" si="101"/>
        <v>0.48396694214876035</v>
      </c>
      <c r="R646">
        <f t="shared" si="102"/>
        <v>28</v>
      </c>
      <c r="S646" t="str">
        <f t="shared" si="105"/>
        <v>theater</v>
      </c>
      <c r="T646" t="str">
        <f t="shared" si="106"/>
        <v>plays</v>
      </c>
      <c r="U646">
        <f t="shared" si="107"/>
        <v>7</v>
      </c>
      <c r="V646" t="str">
        <f t="shared" si="108"/>
        <v>theater</v>
      </c>
      <c r="W646" t="str">
        <f t="shared" si="109"/>
        <v>ys</v>
      </c>
      <c r="X646">
        <f t="shared" si="110"/>
        <v>13</v>
      </c>
    </row>
    <row r="647" spans="1:2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 s="17">
        <f t="shared" si="103"/>
        <v>43369.208333333328</v>
      </c>
      <c r="K647">
        <v>1537938000</v>
      </c>
      <c r="L647" s="16">
        <f t="shared" si="104"/>
        <v>43390.208333333328</v>
      </c>
      <c r="M647">
        <v>1539752400</v>
      </c>
      <c r="N647" t="b">
        <v>0</v>
      </c>
      <c r="O647" t="b">
        <v>1</v>
      </c>
      <c r="P647" t="s">
        <v>23</v>
      </c>
      <c r="Q647" s="6">
        <f t="shared" si="101"/>
        <v>0.92911504424778757</v>
      </c>
      <c r="R647">
        <f t="shared" si="102"/>
        <v>37.999361294443261</v>
      </c>
      <c r="S647" t="str">
        <f t="shared" si="105"/>
        <v>music</v>
      </c>
      <c r="T647" t="str">
        <f t="shared" si="106"/>
        <v>rock</v>
      </c>
      <c r="U647">
        <f t="shared" si="107"/>
        <v>5</v>
      </c>
      <c r="V647" t="str">
        <f t="shared" si="108"/>
        <v>music</v>
      </c>
      <c r="W647" t="str">
        <f t="shared" si="109"/>
        <v>music/rock</v>
      </c>
      <c r="X647">
        <f t="shared" si="110"/>
        <v>10</v>
      </c>
    </row>
    <row r="648" spans="1:2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 s="17">
        <f t="shared" si="103"/>
        <v>41346.208333333336</v>
      </c>
      <c r="K648">
        <v>1363150800</v>
      </c>
      <c r="L648" s="16">
        <f t="shared" si="104"/>
        <v>41357.208333333336</v>
      </c>
      <c r="M648">
        <v>1364101200</v>
      </c>
      <c r="N648" t="b">
        <v>0</v>
      </c>
      <c r="O648" t="b">
        <v>0</v>
      </c>
      <c r="P648" t="s">
        <v>89</v>
      </c>
      <c r="Q648" s="6">
        <f t="shared" si="101"/>
        <v>0.88599797365754818</v>
      </c>
      <c r="R648">
        <f t="shared" si="102"/>
        <v>29.999313893653515</v>
      </c>
      <c r="S648" t="str">
        <f t="shared" si="105"/>
        <v>games</v>
      </c>
      <c r="T648" t="str">
        <f t="shared" si="106"/>
        <v>video games</v>
      </c>
      <c r="U648">
        <f t="shared" si="107"/>
        <v>5</v>
      </c>
      <c r="V648" t="str">
        <f t="shared" si="108"/>
        <v>games</v>
      </c>
      <c r="W648" t="str">
        <f t="shared" si="109"/>
        <v>games/video games</v>
      </c>
      <c r="X648">
        <f t="shared" si="110"/>
        <v>17</v>
      </c>
    </row>
    <row r="649" spans="1:2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 s="17">
        <f t="shared" si="103"/>
        <v>43199.208333333328</v>
      </c>
      <c r="K649">
        <v>1523250000</v>
      </c>
      <c r="L649" s="16">
        <f t="shared" si="104"/>
        <v>43223.208333333328</v>
      </c>
      <c r="M649">
        <v>1525323600</v>
      </c>
      <c r="N649" t="b">
        <v>0</v>
      </c>
      <c r="O649" t="b">
        <v>0</v>
      </c>
      <c r="P649" t="s">
        <v>206</v>
      </c>
      <c r="Q649" s="6">
        <f t="shared" si="101"/>
        <v>0.41399999999999998</v>
      </c>
      <c r="R649">
        <f t="shared" si="102"/>
        <v>103.5</v>
      </c>
      <c r="S649" t="str">
        <f t="shared" si="105"/>
        <v>publishing</v>
      </c>
      <c r="T649" t="str">
        <f t="shared" si="106"/>
        <v>translations</v>
      </c>
      <c r="U649">
        <f t="shared" si="107"/>
        <v>10</v>
      </c>
      <c r="V649" t="str">
        <f t="shared" si="108"/>
        <v>publishing</v>
      </c>
      <c r="W649" t="str">
        <f t="shared" si="109"/>
        <v>tions</v>
      </c>
      <c r="X649">
        <f t="shared" si="110"/>
        <v>23</v>
      </c>
    </row>
    <row r="650" spans="1:2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 s="17">
        <f t="shared" si="103"/>
        <v>42922.208333333328</v>
      </c>
      <c r="K650">
        <v>1499317200</v>
      </c>
      <c r="L650" s="16">
        <f t="shared" si="104"/>
        <v>42940.208333333328</v>
      </c>
      <c r="M650">
        <v>1500872400</v>
      </c>
      <c r="N650" t="b">
        <v>1</v>
      </c>
      <c r="O650" t="b">
        <v>0</v>
      </c>
      <c r="P650" t="s">
        <v>17</v>
      </c>
      <c r="Q650" s="6">
        <f t="shared" si="101"/>
        <v>0.63056795131845844</v>
      </c>
      <c r="R650">
        <f t="shared" si="102"/>
        <v>85.994467496542185</v>
      </c>
      <c r="S650" t="str">
        <f t="shared" si="105"/>
        <v>food</v>
      </c>
      <c r="T650" t="str">
        <f t="shared" si="106"/>
        <v>food trucks</v>
      </c>
      <c r="U650">
        <f t="shared" si="107"/>
        <v>4</v>
      </c>
      <c r="V650" t="str">
        <f t="shared" si="108"/>
        <v>food</v>
      </c>
      <c r="W650" t="str">
        <f t="shared" si="109"/>
        <v>d trucks</v>
      </c>
      <c r="X650">
        <f t="shared" si="110"/>
        <v>16</v>
      </c>
    </row>
    <row r="651" spans="1:2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 s="17">
        <f t="shared" si="103"/>
        <v>40471.208333333336</v>
      </c>
      <c r="K651">
        <v>1287550800</v>
      </c>
      <c r="L651" s="16">
        <f t="shared" si="104"/>
        <v>40482.208333333336</v>
      </c>
      <c r="M651">
        <v>1288501200</v>
      </c>
      <c r="N651" t="b">
        <v>1</v>
      </c>
      <c r="O651" t="b">
        <v>1</v>
      </c>
      <c r="P651" t="s">
        <v>33</v>
      </c>
      <c r="Q651" s="6">
        <f t="shared" si="101"/>
        <v>0.48482333607230893</v>
      </c>
      <c r="R651">
        <f t="shared" si="102"/>
        <v>98.011627906976742</v>
      </c>
      <c r="S651" t="str">
        <f t="shared" si="105"/>
        <v>theater</v>
      </c>
      <c r="T651" t="str">
        <f t="shared" si="106"/>
        <v>plays</v>
      </c>
      <c r="U651">
        <f t="shared" si="107"/>
        <v>7</v>
      </c>
      <c r="V651" t="str">
        <f t="shared" si="108"/>
        <v>theater</v>
      </c>
      <c r="W651" t="str">
        <f t="shared" si="109"/>
        <v>ys</v>
      </c>
      <c r="X651">
        <f t="shared" si="110"/>
        <v>13</v>
      </c>
    </row>
    <row r="652" spans="1:2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 s="17">
        <f t="shared" si="103"/>
        <v>41828.208333333336</v>
      </c>
      <c r="K652">
        <v>1404795600</v>
      </c>
      <c r="L652" s="16">
        <f t="shared" si="104"/>
        <v>41855.208333333336</v>
      </c>
      <c r="M652">
        <v>1407128400</v>
      </c>
      <c r="N652" t="b">
        <v>0</v>
      </c>
      <c r="O652" t="b">
        <v>0</v>
      </c>
      <c r="P652" t="s">
        <v>159</v>
      </c>
      <c r="Q652" s="6">
        <f t="shared" si="101"/>
        <v>0.02</v>
      </c>
      <c r="R652">
        <f t="shared" si="102"/>
        <v>2</v>
      </c>
      <c r="S652" t="str">
        <f t="shared" si="105"/>
        <v>music</v>
      </c>
      <c r="T652" t="str">
        <f t="shared" si="106"/>
        <v>jazz</v>
      </c>
      <c r="U652">
        <f t="shared" si="107"/>
        <v>5</v>
      </c>
      <c r="V652" t="str">
        <f t="shared" si="108"/>
        <v>music</v>
      </c>
      <c r="W652" t="str">
        <f t="shared" si="109"/>
        <v>music/jazz</v>
      </c>
      <c r="X652">
        <f t="shared" si="110"/>
        <v>10</v>
      </c>
    </row>
    <row r="653" spans="1:2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 s="17">
        <f t="shared" si="103"/>
        <v>41692.25</v>
      </c>
      <c r="K653">
        <v>1393048800</v>
      </c>
      <c r="L653" s="16">
        <f t="shared" si="104"/>
        <v>41707.25</v>
      </c>
      <c r="M653">
        <v>1394344800</v>
      </c>
      <c r="N653" t="b">
        <v>0</v>
      </c>
      <c r="O653" t="b">
        <v>0</v>
      </c>
      <c r="P653" t="s">
        <v>100</v>
      </c>
      <c r="Q653" s="6">
        <f t="shared" si="101"/>
        <v>0.88479410269445857</v>
      </c>
      <c r="R653">
        <f t="shared" si="102"/>
        <v>44.994570837642193</v>
      </c>
      <c r="S653" t="str">
        <f t="shared" si="105"/>
        <v>film &amp; video</v>
      </c>
      <c r="T653" t="str">
        <f t="shared" si="106"/>
        <v>shorts</v>
      </c>
      <c r="U653">
        <f t="shared" si="107"/>
        <v>12</v>
      </c>
      <c r="V653" t="str">
        <f t="shared" si="108"/>
        <v>film &amp; video</v>
      </c>
      <c r="W653" t="str">
        <f t="shared" si="109"/>
        <v>s</v>
      </c>
      <c r="X653">
        <f t="shared" si="110"/>
        <v>19</v>
      </c>
    </row>
    <row r="654" spans="1:2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 s="17">
        <f t="shared" si="103"/>
        <v>42587.208333333328</v>
      </c>
      <c r="K654">
        <v>1470373200</v>
      </c>
      <c r="L654" s="16">
        <f t="shared" si="104"/>
        <v>42630.208333333328</v>
      </c>
      <c r="M654">
        <v>1474088400</v>
      </c>
      <c r="N654" t="b">
        <v>0</v>
      </c>
      <c r="O654" t="b">
        <v>0</v>
      </c>
      <c r="P654" t="s">
        <v>28</v>
      </c>
      <c r="Q654" s="6">
        <f t="shared" si="101"/>
        <v>1.2684</v>
      </c>
      <c r="R654">
        <f t="shared" si="102"/>
        <v>31.012224938875306</v>
      </c>
      <c r="S654" t="str">
        <f t="shared" si="105"/>
        <v>technology</v>
      </c>
      <c r="T654" t="str">
        <f t="shared" si="106"/>
        <v>web</v>
      </c>
      <c r="U654">
        <f t="shared" si="107"/>
        <v>10</v>
      </c>
      <c r="V654" t="str">
        <f t="shared" si="108"/>
        <v>technology</v>
      </c>
      <c r="W654" t="str">
        <f t="shared" si="109"/>
        <v>web</v>
      </c>
      <c r="X654">
        <f t="shared" si="110"/>
        <v>14</v>
      </c>
    </row>
    <row r="655" spans="1:2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 s="17">
        <f t="shared" si="103"/>
        <v>42468.208333333328</v>
      </c>
      <c r="K655">
        <v>1460091600</v>
      </c>
      <c r="L655" s="16">
        <f t="shared" si="104"/>
        <v>42470.208333333328</v>
      </c>
      <c r="M655">
        <v>1460264400</v>
      </c>
      <c r="N655" t="b">
        <v>0</v>
      </c>
      <c r="O655" t="b">
        <v>0</v>
      </c>
      <c r="P655" t="s">
        <v>28</v>
      </c>
      <c r="Q655" s="6">
        <f t="shared" si="101"/>
        <v>23.388333333333332</v>
      </c>
      <c r="R655">
        <f t="shared" si="102"/>
        <v>59.970085470085472</v>
      </c>
      <c r="S655" t="str">
        <f t="shared" si="105"/>
        <v>technology</v>
      </c>
      <c r="T655" t="str">
        <f t="shared" si="106"/>
        <v>web</v>
      </c>
      <c r="U655">
        <f t="shared" si="107"/>
        <v>10</v>
      </c>
      <c r="V655" t="str">
        <f t="shared" si="108"/>
        <v>technology</v>
      </c>
      <c r="W655" t="str">
        <f t="shared" si="109"/>
        <v/>
      </c>
      <c r="X655">
        <f t="shared" si="110"/>
        <v>14</v>
      </c>
    </row>
    <row r="656" spans="1:2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 s="17">
        <f t="shared" si="103"/>
        <v>42240.208333333328</v>
      </c>
      <c r="K656">
        <v>1440392400</v>
      </c>
      <c r="L656" s="16">
        <f t="shared" si="104"/>
        <v>42245.208333333328</v>
      </c>
      <c r="M656">
        <v>1440824400</v>
      </c>
      <c r="N656" t="b">
        <v>0</v>
      </c>
      <c r="O656" t="b">
        <v>0</v>
      </c>
      <c r="P656" t="s">
        <v>148</v>
      </c>
      <c r="Q656" s="6">
        <f t="shared" si="101"/>
        <v>5.0838857142857146</v>
      </c>
      <c r="R656">
        <f t="shared" si="102"/>
        <v>58.9973474801061</v>
      </c>
      <c r="S656" t="str">
        <f t="shared" si="105"/>
        <v>music</v>
      </c>
      <c r="T656" t="str">
        <f t="shared" si="106"/>
        <v>metal</v>
      </c>
      <c r="U656">
        <f t="shared" si="107"/>
        <v>5</v>
      </c>
      <c r="V656" t="str">
        <f t="shared" si="108"/>
        <v>music</v>
      </c>
      <c r="W656" t="str">
        <f t="shared" si="109"/>
        <v>music/metal</v>
      </c>
      <c r="X656">
        <f t="shared" si="110"/>
        <v>11</v>
      </c>
    </row>
    <row r="657" spans="1:2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 s="17">
        <f t="shared" si="103"/>
        <v>42796.25</v>
      </c>
      <c r="K657">
        <v>1488434400</v>
      </c>
      <c r="L657" s="16">
        <f t="shared" si="104"/>
        <v>42809.208333333328</v>
      </c>
      <c r="M657">
        <v>1489554000</v>
      </c>
      <c r="N657" t="b">
        <v>1</v>
      </c>
      <c r="O657" t="b">
        <v>0</v>
      </c>
      <c r="P657" t="s">
        <v>122</v>
      </c>
      <c r="Q657" s="6">
        <f t="shared" si="101"/>
        <v>1.9147826086956521</v>
      </c>
      <c r="R657">
        <f t="shared" si="102"/>
        <v>50.045454545454547</v>
      </c>
      <c r="S657" t="str">
        <f t="shared" si="105"/>
        <v>photography</v>
      </c>
      <c r="T657" t="str">
        <f t="shared" si="106"/>
        <v>photography books</v>
      </c>
      <c r="U657">
        <f t="shared" si="107"/>
        <v>11</v>
      </c>
      <c r="V657" t="str">
        <f t="shared" si="108"/>
        <v>photography</v>
      </c>
      <c r="W657" t="str">
        <f t="shared" si="109"/>
        <v>ooks</v>
      </c>
      <c r="X657">
        <f t="shared" si="110"/>
        <v>29</v>
      </c>
    </row>
    <row r="658" spans="1:2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 s="17">
        <f t="shared" si="103"/>
        <v>43097.25</v>
      </c>
      <c r="K658">
        <v>1514440800</v>
      </c>
      <c r="L658" s="16">
        <f t="shared" si="104"/>
        <v>43102.25</v>
      </c>
      <c r="M658">
        <v>1514872800</v>
      </c>
      <c r="N658" t="b">
        <v>0</v>
      </c>
      <c r="O658" t="b">
        <v>0</v>
      </c>
      <c r="P658" t="s">
        <v>17</v>
      </c>
      <c r="Q658" s="6">
        <f t="shared" si="101"/>
        <v>0.42127533783783783</v>
      </c>
      <c r="R658">
        <f t="shared" si="102"/>
        <v>98.966269841269835</v>
      </c>
      <c r="S658" t="str">
        <f t="shared" si="105"/>
        <v>food</v>
      </c>
      <c r="T658" t="str">
        <f t="shared" si="106"/>
        <v>food trucks</v>
      </c>
      <c r="U658">
        <f t="shared" si="107"/>
        <v>4</v>
      </c>
      <c r="V658" t="str">
        <f t="shared" si="108"/>
        <v>food</v>
      </c>
      <c r="W658" t="str">
        <f t="shared" si="109"/>
        <v>food/food trucks</v>
      </c>
      <c r="X658">
        <f t="shared" si="110"/>
        <v>16</v>
      </c>
    </row>
    <row r="659" spans="1:2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 s="17">
        <f t="shared" si="103"/>
        <v>43096.25</v>
      </c>
      <c r="K659">
        <v>1514354400</v>
      </c>
      <c r="L659" s="16">
        <f t="shared" si="104"/>
        <v>43112.25</v>
      </c>
      <c r="M659">
        <v>1515736800</v>
      </c>
      <c r="N659" t="b">
        <v>0</v>
      </c>
      <c r="O659" t="b">
        <v>0</v>
      </c>
      <c r="P659" t="s">
        <v>474</v>
      </c>
      <c r="Q659" s="6">
        <f t="shared" si="101"/>
        <v>8.2400000000000001E-2</v>
      </c>
      <c r="R659">
        <f t="shared" si="102"/>
        <v>58.857142857142854</v>
      </c>
      <c r="S659" t="str">
        <f t="shared" si="105"/>
        <v>film &amp; video</v>
      </c>
      <c r="T659" t="str">
        <f t="shared" si="106"/>
        <v>science fiction</v>
      </c>
      <c r="U659">
        <f t="shared" si="107"/>
        <v>12</v>
      </c>
      <c r="V659" t="str">
        <f t="shared" si="108"/>
        <v>film &amp; video</v>
      </c>
      <c r="W659" t="e">
        <f t="shared" si="109"/>
        <v>#VALUE!</v>
      </c>
      <c r="X659">
        <f t="shared" si="110"/>
        <v>28</v>
      </c>
    </row>
    <row r="660" spans="1:2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 s="17">
        <f t="shared" si="103"/>
        <v>42246.208333333328</v>
      </c>
      <c r="K660">
        <v>1440910800</v>
      </c>
      <c r="L660" s="16">
        <f t="shared" si="104"/>
        <v>42269.208333333328</v>
      </c>
      <c r="M660">
        <v>1442898000</v>
      </c>
      <c r="N660" t="b">
        <v>0</v>
      </c>
      <c r="O660" t="b">
        <v>0</v>
      </c>
      <c r="P660" t="s">
        <v>23</v>
      </c>
      <c r="Q660" s="6">
        <f t="shared" si="101"/>
        <v>0.60064638783269964</v>
      </c>
      <c r="R660">
        <f t="shared" si="102"/>
        <v>81.010256410256417</v>
      </c>
      <c r="S660" t="str">
        <f t="shared" si="105"/>
        <v>music</v>
      </c>
      <c r="T660" t="str">
        <f t="shared" si="106"/>
        <v>rock</v>
      </c>
      <c r="U660">
        <f t="shared" si="107"/>
        <v>5</v>
      </c>
      <c r="V660" t="str">
        <f t="shared" si="108"/>
        <v>music</v>
      </c>
      <c r="W660" t="str">
        <f t="shared" si="109"/>
        <v>music/rock</v>
      </c>
      <c r="X660">
        <f t="shared" si="110"/>
        <v>10</v>
      </c>
    </row>
    <row r="661" spans="1:2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 s="17">
        <f t="shared" si="103"/>
        <v>40570.25</v>
      </c>
      <c r="K661">
        <v>1296108000</v>
      </c>
      <c r="L661" s="16">
        <f t="shared" si="104"/>
        <v>40571.25</v>
      </c>
      <c r="M661">
        <v>1296194400</v>
      </c>
      <c r="N661" t="b">
        <v>0</v>
      </c>
      <c r="O661" t="b">
        <v>0</v>
      </c>
      <c r="P661" t="s">
        <v>42</v>
      </c>
      <c r="Q661" s="6">
        <f t="shared" si="101"/>
        <v>0.47232808616404309</v>
      </c>
      <c r="R661">
        <f t="shared" si="102"/>
        <v>76.013333333333335</v>
      </c>
      <c r="S661" t="str">
        <f t="shared" si="105"/>
        <v>film &amp; video</v>
      </c>
      <c r="T661" t="str">
        <f t="shared" si="106"/>
        <v>documentary</v>
      </c>
      <c r="U661">
        <f t="shared" si="107"/>
        <v>12</v>
      </c>
      <c r="V661" t="str">
        <f t="shared" si="108"/>
        <v>film &amp; video</v>
      </c>
      <c r="W661" t="str">
        <f t="shared" si="109"/>
        <v/>
      </c>
      <c r="X661">
        <f t="shared" si="110"/>
        <v>24</v>
      </c>
    </row>
    <row r="662" spans="1:2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 s="17">
        <f t="shared" si="103"/>
        <v>42237.208333333328</v>
      </c>
      <c r="K662">
        <v>1440133200</v>
      </c>
      <c r="L662" s="16">
        <f t="shared" si="104"/>
        <v>42246.208333333328</v>
      </c>
      <c r="M662">
        <v>1440910800</v>
      </c>
      <c r="N662" t="b">
        <v>1</v>
      </c>
      <c r="O662" t="b">
        <v>0</v>
      </c>
      <c r="P662" t="s">
        <v>33</v>
      </c>
      <c r="Q662" s="6">
        <f t="shared" si="101"/>
        <v>0.81736263736263737</v>
      </c>
      <c r="R662">
        <f t="shared" si="102"/>
        <v>96.597402597402592</v>
      </c>
      <c r="S662" t="str">
        <f t="shared" si="105"/>
        <v>theater</v>
      </c>
      <c r="T662" t="str">
        <f t="shared" si="106"/>
        <v>plays</v>
      </c>
      <c r="U662">
        <f t="shared" si="107"/>
        <v>7</v>
      </c>
      <c r="V662" t="str">
        <f t="shared" si="108"/>
        <v>theater</v>
      </c>
      <c r="W662" t="str">
        <f t="shared" si="109"/>
        <v>ys</v>
      </c>
      <c r="X662">
        <f t="shared" si="110"/>
        <v>13</v>
      </c>
    </row>
    <row r="663" spans="1:2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 s="17">
        <f t="shared" si="103"/>
        <v>40996.208333333336</v>
      </c>
      <c r="K663">
        <v>1332910800</v>
      </c>
      <c r="L663" s="16">
        <f t="shared" si="104"/>
        <v>41026.208333333336</v>
      </c>
      <c r="M663">
        <v>1335502800</v>
      </c>
      <c r="N663" t="b">
        <v>0</v>
      </c>
      <c r="O663" t="b">
        <v>0</v>
      </c>
      <c r="P663" t="s">
        <v>159</v>
      </c>
      <c r="Q663" s="6">
        <f t="shared" si="101"/>
        <v>0.54187265917603</v>
      </c>
      <c r="R663">
        <f t="shared" si="102"/>
        <v>76.957446808510639</v>
      </c>
      <c r="S663" t="str">
        <f t="shared" si="105"/>
        <v>music</v>
      </c>
      <c r="T663" t="str">
        <f t="shared" si="106"/>
        <v>jazz</v>
      </c>
      <c r="U663">
        <f t="shared" si="107"/>
        <v>5</v>
      </c>
      <c r="V663" t="str">
        <f t="shared" si="108"/>
        <v>music</v>
      </c>
      <c r="W663" t="str">
        <f t="shared" si="109"/>
        <v>ic/jazz</v>
      </c>
      <c r="X663">
        <f t="shared" si="110"/>
        <v>10</v>
      </c>
    </row>
    <row r="664" spans="1:2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 s="17">
        <f t="shared" si="103"/>
        <v>43443.25</v>
      </c>
      <c r="K664">
        <v>1544335200</v>
      </c>
      <c r="L664" s="16">
        <f t="shared" si="104"/>
        <v>43447.25</v>
      </c>
      <c r="M664">
        <v>1544680800</v>
      </c>
      <c r="N664" t="b">
        <v>0</v>
      </c>
      <c r="O664" t="b">
        <v>0</v>
      </c>
      <c r="P664" t="s">
        <v>33</v>
      </c>
      <c r="Q664" s="6">
        <f t="shared" si="101"/>
        <v>0.97868131868131869</v>
      </c>
      <c r="R664">
        <f t="shared" si="102"/>
        <v>67.984732824427482</v>
      </c>
      <c r="S664" t="str">
        <f t="shared" si="105"/>
        <v>theater</v>
      </c>
      <c r="T664" t="str">
        <f t="shared" si="106"/>
        <v>plays</v>
      </c>
      <c r="U664">
        <f t="shared" si="107"/>
        <v>7</v>
      </c>
      <c r="V664" t="str">
        <f t="shared" si="108"/>
        <v>theater</v>
      </c>
      <c r="W664" t="str">
        <f t="shared" si="109"/>
        <v>plays</v>
      </c>
      <c r="X664">
        <f t="shared" si="110"/>
        <v>13</v>
      </c>
    </row>
    <row r="665" spans="1:2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 s="17">
        <f t="shared" si="103"/>
        <v>40458.208333333336</v>
      </c>
      <c r="K665">
        <v>1286427600</v>
      </c>
      <c r="L665" s="16">
        <f t="shared" si="104"/>
        <v>40481.208333333336</v>
      </c>
      <c r="M665">
        <v>1288414800</v>
      </c>
      <c r="N665" t="b">
        <v>0</v>
      </c>
      <c r="O665" t="b">
        <v>0</v>
      </c>
      <c r="P665" t="s">
        <v>33</v>
      </c>
      <c r="Q665" s="6">
        <f t="shared" si="101"/>
        <v>0.77239999999999998</v>
      </c>
      <c r="R665">
        <f t="shared" si="102"/>
        <v>88.781609195402297</v>
      </c>
      <c r="S665" t="str">
        <f t="shared" si="105"/>
        <v>theater</v>
      </c>
      <c r="T665" t="str">
        <f t="shared" si="106"/>
        <v>plays</v>
      </c>
      <c r="U665">
        <f t="shared" si="107"/>
        <v>7</v>
      </c>
      <c r="V665" t="str">
        <f t="shared" si="108"/>
        <v>theater</v>
      </c>
      <c r="W665" t="str">
        <f t="shared" si="109"/>
        <v>ys</v>
      </c>
      <c r="X665">
        <f t="shared" si="110"/>
        <v>13</v>
      </c>
    </row>
    <row r="666" spans="1:2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 s="17">
        <f t="shared" si="103"/>
        <v>40959.25</v>
      </c>
      <c r="K666">
        <v>1329717600</v>
      </c>
      <c r="L666" s="16">
        <f t="shared" si="104"/>
        <v>40969.25</v>
      </c>
      <c r="M666">
        <v>1330581600</v>
      </c>
      <c r="N666" t="b">
        <v>0</v>
      </c>
      <c r="O666" t="b">
        <v>0</v>
      </c>
      <c r="P666" t="s">
        <v>159</v>
      </c>
      <c r="Q666" s="6">
        <f t="shared" si="101"/>
        <v>0.33464735516372796</v>
      </c>
      <c r="R666">
        <f t="shared" si="102"/>
        <v>24.99623706491063</v>
      </c>
      <c r="S666" t="str">
        <f t="shared" si="105"/>
        <v>music</v>
      </c>
      <c r="T666" t="str">
        <f t="shared" si="106"/>
        <v>jazz</v>
      </c>
      <c r="U666">
        <f t="shared" si="107"/>
        <v>5</v>
      </c>
      <c r="V666" t="str">
        <f t="shared" si="108"/>
        <v>music</v>
      </c>
      <c r="W666" t="str">
        <f t="shared" si="109"/>
        <v>music/jazz</v>
      </c>
      <c r="X666">
        <f t="shared" si="110"/>
        <v>10</v>
      </c>
    </row>
    <row r="667" spans="1:2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 s="17">
        <f t="shared" si="103"/>
        <v>40733.208333333336</v>
      </c>
      <c r="K667">
        <v>1310187600</v>
      </c>
      <c r="L667" s="16">
        <f t="shared" si="104"/>
        <v>40747.208333333336</v>
      </c>
      <c r="M667">
        <v>1311397200</v>
      </c>
      <c r="N667" t="b">
        <v>0</v>
      </c>
      <c r="O667" t="b">
        <v>1</v>
      </c>
      <c r="P667" t="s">
        <v>42</v>
      </c>
      <c r="Q667" s="6">
        <f t="shared" si="101"/>
        <v>2.3958823529411766</v>
      </c>
      <c r="R667">
        <f t="shared" si="102"/>
        <v>44.922794117647058</v>
      </c>
      <c r="S667" t="str">
        <f t="shared" si="105"/>
        <v>film &amp; video</v>
      </c>
      <c r="T667" t="str">
        <f t="shared" si="106"/>
        <v>documentary</v>
      </c>
      <c r="U667">
        <f t="shared" si="107"/>
        <v>12</v>
      </c>
      <c r="V667" t="str">
        <f t="shared" si="108"/>
        <v>film &amp; video</v>
      </c>
      <c r="W667" t="str">
        <f t="shared" si="109"/>
        <v/>
      </c>
      <c r="X667">
        <f t="shared" si="110"/>
        <v>24</v>
      </c>
    </row>
    <row r="668" spans="1:2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 s="17">
        <f t="shared" si="103"/>
        <v>41516.208333333336</v>
      </c>
      <c r="K668">
        <v>1377838800</v>
      </c>
      <c r="L668" s="16">
        <f t="shared" si="104"/>
        <v>41522.208333333336</v>
      </c>
      <c r="M668">
        <v>1378357200</v>
      </c>
      <c r="N668" t="b">
        <v>0</v>
      </c>
      <c r="O668" t="b">
        <v>1</v>
      </c>
      <c r="P668" t="s">
        <v>33</v>
      </c>
      <c r="Q668" s="6">
        <f t="shared" si="101"/>
        <v>0.64032258064516134</v>
      </c>
      <c r="R668">
        <f t="shared" si="102"/>
        <v>79.400000000000006</v>
      </c>
      <c r="S668" t="str">
        <f t="shared" si="105"/>
        <v>theater</v>
      </c>
      <c r="T668" t="str">
        <f t="shared" si="106"/>
        <v>plays</v>
      </c>
      <c r="U668">
        <f t="shared" si="107"/>
        <v>7</v>
      </c>
      <c r="V668" t="str">
        <f t="shared" si="108"/>
        <v>theater</v>
      </c>
      <c r="W668" t="str">
        <f t="shared" si="109"/>
        <v>er/plays</v>
      </c>
      <c r="X668">
        <f t="shared" si="110"/>
        <v>13</v>
      </c>
    </row>
    <row r="669" spans="1:2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 s="17">
        <f t="shared" si="103"/>
        <v>41892.208333333336</v>
      </c>
      <c r="K669">
        <v>1410325200</v>
      </c>
      <c r="L669" s="16">
        <f t="shared" si="104"/>
        <v>41901.208333333336</v>
      </c>
      <c r="M669">
        <v>1411102800</v>
      </c>
      <c r="N669" t="b">
        <v>0</v>
      </c>
      <c r="O669" t="b">
        <v>0</v>
      </c>
      <c r="P669" t="s">
        <v>1029</v>
      </c>
      <c r="Q669" s="6">
        <f t="shared" si="101"/>
        <v>1.7615942028985507</v>
      </c>
      <c r="R669">
        <f t="shared" si="102"/>
        <v>29.009546539379475</v>
      </c>
      <c r="S669" t="str">
        <f t="shared" si="105"/>
        <v>journalism</v>
      </c>
      <c r="T669" t="str">
        <f t="shared" si="106"/>
        <v>audio</v>
      </c>
      <c r="U669">
        <f t="shared" si="107"/>
        <v>10</v>
      </c>
      <c r="V669" t="str">
        <f t="shared" si="108"/>
        <v>journalism</v>
      </c>
      <c r="W669" t="str">
        <f t="shared" si="109"/>
        <v>io</v>
      </c>
      <c r="X669">
        <f t="shared" si="110"/>
        <v>16</v>
      </c>
    </row>
    <row r="670" spans="1:2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 s="17">
        <f t="shared" si="103"/>
        <v>41122.208333333336</v>
      </c>
      <c r="K670">
        <v>1343797200</v>
      </c>
      <c r="L670" s="16">
        <f t="shared" si="104"/>
        <v>41134.208333333336</v>
      </c>
      <c r="M670">
        <v>1344834000</v>
      </c>
      <c r="N670" t="b">
        <v>0</v>
      </c>
      <c r="O670" t="b">
        <v>0</v>
      </c>
      <c r="P670" t="s">
        <v>33</v>
      </c>
      <c r="Q670" s="6">
        <f t="shared" si="101"/>
        <v>0.20338181818181819</v>
      </c>
      <c r="R670">
        <f t="shared" si="102"/>
        <v>73.59210526315789</v>
      </c>
      <c r="S670" t="str">
        <f t="shared" si="105"/>
        <v>theater</v>
      </c>
      <c r="T670" t="str">
        <f t="shared" si="106"/>
        <v>plays</v>
      </c>
      <c r="U670">
        <f t="shared" si="107"/>
        <v>7</v>
      </c>
      <c r="V670" t="str">
        <f t="shared" si="108"/>
        <v>theater</v>
      </c>
      <c r="W670" t="str">
        <f t="shared" si="109"/>
        <v>plays</v>
      </c>
      <c r="X670">
        <f t="shared" si="110"/>
        <v>13</v>
      </c>
    </row>
    <row r="671" spans="1:2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 s="17">
        <f t="shared" si="103"/>
        <v>42912.208333333328</v>
      </c>
      <c r="K671">
        <v>1498453200</v>
      </c>
      <c r="L671" s="16">
        <f t="shared" si="104"/>
        <v>42921.208333333328</v>
      </c>
      <c r="M671">
        <v>1499230800</v>
      </c>
      <c r="N671" t="b">
        <v>0</v>
      </c>
      <c r="O671" t="b">
        <v>0</v>
      </c>
      <c r="P671" t="s">
        <v>33</v>
      </c>
      <c r="Q671" s="6">
        <f t="shared" si="101"/>
        <v>3.5864754098360656</v>
      </c>
      <c r="R671">
        <f t="shared" si="102"/>
        <v>107.97038864898211</v>
      </c>
      <c r="S671" t="str">
        <f t="shared" si="105"/>
        <v>theater</v>
      </c>
      <c r="T671" t="str">
        <f t="shared" si="106"/>
        <v>plays</v>
      </c>
      <c r="U671">
        <f t="shared" si="107"/>
        <v>7</v>
      </c>
      <c r="V671" t="str">
        <f t="shared" si="108"/>
        <v>theater</v>
      </c>
      <c r="W671" t="str">
        <f t="shared" si="109"/>
        <v>er/plays</v>
      </c>
      <c r="X671">
        <f t="shared" si="110"/>
        <v>13</v>
      </c>
    </row>
    <row r="672" spans="1:2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 s="17">
        <f t="shared" si="103"/>
        <v>42425.25</v>
      </c>
      <c r="K672">
        <v>1456380000</v>
      </c>
      <c r="L672" s="16">
        <f t="shared" si="104"/>
        <v>42437.25</v>
      </c>
      <c r="M672">
        <v>1457416800</v>
      </c>
      <c r="N672" t="b">
        <v>0</v>
      </c>
      <c r="O672" t="b">
        <v>0</v>
      </c>
      <c r="P672" t="s">
        <v>60</v>
      </c>
      <c r="Q672" s="6">
        <f t="shared" si="101"/>
        <v>4.6885802469135802</v>
      </c>
      <c r="R672">
        <f t="shared" si="102"/>
        <v>68.987284287011803</v>
      </c>
      <c r="S672" t="str">
        <f t="shared" si="105"/>
        <v>music</v>
      </c>
      <c r="T672" t="str">
        <f t="shared" si="106"/>
        <v>indie rock</v>
      </c>
      <c r="U672">
        <f t="shared" si="107"/>
        <v>5</v>
      </c>
      <c r="V672" t="str">
        <f t="shared" si="108"/>
        <v>music</v>
      </c>
      <c r="W672" t="str">
        <f t="shared" si="109"/>
        <v>ie rock</v>
      </c>
      <c r="X672">
        <f t="shared" si="110"/>
        <v>16</v>
      </c>
    </row>
    <row r="673" spans="1:2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 s="17">
        <f t="shared" si="103"/>
        <v>40390.208333333336</v>
      </c>
      <c r="K673">
        <v>1280552400</v>
      </c>
      <c r="L673" s="16">
        <f t="shared" si="104"/>
        <v>40394.208333333336</v>
      </c>
      <c r="M673">
        <v>1280898000</v>
      </c>
      <c r="N673" t="b">
        <v>0</v>
      </c>
      <c r="O673" t="b">
        <v>1</v>
      </c>
      <c r="P673" t="s">
        <v>33</v>
      </c>
      <c r="Q673" s="6">
        <f t="shared" si="101"/>
        <v>1.220563524590164</v>
      </c>
      <c r="R673">
        <f t="shared" si="102"/>
        <v>111.02236719478098</v>
      </c>
      <c r="S673" t="str">
        <f t="shared" si="105"/>
        <v>theater</v>
      </c>
      <c r="T673" t="str">
        <f t="shared" si="106"/>
        <v>plays</v>
      </c>
      <c r="U673">
        <f t="shared" si="107"/>
        <v>7</v>
      </c>
      <c r="V673" t="str">
        <f t="shared" si="108"/>
        <v>theater</v>
      </c>
      <c r="W673" t="str">
        <f t="shared" si="109"/>
        <v>plays</v>
      </c>
      <c r="X673">
        <f t="shared" si="110"/>
        <v>13</v>
      </c>
    </row>
    <row r="674" spans="1:2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 s="17">
        <f t="shared" si="103"/>
        <v>43180.208333333328</v>
      </c>
      <c r="K674">
        <v>1521608400</v>
      </c>
      <c r="L674" s="16">
        <f t="shared" si="104"/>
        <v>43190.208333333328</v>
      </c>
      <c r="M674">
        <v>1522472400</v>
      </c>
      <c r="N674" t="b">
        <v>0</v>
      </c>
      <c r="O674" t="b">
        <v>0</v>
      </c>
      <c r="P674" t="s">
        <v>33</v>
      </c>
      <c r="Q674" s="6">
        <f t="shared" si="101"/>
        <v>0.55931783729156137</v>
      </c>
      <c r="R674">
        <f t="shared" si="102"/>
        <v>24.997515808491418</v>
      </c>
      <c r="S674" t="str">
        <f t="shared" si="105"/>
        <v>theater</v>
      </c>
      <c r="T674" t="str">
        <f t="shared" si="106"/>
        <v>plays</v>
      </c>
      <c r="U674">
        <f t="shared" si="107"/>
        <v>7</v>
      </c>
      <c r="V674" t="str">
        <f t="shared" si="108"/>
        <v>theater</v>
      </c>
      <c r="W674" t="str">
        <f t="shared" si="109"/>
        <v>er/plays</v>
      </c>
      <c r="X674">
        <f t="shared" si="110"/>
        <v>13</v>
      </c>
    </row>
    <row r="675" spans="1:2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 s="17">
        <f t="shared" si="103"/>
        <v>42475.208333333328</v>
      </c>
      <c r="K675">
        <v>1460696400</v>
      </c>
      <c r="L675" s="16">
        <f t="shared" si="104"/>
        <v>42496.208333333328</v>
      </c>
      <c r="M675">
        <v>1462510800</v>
      </c>
      <c r="N675" t="b">
        <v>0</v>
      </c>
      <c r="O675" t="b">
        <v>0</v>
      </c>
      <c r="P675" t="s">
        <v>60</v>
      </c>
      <c r="Q675" s="6">
        <f t="shared" si="101"/>
        <v>0.43660714285714286</v>
      </c>
      <c r="R675">
        <f t="shared" si="102"/>
        <v>42.155172413793103</v>
      </c>
      <c r="S675" t="str">
        <f t="shared" si="105"/>
        <v>music</v>
      </c>
      <c r="T675" t="str">
        <f t="shared" si="106"/>
        <v>indie rock</v>
      </c>
      <c r="U675">
        <f t="shared" si="107"/>
        <v>5</v>
      </c>
      <c r="V675" t="str">
        <f t="shared" si="108"/>
        <v>music</v>
      </c>
      <c r="W675" t="str">
        <f t="shared" si="109"/>
        <v>music/indie rock</v>
      </c>
      <c r="X675">
        <f t="shared" si="110"/>
        <v>16</v>
      </c>
    </row>
    <row r="676" spans="1:2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 s="17">
        <f t="shared" si="103"/>
        <v>40774.208333333336</v>
      </c>
      <c r="K676">
        <v>1313730000</v>
      </c>
      <c r="L676" s="16">
        <f t="shared" si="104"/>
        <v>40821.208333333336</v>
      </c>
      <c r="M676">
        <v>1317790800</v>
      </c>
      <c r="N676" t="b">
        <v>0</v>
      </c>
      <c r="O676" t="b">
        <v>0</v>
      </c>
      <c r="P676" t="s">
        <v>122</v>
      </c>
      <c r="Q676" s="6">
        <f t="shared" si="101"/>
        <v>0.33538371411833628</v>
      </c>
      <c r="R676">
        <f t="shared" si="102"/>
        <v>47.003284072249592</v>
      </c>
      <c r="S676" t="str">
        <f t="shared" si="105"/>
        <v>photography</v>
      </c>
      <c r="T676" t="str">
        <f t="shared" si="106"/>
        <v>photography books</v>
      </c>
      <c r="U676">
        <f t="shared" si="107"/>
        <v>11</v>
      </c>
      <c r="V676" t="str">
        <f t="shared" si="108"/>
        <v>photography</v>
      </c>
      <c r="W676" t="str">
        <f t="shared" si="109"/>
        <v>ooks</v>
      </c>
      <c r="X676">
        <f t="shared" si="110"/>
        <v>29</v>
      </c>
    </row>
    <row r="677" spans="1:2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 s="17">
        <f t="shared" si="103"/>
        <v>43719.208333333328</v>
      </c>
      <c r="K677">
        <v>1568178000</v>
      </c>
      <c r="L677" s="16">
        <f t="shared" si="104"/>
        <v>43726.208333333328</v>
      </c>
      <c r="M677">
        <v>1568782800</v>
      </c>
      <c r="N677" t="b">
        <v>0</v>
      </c>
      <c r="O677" t="b">
        <v>0</v>
      </c>
      <c r="P677" t="s">
        <v>1029</v>
      </c>
      <c r="Q677" s="6">
        <f t="shared" si="101"/>
        <v>1.2297938144329896</v>
      </c>
      <c r="R677">
        <f t="shared" si="102"/>
        <v>36.0392749244713</v>
      </c>
      <c r="S677" t="str">
        <f t="shared" si="105"/>
        <v>journalism</v>
      </c>
      <c r="T677" t="str">
        <f t="shared" si="106"/>
        <v>audio</v>
      </c>
      <c r="U677">
        <f t="shared" si="107"/>
        <v>10</v>
      </c>
      <c r="V677" t="str">
        <f t="shared" si="108"/>
        <v>journalism</v>
      </c>
      <c r="W677" t="str">
        <f t="shared" si="109"/>
        <v>journalism/audio</v>
      </c>
      <c r="X677">
        <f t="shared" si="110"/>
        <v>16</v>
      </c>
    </row>
    <row r="678" spans="1:2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 s="17">
        <f t="shared" si="103"/>
        <v>41178.208333333336</v>
      </c>
      <c r="K678">
        <v>1348635600</v>
      </c>
      <c r="L678" s="16">
        <f t="shared" si="104"/>
        <v>41187.208333333336</v>
      </c>
      <c r="M678">
        <v>1349413200</v>
      </c>
      <c r="N678" t="b">
        <v>0</v>
      </c>
      <c r="O678" t="b">
        <v>0</v>
      </c>
      <c r="P678" t="s">
        <v>122</v>
      </c>
      <c r="Q678" s="6">
        <f t="shared" si="101"/>
        <v>1.8974959871589085</v>
      </c>
      <c r="R678">
        <f t="shared" si="102"/>
        <v>101.03760683760684</v>
      </c>
      <c r="S678" t="str">
        <f t="shared" si="105"/>
        <v>photography</v>
      </c>
      <c r="T678" t="str">
        <f t="shared" si="106"/>
        <v>photography books</v>
      </c>
      <c r="U678">
        <f t="shared" si="107"/>
        <v>11</v>
      </c>
      <c r="V678" t="str">
        <f t="shared" si="108"/>
        <v>photography</v>
      </c>
      <c r="W678" t="str">
        <f t="shared" si="109"/>
        <v xml:space="preserve"> books</v>
      </c>
      <c r="X678">
        <f t="shared" si="110"/>
        <v>29</v>
      </c>
    </row>
    <row r="679" spans="1:2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 s="17">
        <f t="shared" si="103"/>
        <v>42561.208333333328</v>
      </c>
      <c r="K679">
        <v>1468126800</v>
      </c>
      <c r="L679" s="16">
        <f t="shared" si="104"/>
        <v>42611.208333333328</v>
      </c>
      <c r="M679">
        <v>1472446800</v>
      </c>
      <c r="N679" t="b">
        <v>0</v>
      </c>
      <c r="O679" t="b">
        <v>0</v>
      </c>
      <c r="P679" t="s">
        <v>119</v>
      </c>
      <c r="Q679" s="6">
        <f t="shared" si="101"/>
        <v>0.83622641509433959</v>
      </c>
      <c r="R679">
        <f t="shared" si="102"/>
        <v>39.927927927927925</v>
      </c>
      <c r="S679" t="str">
        <f t="shared" si="105"/>
        <v>publishing</v>
      </c>
      <c r="T679" t="str">
        <f t="shared" si="106"/>
        <v>fiction</v>
      </c>
      <c r="U679">
        <f t="shared" si="107"/>
        <v>10</v>
      </c>
      <c r="V679" t="str">
        <f t="shared" si="108"/>
        <v>publishing</v>
      </c>
      <c r="W679" t="str">
        <f t="shared" si="109"/>
        <v>fiction</v>
      </c>
      <c r="X679">
        <f t="shared" si="110"/>
        <v>18</v>
      </c>
    </row>
    <row r="680" spans="1:2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 s="17">
        <f t="shared" si="103"/>
        <v>43484.25</v>
      </c>
      <c r="K680">
        <v>1547877600</v>
      </c>
      <c r="L680" s="16">
        <f t="shared" si="104"/>
        <v>43486.25</v>
      </c>
      <c r="M680">
        <v>1548050400</v>
      </c>
      <c r="N680" t="b">
        <v>0</v>
      </c>
      <c r="O680" t="b">
        <v>0</v>
      </c>
      <c r="P680" t="s">
        <v>53</v>
      </c>
      <c r="Q680" s="6">
        <f t="shared" si="101"/>
        <v>0.17968844221105529</v>
      </c>
      <c r="R680">
        <f t="shared" si="102"/>
        <v>83.158139534883716</v>
      </c>
      <c r="S680" t="str">
        <f t="shared" si="105"/>
        <v>film &amp; video</v>
      </c>
      <c r="T680" t="str">
        <f t="shared" si="106"/>
        <v>drama</v>
      </c>
      <c r="U680">
        <f t="shared" si="107"/>
        <v>12</v>
      </c>
      <c r="V680" t="str">
        <f t="shared" si="108"/>
        <v>film &amp; video</v>
      </c>
      <c r="W680" t="str">
        <f t="shared" si="109"/>
        <v>ama</v>
      </c>
      <c r="X680">
        <f t="shared" si="110"/>
        <v>18</v>
      </c>
    </row>
    <row r="681" spans="1:2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 s="17">
        <f t="shared" si="103"/>
        <v>43756.208333333328</v>
      </c>
      <c r="K681">
        <v>1571374800</v>
      </c>
      <c r="L681" s="16">
        <f t="shared" si="104"/>
        <v>43761.208333333328</v>
      </c>
      <c r="M681">
        <v>1571806800</v>
      </c>
      <c r="N681" t="b">
        <v>0</v>
      </c>
      <c r="O681" t="b">
        <v>1</v>
      </c>
      <c r="P681" t="s">
        <v>17</v>
      </c>
      <c r="Q681" s="6">
        <f t="shared" si="101"/>
        <v>10.365</v>
      </c>
      <c r="R681">
        <f t="shared" si="102"/>
        <v>39.97520661157025</v>
      </c>
      <c r="S681" t="str">
        <f t="shared" si="105"/>
        <v>food</v>
      </c>
      <c r="T681" t="str">
        <f t="shared" si="106"/>
        <v>food trucks</v>
      </c>
      <c r="U681">
        <f t="shared" si="107"/>
        <v>4</v>
      </c>
      <c r="V681" t="str">
        <f t="shared" si="108"/>
        <v>food</v>
      </c>
      <c r="W681" t="str">
        <f t="shared" si="109"/>
        <v>d/food trucks</v>
      </c>
      <c r="X681">
        <f t="shared" si="110"/>
        <v>16</v>
      </c>
    </row>
    <row r="682" spans="1:2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 s="17">
        <f t="shared" si="103"/>
        <v>43813.25</v>
      </c>
      <c r="K682">
        <v>1576303200</v>
      </c>
      <c r="L682" s="16">
        <f t="shared" si="104"/>
        <v>43815.25</v>
      </c>
      <c r="M682">
        <v>1576476000</v>
      </c>
      <c r="N682" t="b">
        <v>0</v>
      </c>
      <c r="O682" t="b">
        <v>1</v>
      </c>
      <c r="P682" t="s">
        <v>292</v>
      </c>
      <c r="Q682" s="6">
        <f t="shared" si="101"/>
        <v>0.97405219780219776</v>
      </c>
      <c r="R682">
        <f t="shared" si="102"/>
        <v>47.993908629441627</v>
      </c>
      <c r="S682" t="str">
        <f t="shared" si="105"/>
        <v>games</v>
      </c>
      <c r="T682" t="str">
        <f t="shared" si="106"/>
        <v>mobile games</v>
      </c>
      <c r="U682">
        <f t="shared" si="107"/>
        <v>5</v>
      </c>
      <c r="V682" t="str">
        <f t="shared" si="108"/>
        <v>games</v>
      </c>
      <c r="W682" t="str">
        <f t="shared" si="109"/>
        <v>e games</v>
      </c>
      <c r="X682">
        <f t="shared" si="110"/>
        <v>18</v>
      </c>
    </row>
    <row r="683" spans="1:2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 s="17">
        <f t="shared" si="103"/>
        <v>40898.25</v>
      </c>
      <c r="K683">
        <v>1324447200</v>
      </c>
      <c r="L683" s="16">
        <f t="shared" si="104"/>
        <v>40904.25</v>
      </c>
      <c r="M683">
        <v>1324965600</v>
      </c>
      <c r="N683" t="b">
        <v>0</v>
      </c>
      <c r="O683" t="b">
        <v>0</v>
      </c>
      <c r="P683" t="s">
        <v>33</v>
      </c>
      <c r="Q683" s="6">
        <f t="shared" si="101"/>
        <v>0.86386203150461705</v>
      </c>
      <c r="R683">
        <f t="shared" si="102"/>
        <v>95.978877489438744</v>
      </c>
      <c r="S683" t="str">
        <f t="shared" si="105"/>
        <v>theater</v>
      </c>
      <c r="T683" t="str">
        <f t="shared" si="106"/>
        <v>plays</v>
      </c>
      <c r="U683">
        <f t="shared" si="107"/>
        <v>7</v>
      </c>
      <c r="V683" t="str">
        <f t="shared" si="108"/>
        <v>theater</v>
      </c>
      <c r="W683" t="str">
        <f t="shared" si="109"/>
        <v>plays</v>
      </c>
      <c r="X683">
        <f t="shared" si="110"/>
        <v>13</v>
      </c>
    </row>
    <row r="684" spans="1:2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 s="17">
        <f t="shared" si="103"/>
        <v>41619.25</v>
      </c>
      <c r="K684">
        <v>1386741600</v>
      </c>
      <c r="L684" s="16">
        <f t="shared" si="104"/>
        <v>41628.25</v>
      </c>
      <c r="M684">
        <v>1387519200</v>
      </c>
      <c r="N684" t="b">
        <v>0</v>
      </c>
      <c r="O684" t="b">
        <v>0</v>
      </c>
      <c r="P684" t="s">
        <v>33</v>
      </c>
      <c r="Q684" s="6">
        <f t="shared" si="101"/>
        <v>1.5016666666666667</v>
      </c>
      <c r="R684">
        <f t="shared" si="102"/>
        <v>78.728155339805824</v>
      </c>
      <c r="S684" t="str">
        <f t="shared" si="105"/>
        <v>theater</v>
      </c>
      <c r="T684" t="str">
        <f t="shared" si="106"/>
        <v>plays</v>
      </c>
      <c r="U684">
        <f t="shared" si="107"/>
        <v>7</v>
      </c>
      <c r="V684" t="str">
        <f t="shared" si="108"/>
        <v>theater</v>
      </c>
      <c r="W684" t="str">
        <f t="shared" si="109"/>
        <v>plays</v>
      </c>
      <c r="X684">
        <f t="shared" si="110"/>
        <v>13</v>
      </c>
    </row>
    <row r="685" spans="1:2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 s="17">
        <f t="shared" si="103"/>
        <v>43359.208333333328</v>
      </c>
      <c r="K685">
        <v>1537074000</v>
      </c>
      <c r="L685" s="16">
        <f t="shared" si="104"/>
        <v>43361.208333333328</v>
      </c>
      <c r="M685">
        <v>1537246800</v>
      </c>
      <c r="N685" t="b">
        <v>0</v>
      </c>
      <c r="O685" t="b">
        <v>0</v>
      </c>
      <c r="P685" t="s">
        <v>33</v>
      </c>
      <c r="Q685" s="6">
        <f t="shared" si="101"/>
        <v>3.5843478260869563</v>
      </c>
      <c r="R685">
        <f t="shared" si="102"/>
        <v>56.081632653061227</v>
      </c>
      <c r="S685" t="str">
        <f t="shared" si="105"/>
        <v>theater</v>
      </c>
      <c r="T685" t="str">
        <f t="shared" si="106"/>
        <v>plays</v>
      </c>
      <c r="U685">
        <f t="shared" si="107"/>
        <v>7</v>
      </c>
      <c r="V685" t="str">
        <f t="shared" si="108"/>
        <v>theater</v>
      </c>
      <c r="W685" t="str">
        <f t="shared" si="109"/>
        <v>theater/plays</v>
      </c>
      <c r="X685">
        <f t="shared" si="110"/>
        <v>13</v>
      </c>
    </row>
    <row r="686" spans="1:2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 s="17">
        <f t="shared" si="103"/>
        <v>40358.208333333336</v>
      </c>
      <c r="K686">
        <v>1277787600</v>
      </c>
      <c r="L686" s="16">
        <f t="shared" si="104"/>
        <v>40378.208333333336</v>
      </c>
      <c r="M686">
        <v>1279515600</v>
      </c>
      <c r="N686" t="b">
        <v>0</v>
      </c>
      <c r="O686" t="b">
        <v>0</v>
      </c>
      <c r="P686" t="s">
        <v>68</v>
      </c>
      <c r="Q686" s="6">
        <f t="shared" si="101"/>
        <v>5.4285714285714288</v>
      </c>
      <c r="R686">
        <f t="shared" si="102"/>
        <v>69.090909090909093</v>
      </c>
      <c r="S686" t="str">
        <f t="shared" si="105"/>
        <v>publishing</v>
      </c>
      <c r="T686" t="str">
        <f t="shared" si="106"/>
        <v>nonfiction</v>
      </c>
      <c r="U686">
        <f t="shared" si="107"/>
        <v>10</v>
      </c>
      <c r="V686" t="str">
        <f t="shared" si="108"/>
        <v>publishing</v>
      </c>
      <c r="W686" t="str">
        <f t="shared" si="109"/>
        <v>on</v>
      </c>
      <c r="X686">
        <f t="shared" si="110"/>
        <v>21</v>
      </c>
    </row>
    <row r="687" spans="1:2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 s="17">
        <f t="shared" si="103"/>
        <v>42239.208333333328</v>
      </c>
      <c r="K687">
        <v>1440306000</v>
      </c>
      <c r="L687" s="16">
        <f t="shared" si="104"/>
        <v>42263.208333333328</v>
      </c>
      <c r="M687">
        <v>1442379600</v>
      </c>
      <c r="N687" t="b">
        <v>0</v>
      </c>
      <c r="O687" t="b">
        <v>0</v>
      </c>
      <c r="P687" t="s">
        <v>33</v>
      </c>
      <c r="Q687" s="6">
        <f t="shared" si="101"/>
        <v>0.67500714285714281</v>
      </c>
      <c r="R687">
        <f t="shared" si="102"/>
        <v>102.05291576673866</v>
      </c>
      <c r="S687" t="str">
        <f t="shared" si="105"/>
        <v>theater</v>
      </c>
      <c r="T687" t="str">
        <f t="shared" si="106"/>
        <v>plays</v>
      </c>
      <c r="U687">
        <f t="shared" si="107"/>
        <v>7</v>
      </c>
      <c r="V687" t="str">
        <f t="shared" si="108"/>
        <v>theater</v>
      </c>
      <c r="W687" t="str">
        <f t="shared" si="109"/>
        <v>heater/plays</v>
      </c>
      <c r="X687">
        <f t="shared" si="110"/>
        <v>13</v>
      </c>
    </row>
    <row r="688" spans="1:2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 s="17">
        <f t="shared" si="103"/>
        <v>43186.208333333328</v>
      </c>
      <c r="K688">
        <v>1522126800</v>
      </c>
      <c r="L688" s="16">
        <f t="shared" si="104"/>
        <v>43197.208333333328</v>
      </c>
      <c r="M688">
        <v>1523077200</v>
      </c>
      <c r="N688" t="b">
        <v>0</v>
      </c>
      <c r="O688" t="b">
        <v>0</v>
      </c>
      <c r="P688" t="s">
        <v>65</v>
      </c>
      <c r="Q688" s="6">
        <f t="shared" si="101"/>
        <v>1.9174666666666667</v>
      </c>
      <c r="R688">
        <f t="shared" si="102"/>
        <v>107.32089552238806</v>
      </c>
      <c r="S688" t="str">
        <f t="shared" si="105"/>
        <v>technology</v>
      </c>
      <c r="T688" t="str">
        <f t="shared" si="106"/>
        <v>wearables</v>
      </c>
      <c r="U688">
        <f t="shared" si="107"/>
        <v>10</v>
      </c>
      <c r="V688" t="str">
        <f t="shared" si="108"/>
        <v>technology</v>
      </c>
      <c r="W688" t="str">
        <f t="shared" si="109"/>
        <v>es</v>
      </c>
      <c r="X688">
        <f t="shared" si="110"/>
        <v>20</v>
      </c>
    </row>
    <row r="689" spans="1:2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 s="17">
        <f t="shared" si="103"/>
        <v>42806.25</v>
      </c>
      <c r="K689">
        <v>1489298400</v>
      </c>
      <c r="L689" s="16">
        <f t="shared" si="104"/>
        <v>42809.208333333328</v>
      </c>
      <c r="M689">
        <v>1489554000</v>
      </c>
      <c r="N689" t="b">
        <v>0</v>
      </c>
      <c r="O689" t="b">
        <v>0</v>
      </c>
      <c r="P689" t="s">
        <v>33</v>
      </c>
      <c r="Q689" s="6">
        <f t="shared" si="101"/>
        <v>9.32</v>
      </c>
      <c r="R689">
        <f t="shared" si="102"/>
        <v>51.970260223048328</v>
      </c>
      <c r="S689" t="str">
        <f t="shared" si="105"/>
        <v>theater</v>
      </c>
      <c r="T689" t="str">
        <f t="shared" si="106"/>
        <v>plays</v>
      </c>
      <c r="U689">
        <f t="shared" si="107"/>
        <v>7</v>
      </c>
      <c r="V689" t="str">
        <f t="shared" si="108"/>
        <v>theater</v>
      </c>
      <c r="W689" t="str">
        <f t="shared" si="109"/>
        <v>theater/plays</v>
      </c>
      <c r="X689">
        <f t="shared" si="110"/>
        <v>13</v>
      </c>
    </row>
    <row r="690" spans="1:2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 s="17">
        <f t="shared" si="103"/>
        <v>43475.25</v>
      </c>
      <c r="K690">
        <v>1547100000</v>
      </c>
      <c r="L690" s="16">
        <f t="shared" si="104"/>
        <v>43491.25</v>
      </c>
      <c r="M690">
        <v>1548482400</v>
      </c>
      <c r="N690" t="b">
        <v>0</v>
      </c>
      <c r="O690" t="b">
        <v>1</v>
      </c>
      <c r="P690" t="s">
        <v>269</v>
      </c>
      <c r="Q690" s="6">
        <f t="shared" si="101"/>
        <v>4.2927586206896553</v>
      </c>
      <c r="R690">
        <f t="shared" si="102"/>
        <v>71.137142857142862</v>
      </c>
      <c r="S690" t="str">
        <f t="shared" si="105"/>
        <v>film &amp; video</v>
      </c>
      <c r="T690" t="str">
        <f t="shared" si="106"/>
        <v>television</v>
      </c>
      <c r="U690">
        <f t="shared" si="107"/>
        <v>12</v>
      </c>
      <c r="V690" t="str">
        <f t="shared" si="108"/>
        <v>film &amp; video</v>
      </c>
      <c r="W690" t="str">
        <f t="shared" si="109"/>
        <v>n</v>
      </c>
      <c r="X690">
        <f t="shared" si="110"/>
        <v>23</v>
      </c>
    </row>
    <row r="691" spans="1:2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 s="17">
        <f t="shared" si="103"/>
        <v>41576.208333333336</v>
      </c>
      <c r="K691">
        <v>1383022800</v>
      </c>
      <c r="L691" s="16">
        <f t="shared" si="104"/>
        <v>41588.25</v>
      </c>
      <c r="M691">
        <v>1384063200</v>
      </c>
      <c r="N691" t="b">
        <v>0</v>
      </c>
      <c r="O691" t="b">
        <v>0</v>
      </c>
      <c r="P691" t="s">
        <v>28</v>
      </c>
      <c r="Q691" s="6">
        <f t="shared" si="101"/>
        <v>1.0065753424657535</v>
      </c>
      <c r="R691">
        <f t="shared" si="102"/>
        <v>106.49275362318841</v>
      </c>
      <c r="S691" t="str">
        <f t="shared" si="105"/>
        <v>technology</v>
      </c>
      <c r="T691" t="str">
        <f t="shared" si="106"/>
        <v>web</v>
      </c>
      <c r="U691">
        <f t="shared" si="107"/>
        <v>10</v>
      </c>
      <c r="V691" t="str">
        <f t="shared" si="108"/>
        <v>technology</v>
      </c>
      <c r="W691" t="str">
        <f t="shared" si="109"/>
        <v>echnology/web</v>
      </c>
      <c r="X691">
        <f t="shared" si="110"/>
        <v>14</v>
      </c>
    </row>
    <row r="692" spans="1:2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 s="17">
        <f t="shared" si="103"/>
        <v>40874.25</v>
      </c>
      <c r="K692">
        <v>1322373600</v>
      </c>
      <c r="L692" s="16">
        <f t="shared" si="104"/>
        <v>40880.25</v>
      </c>
      <c r="M692">
        <v>1322892000</v>
      </c>
      <c r="N692" t="b">
        <v>0</v>
      </c>
      <c r="O692" t="b">
        <v>1</v>
      </c>
      <c r="P692" t="s">
        <v>42</v>
      </c>
      <c r="Q692" s="6">
        <f t="shared" si="101"/>
        <v>2.266111111111111</v>
      </c>
      <c r="R692">
        <f t="shared" si="102"/>
        <v>42.93684210526316</v>
      </c>
      <c r="S692" t="str">
        <f t="shared" si="105"/>
        <v>film &amp; video</v>
      </c>
      <c r="T692" t="str">
        <f t="shared" si="106"/>
        <v>documentary</v>
      </c>
      <c r="U692">
        <f t="shared" si="107"/>
        <v>12</v>
      </c>
      <c r="V692" t="str">
        <f t="shared" si="108"/>
        <v>film &amp; video</v>
      </c>
      <c r="W692" t="str">
        <f t="shared" si="109"/>
        <v>documentary</v>
      </c>
      <c r="X692">
        <f t="shared" si="110"/>
        <v>24</v>
      </c>
    </row>
    <row r="693" spans="1:2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 s="17">
        <f t="shared" si="103"/>
        <v>41185.208333333336</v>
      </c>
      <c r="K693">
        <v>1349240400</v>
      </c>
      <c r="L693" s="16">
        <f t="shared" si="104"/>
        <v>41202.208333333336</v>
      </c>
      <c r="M693">
        <v>1350709200</v>
      </c>
      <c r="N693" t="b">
        <v>1</v>
      </c>
      <c r="O693" t="b">
        <v>1</v>
      </c>
      <c r="P693" t="s">
        <v>42</v>
      </c>
      <c r="Q693" s="6">
        <f t="shared" si="101"/>
        <v>1.4238</v>
      </c>
      <c r="R693">
        <f t="shared" si="102"/>
        <v>30.037974683544302</v>
      </c>
      <c r="S693" t="str">
        <f t="shared" si="105"/>
        <v>film &amp; video</v>
      </c>
      <c r="T693" t="str">
        <f t="shared" si="106"/>
        <v>documentary</v>
      </c>
      <c r="U693">
        <f t="shared" si="107"/>
        <v>12</v>
      </c>
      <c r="V693" t="str">
        <f t="shared" si="108"/>
        <v>film &amp; video</v>
      </c>
      <c r="W693" t="e">
        <f t="shared" si="109"/>
        <v>#VALUE!</v>
      </c>
      <c r="X693">
        <f t="shared" si="110"/>
        <v>24</v>
      </c>
    </row>
    <row r="694" spans="1:2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 s="17">
        <f t="shared" si="103"/>
        <v>43655.208333333328</v>
      </c>
      <c r="K694">
        <v>1562648400</v>
      </c>
      <c r="L694" s="16">
        <f t="shared" si="104"/>
        <v>43673.208333333328</v>
      </c>
      <c r="M694">
        <v>1564203600</v>
      </c>
      <c r="N694" t="b">
        <v>0</v>
      </c>
      <c r="O694" t="b">
        <v>0</v>
      </c>
      <c r="P694" t="s">
        <v>23</v>
      </c>
      <c r="Q694" s="6">
        <f t="shared" si="101"/>
        <v>0.90633333333333332</v>
      </c>
      <c r="R694">
        <f t="shared" si="102"/>
        <v>70.623376623376629</v>
      </c>
      <c r="S694" t="str">
        <f t="shared" si="105"/>
        <v>music</v>
      </c>
      <c r="T694" t="str">
        <f t="shared" si="106"/>
        <v>rock</v>
      </c>
      <c r="U694">
        <f t="shared" si="107"/>
        <v>5</v>
      </c>
      <c r="V694" t="str">
        <f t="shared" si="108"/>
        <v>music</v>
      </c>
      <c r="W694" t="str">
        <f t="shared" si="109"/>
        <v>ic/rock</v>
      </c>
      <c r="X694">
        <f t="shared" si="110"/>
        <v>10</v>
      </c>
    </row>
    <row r="695" spans="1:2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 s="17">
        <f t="shared" si="103"/>
        <v>43025.208333333328</v>
      </c>
      <c r="K695">
        <v>1508216400</v>
      </c>
      <c r="L695" s="16">
        <f t="shared" si="104"/>
        <v>43042.208333333328</v>
      </c>
      <c r="M695">
        <v>1509685200</v>
      </c>
      <c r="N695" t="b">
        <v>0</v>
      </c>
      <c r="O695" t="b">
        <v>0</v>
      </c>
      <c r="P695" t="s">
        <v>33</v>
      </c>
      <c r="Q695" s="6">
        <f t="shared" si="101"/>
        <v>0.63966740576496672</v>
      </c>
      <c r="R695">
        <f t="shared" si="102"/>
        <v>66.016018306636155</v>
      </c>
      <c r="S695" t="str">
        <f t="shared" si="105"/>
        <v>theater</v>
      </c>
      <c r="T695" t="str">
        <f t="shared" si="106"/>
        <v>plays</v>
      </c>
      <c r="U695">
        <f t="shared" si="107"/>
        <v>7</v>
      </c>
      <c r="V695" t="str">
        <f t="shared" si="108"/>
        <v>theater</v>
      </c>
      <c r="W695" t="str">
        <f t="shared" si="109"/>
        <v>plays</v>
      </c>
      <c r="X695">
        <f t="shared" si="110"/>
        <v>13</v>
      </c>
    </row>
    <row r="696" spans="1:2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 s="17">
        <f t="shared" si="103"/>
        <v>43066.25</v>
      </c>
      <c r="K696">
        <v>1511762400</v>
      </c>
      <c r="L696" s="16">
        <f t="shared" si="104"/>
        <v>43103.25</v>
      </c>
      <c r="M696">
        <v>1514959200</v>
      </c>
      <c r="N696" t="b">
        <v>0</v>
      </c>
      <c r="O696" t="b">
        <v>0</v>
      </c>
      <c r="P696" t="s">
        <v>33</v>
      </c>
      <c r="Q696" s="6">
        <f t="shared" si="101"/>
        <v>0.84131868131868137</v>
      </c>
      <c r="R696">
        <f t="shared" si="102"/>
        <v>96.911392405063296</v>
      </c>
      <c r="S696" t="str">
        <f t="shared" si="105"/>
        <v>theater</v>
      </c>
      <c r="T696" t="str">
        <f t="shared" si="106"/>
        <v>plays</v>
      </c>
      <c r="U696">
        <f t="shared" si="107"/>
        <v>7</v>
      </c>
      <c r="V696" t="str">
        <f t="shared" si="108"/>
        <v>theater</v>
      </c>
      <c r="W696" t="str">
        <f t="shared" si="109"/>
        <v>ys</v>
      </c>
      <c r="X696">
        <f t="shared" si="110"/>
        <v>13</v>
      </c>
    </row>
    <row r="697" spans="1:2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 s="17">
        <f t="shared" si="103"/>
        <v>42322.25</v>
      </c>
      <c r="K697">
        <v>1447480800</v>
      </c>
      <c r="L697" s="16">
        <f t="shared" si="104"/>
        <v>42338.25</v>
      </c>
      <c r="M697">
        <v>1448863200</v>
      </c>
      <c r="N697" t="b">
        <v>1</v>
      </c>
      <c r="O697" t="b">
        <v>0</v>
      </c>
      <c r="P697" t="s">
        <v>23</v>
      </c>
      <c r="Q697" s="6">
        <f t="shared" si="101"/>
        <v>1.3393478260869565</v>
      </c>
      <c r="R697">
        <f t="shared" si="102"/>
        <v>62.867346938775512</v>
      </c>
      <c r="S697" t="str">
        <f t="shared" si="105"/>
        <v>music</v>
      </c>
      <c r="T697" t="str">
        <f t="shared" si="106"/>
        <v>rock</v>
      </c>
      <c r="U697">
        <f t="shared" si="107"/>
        <v>5</v>
      </c>
      <c r="V697" t="str">
        <f t="shared" si="108"/>
        <v>music</v>
      </c>
      <c r="W697" t="str">
        <f t="shared" si="109"/>
        <v>ic/rock</v>
      </c>
      <c r="X697">
        <f t="shared" si="110"/>
        <v>10</v>
      </c>
    </row>
    <row r="698" spans="1:2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 s="17">
        <f t="shared" si="103"/>
        <v>42114.208333333328</v>
      </c>
      <c r="K698">
        <v>1429506000</v>
      </c>
      <c r="L698" s="16">
        <f t="shared" si="104"/>
        <v>42115.208333333328</v>
      </c>
      <c r="M698">
        <v>1429592400</v>
      </c>
      <c r="N698" t="b">
        <v>0</v>
      </c>
      <c r="O698" t="b">
        <v>1</v>
      </c>
      <c r="P698" t="s">
        <v>33</v>
      </c>
      <c r="Q698" s="6">
        <f t="shared" si="101"/>
        <v>0.59042047531992692</v>
      </c>
      <c r="R698">
        <f t="shared" si="102"/>
        <v>108.98537682789652</v>
      </c>
      <c r="S698" t="str">
        <f t="shared" si="105"/>
        <v>theater</v>
      </c>
      <c r="T698" t="str">
        <f t="shared" si="106"/>
        <v>plays</v>
      </c>
      <c r="U698">
        <f t="shared" si="107"/>
        <v>7</v>
      </c>
      <c r="V698" t="str">
        <f t="shared" si="108"/>
        <v>theater</v>
      </c>
      <c r="W698" t="str">
        <f t="shared" si="109"/>
        <v>heater/plays</v>
      </c>
      <c r="X698">
        <f t="shared" si="110"/>
        <v>13</v>
      </c>
    </row>
    <row r="699" spans="1:2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 s="17">
        <f t="shared" si="103"/>
        <v>43190.208333333328</v>
      </c>
      <c r="K699">
        <v>1522472400</v>
      </c>
      <c r="L699" s="16">
        <f t="shared" si="104"/>
        <v>43192.208333333328</v>
      </c>
      <c r="M699">
        <v>1522645200</v>
      </c>
      <c r="N699" t="b">
        <v>0</v>
      </c>
      <c r="O699" t="b">
        <v>0</v>
      </c>
      <c r="P699" t="s">
        <v>50</v>
      </c>
      <c r="Q699" s="6">
        <f t="shared" si="101"/>
        <v>1.5280062063615205</v>
      </c>
      <c r="R699">
        <f t="shared" si="102"/>
        <v>26.999314599040439</v>
      </c>
      <c r="S699" t="str">
        <f t="shared" si="105"/>
        <v>music</v>
      </c>
      <c r="T699" t="str">
        <f t="shared" si="106"/>
        <v>electric music</v>
      </c>
      <c r="U699">
        <f t="shared" si="107"/>
        <v>5</v>
      </c>
      <c r="V699" t="str">
        <f t="shared" si="108"/>
        <v>music</v>
      </c>
      <c r="W699" t="str">
        <f t="shared" si="109"/>
        <v>electric music</v>
      </c>
      <c r="X699">
        <f t="shared" si="110"/>
        <v>20</v>
      </c>
    </row>
    <row r="700" spans="1:2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 s="17">
        <f t="shared" si="103"/>
        <v>40871.25</v>
      </c>
      <c r="K700">
        <v>1322114400</v>
      </c>
      <c r="L700" s="16">
        <f t="shared" si="104"/>
        <v>40885.25</v>
      </c>
      <c r="M700">
        <v>1323324000</v>
      </c>
      <c r="N700" t="b">
        <v>0</v>
      </c>
      <c r="O700" t="b">
        <v>0</v>
      </c>
      <c r="P700" t="s">
        <v>65</v>
      </c>
      <c r="Q700" s="6">
        <f t="shared" si="101"/>
        <v>4.466912114014252</v>
      </c>
      <c r="R700">
        <f t="shared" si="102"/>
        <v>65.004147943311438</v>
      </c>
      <c r="S700" t="str">
        <f t="shared" si="105"/>
        <v>technology</v>
      </c>
      <c r="T700" t="str">
        <f t="shared" si="106"/>
        <v>wearables</v>
      </c>
      <c r="U700">
        <f t="shared" si="107"/>
        <v>10</v>
      </c>
      <c r="V700" t="str">
        <f t="shared" si="108"/>
        <v>technology</v>
      </c>
      <c r="W700" t="str">
        <f t="shared" si="109"/>
        <v>arables</v>
      </c>
      <c r="X700">
        <f t="shared" si="110"/>
        <v>20</v>
      </c>
    </row>
    <row r="701" spans="1:2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 s="17">
        <f t="shared" si="103"/>
        <v>43641.208333333328</v>
      </c>
      <c r="K701">
        <v>1561438800</v>
      </c>
      <c r="L701" s="16">
        <f t="shared" si="104"/>
        <v>43642.208333333328</v>
      </c>
      <c r="M701">
        <v>1561525200</v>
      </c>
      <c r="N701" t="b">
        <v>0</v>
      </c>
      <c r="O701" t="b">
        <v>0</v>
      </c>
      <c r="P701" t="s">
        <v>53</v>
      </c>
      <c r="Q701" s="6">
        <f t="shared" si="101"/>
        <v>0.8439189189189189</v>
      </c>
      <c r="R701">
        <f t="shared" si="102"/>
        <v>111.51785714285714</v>
      </c>
      <c r="S701" t="str">
        <f t="shared" si="105"/>
        <v>film &amp; video</v>
      </c>
      <c r="T701" t="str">
        <f t="shared" si="106"/>
        <v>drama</v>
      </c>
      <c r="U701">
        <f t="shared" si="107"/>
        <v>12</v>
      </c>
      <c r="V701" t="str">
        <f t="shared" si="108"/>
        <v>film &amp; video</v>
      </c>
      <c r="W701" t="str">
        <f t="shared" si="109"/>
        <v>o/drama</v>
      </c>
      <c r="X701">
        <f t="shared" si="110"/>
        <v>18</v>
      </c>
    </row>
    <row r="702" spans="1:2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 s="17">
        <f t="shared" si="103"/>
        <v>40203.25</v>
      </c>
      <c r="K702">
        <v>1264399200</v>
      </c>
      <c r="L702" s="16">
        <f t="shared" si="104"/>
        <v>40218.25</v>
      </c>
      <c r="M702">
        <v>1265695200</v>
      </c>
      <c r="N702" t="b">
        <v>0</v>
      </c>
      <c r="O702" t="b">
        <v>0</v>
      </c>
      <c r="P702" t="s">
        <v>65</v>
      </c>
      <c r="Q702" s="6">
        <f t="shared" si="101"/>
        <v>0.03</v>
      </c>
      <c r="R702">
        <f t="shared" si="102"/>
        <v>3</v>
      </c>
      <c r="S702" t="str">
        <f t="shared" si="105"/>
        <v>technology</v>
      </c>
      <c r="T702" t="str">
        <f t="shared" si="106"/>
        <v>wearables</v>
      </c>
      <c r="U702">
        <f t="shared" si="107"/>
        <v>10</v>
      </c>
      <c r="V702" t="str">
        <f t="shared" si="108"/>
        <v>technology</v>
      </c>
      <c r="W702" t="str">
        <f t="shared" si="109"/>
        <v>es</v>
      </c>
      <c r="X702">
        <f t="shared" si="110"/>
        <v>20</v>
      </c>
    </row>
    <row r="703" spans="1:2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 s="17">
        <f t="shared" si="103"/>
        <v>40629.208333333336</v>
      </c>
      <c r="K703">
        <v>1301202000</v>
      </c>
      <c r="L703" s="16">
        <f t="shared" si="104"/>
        <v>40636.208333333336</v>
      </c>
      <c r="M703">
        <v>1301806800</v>
      </c>
      <c r="N703" t="b">
        <v>1</v>
      </c>
      <c r="O703" t="b">
        <v>0</v>
      </c>
      <c r="P703" t="s">
        <v>33</v>
      </c>
      <c r="Q703" s="6">
        <f t="shared" si="101"/>
        <v>1.7502692307692307</v>
      </c>
      <c r="R703">
        <f t="shared" si="102"/>
        <v>110.99268292682927</v>
      </c>
      <c r="S703" t="str">
        <f t="shared" si="105"/>
        <v>theater</v>
      </c>
      <c r="T703" t="str">
        <f t="shared" si="106"/>
        <v>plays</v>
      </c>
      <c r="U703">
        <f t="shared" si="107"/>
        <v>7</v>
      </c>
      <c r="V703" t="str">
        <f t="shared" si="108"/>
        <v>theater</v>
      </c>
      <c r="W703" t="str">
        <f t="shared" si="109"/>
        <v>heater/plays</v>
      </c>
      <c r="X703">
        <f t="shared" si="110"/>
        <v>13</v>
      </c>
    </row>
    <row r="704" spans="1:2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 s="17">
        <f t="shared" si="103"/>
        <v>41477.208333333336</v>
      </c>
      <c r="K704">
        <v>1374469200</v>
      </c>
      <c r="L704" s="16">
        <f t="shared" si="104"/>
        <v>41482.208333333336</v>
      </c>
      <c r="M704">
        <v>1374901200</v>
      </c>
      <c r="N704" t="b">
        <v>0</v>
      </c>
      <c r="O704" t="b">
        <v>0</v>
      </c>
      <c r="P704" t="s">
        <v>65</v>
      </c>
      <c r="Q704" s="6">
        <f t="shared" si="101"/>
        <v>0.54137931034482756</v>
      </c>
      <c r="R704">
        <f t="shared" si="102"/>
        <v>56.746987951807228</v>
      </c>
      <c r="S704" t="str">
        <f t="shared" si="105"/>
        <v>technology</v>
      </c>
      <c r="T704" t="str">
        <f t="shared" si="106"/>
        <v>wearables</v>
      </c>
      <c r="U704">
        <f t="shared" si="107"/>
        <v>10</v>
      </c>
      <c r="V704" t="str">
        <f t="shared" si="108"/>
        <v>technology</v>
      </c>
      <c r="W704" t="str">
        <f t="shared" si="109"/>
        <v>gy/wearables</v>
      </c>
      <c r="X704">
        <f t="shared" si="110"/>
        <v>20</v>
      </c>
    </row>
    <row r="705" spans="1:2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 s="17">
        <f t="shared" si="103"/>
        <v>41020.208333333336</v>
      </c>
      <c r="K705">
        <v>1334984400</v>
      </c>
      <c r="L705" s="16">
        <f t="shared" si="104"/>
        <v>41037.208333333336</v>
      </c>
      <c r="M705">
        <v>1336453200</v>
      </c>
      <c r="N705" t="b">
        <v>1</v>
      </c>
      <c r="O705" t="b">
        <v>1</v>
      </c>
      <c r="P705" t="s">
        <v>206</v>
      </c>
      <c r="Q705" s="6">
        <f t="shared" si="101"/>
        <v>3.1187381703470032</v>
      </c>
      <c r="R705">
        <f t="shared" si="102"/>
        <v>97.020608439646708</v>
      </c>
      <c r="S705" t="str">
        <f t="shared" si="105"/>
        <v>publishing</v>
      </c>
      <c r="T705" t="str">
        <f t="shared" si="106"/>
        <v>translations</v>
      </c>
      <c r="U705">
        <f t="shared" si="107"/>
        <v>10</v>
      </c>
      <c r="V705" t="str">
        <f t="shared" si="108"/>
        <v>publishing</v>
      </c>
      <c r="W705" t="str">
        <f t="shared" si="109"/>
        <v>ranslations</v>
      </c>
      <c r="X705">
        <f t="shared" si="110"/>
        <v>23</v>
      </c>
    </row>
    <row r="706" spans="1:2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 s="17">
        <f t="shared" si="103"/>
        <v>42555.208333333328</v>
      </c>
      <c r="K706">
        <v>1467608400</v>
      </c>
      <c r="L706" s="16">
        <f t="shared" si="104"/>
        <v>42570.208333333328</v>
      </c>
      <c r="M706">
        <v>1468904400</v>
      </c>
      <c r="N706" t="b">
        <v>0</v>
      </c>
      <c r="O706" t="b">
        <v>0</v>
      </c>
      <c r="P706" t="s">
        <v>71</v>
      </c>
      <c r="Q706" s="6">
        <f t="shared" ref="Q706:Q769" si="111">E706/D706</f>
        <v>1.2278160919540231</v>
      </c>
      <c r="R706">
        <f t="shared" ref="R706:R769" si="112">IFERROR(E706/G706, 0)</f>
        <v>92.08620689655173</v>
      </c>
      <c r="S706" t="str">
        <f t="shared" si="105"/>
        <v>film &amp; video</v>
      </c>
      <c r="T706" t="str">
        <f t="shared" si="106"/>
        <v>animation</v>
      </c>
      <c r="U706">
        <f t="shared" si="107"/>
        <v>12</v>
      </c>
      <c r="V706" t="str">
        <f t="shared" si="108"/>
        <v>film &amp; video</v>
      </c>
      <c r="W706" t="str">
        <f t="shared" si="109"/>
        <v>nimation</v>
      </c>
      <c r="X706">
        <f t="shared" si="110"/>
        <v>22</v>
      </c>
    </row>
    <row r="707" spans="1:2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 s="17">
        <f t="shared" ref="J707:J770" si="113">(((K707/60)/60)/24)+DATE(1970,1,1)</f>
        <v>41619.25</v>
      </c>
      <c r="K707">
        <v>1386741600</v>
      </c>
      <c r="L707" s="16">
        <f t="shared" ref="L707:L770" si="114">(((M707/60)/60)/24)+DATE(1970,1,1)</f>
        <v>41623.25</v>
      </c>
      <c r="M707">
        <v>1387087200</v>
      </c>
      <c r="N707" t="b">
        <v>0</v>
      </c>
      <c r="O707" t="b">
        <v>0</v>
      </c>
      <c r="P707" t="s">
        <v>68</v>
      </c>
      <c r="Q707" s="6">
        <f t="shared" si="111"/>
        <v>0.99026517383618151</v>
      </c>
      <c r="R707">
        <f t="shared" si="112"/>
        <v>82.986666666666665</v>
      </c>
      <c r="S707" t="str">
        <f t="shared" ref="S707:S770" si="115">LEFT(P707,SEARCH("/",P707)-1)</f>
        <v>publishing</v>
      </c>
      <c r="T707" t="str">
        <f t="shared" ref="T707:T770" si="116">MID(P707,SEARCH("/",P707)+1,LEN(P707))</f>
        <v>nonfiction</v>
      </c>
      <c r="U707">
        <f t="shared" ref="U707:U770" si="117">SEARCH("/",P707)-1</f>
        <v>10</v>
      </c>
      <c r="V707" t="str">
        <f t="shared" ref="V707:V770" si="118">LEFT(P707,SEARCH("/",P707)-1)</f>
        <v>publishing</v>
      </c>
      <c r="W707" t="str">
        <f t="shared" ref="W707:W770" si="119">RIGHT(P707,LEN(P708)-SEARCH("/",P707))</f>
        <v>ion</v>
      </c>
      <c r="X707">
        <f t="shared" ref="X707:X770" si="120">LEN(P707)</f>
        <v>21</v>
      </c>
    </row>
    <row r="708" spans="1:2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 s="17">
        <f t="shared" si="113"/>
        <v>43471.25</v>
      </c>
      <c r="K708">
        <v>1546754400</v>
      </c>
      <c r="L708" s="16">
        <f t="shared" si="114"/>
        <v>43479.25</v>
      </c>
      <c r="M708">
        <v>1547445600</v>
      </c>
      <c r="N708" t="b">
        <v>0</v>
      </c>
      <c r="O708" t="b">
        <v>1</v>
      </c>
      <c r="P708" t="s">
        <v>28</v>
      </c>
      <c r="Q708" s="6">
        <f t="shared" si="111"/>
        <v>1.278468634686347</v>
      </c>
      <c r="R708">
        <f t="shared" si="112"/>
        <v>103.03791821561339</v>
      </c>
      <c r="S708" t="str">
        <f t="shared" si="115"/>
        <v>technology</v>
      </c>
      <c r="T708" t="str">
        <f t="shared" si="116"/>
        <v>web</v>
      </c>
      <c r="U708">
        <f t="shared" si="117"/>
        <v>10</v>
      </c>
      <c r="V708" t="str">
        <f t="shared" si="118"/>
        <v>technology</v>
      </c>
      <c r="W708" t="str">
        <f t="shared" si="119"/>
        <v>ogy/web</v>
      </c>
      <c r="X708">
        <f t="shared" si="120"/>
        <v>14</v>
      </c>
    </row>
    <row r="709" spans="1:2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 s="17">
        <f t="shared" si="113"/>
        <v>43442.25</v>
      </c>
      <c r="K709">
        <v>1544248800</v>
      </c>
      <c r="L709" s="16">
        <f t="shared" si="114"/>
        <v>43478.25</v>
      </c>
      <c r="M709">
        <v>1547359200</v>
      </c>
      <c r="N709" t="b">
        <v>0</v>
      </c>
      <c r="O709" t="b">
        <v>0</v>
      </c>
      <c r="P709" t="s">
        <v>53</v>
      </c>
      <c r="Q709" s="6">
        <f t="shared" si="111"/>
        <v>1.5861643835616439</v>
      </c>
      <c r="R709">
        <f t="shared" si="112"/>
        <v>68.922619047619051</v>
      </c>
      <c r="S709" t="str">
        <f t="shared" si="115"/>
        <v>film &amp; video</v>
      </c>
      <c r="T709" t="str">
        <f t="shared" si="116"/>
        <v>drama</v>
      </c>
      <c r="U709">
        <f t="shared" si="117"/>
        <v>12</v>
      </c>
      <c r="V709" t="str">
        <f t="shared" si="118"/>
        <v>film &amp; video</v>
      </c>
      <c r="W709" t="str">
        <f t="shared" si="119"/>
        <v/>
      </c>
      <c r="X709">
        <f t="shared" si="120"/>
        <v>18</v>
      </c>
    </row>
    <row r="710" spans="1:2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 s="17">
        <f t="shared" si="113"/>
        <v>42877.208333333328</v>
      </c>
      <c r="K710">
        <v>1495429200</v>
      </c>
      <c r="L710" s="16">
        <f t="shared" si="114"/>
        <v>42887.208333333328</v>
      </c>
      <c r="M710">
        <v>1496293200</v>
      </c>
      <c r="N710" t="b">
        <v>0</v>
      </c>
      <c r="O710" t="b">
        <v>0</v>
      </c>
      <c r="P710" t="s">
        <v>33</v>
      </c>
      <c r="Q710" s="6">
        <f t="shared" si="111"/>
        <v>7.0705882352941174</v>
      </c>
      <c r="R710">
        <f t="shared" si="112"/>
        <v>87.737226277372258</v>
      </c>
      <c r="S710" t="str">
        <f t="shared" si="115"/>
        <v>theater</v>
      </c>
      <c r="T710" t="str">
        <f t="shared" si="116"/>
        <v>plays</v>
      </c>
      <c r="U710">
        <f t="shared" si="117"/>
        <v>7</v>
      </c>
      <c r="V710" t="str">
        <f t="shared" si="118"/>
        <v>theater</v>
      </c>
      <c r="W710" t="str">
        <f t="shared" si="119"/>
        <v>plays</v>
      </c>
      <c r="X710">
        <f t="shared" si="120"/>
        <v>13</v>
      </c>
    </row>
    <row r="711" spans="1:2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 s="17">
        <f t="shared" si="113"/>
        <v>41018.208333333336</v>
      </c>
      <c r="K711">
        <v>1334811600</v>
      </c>
      <c r="L711" s="16">
        <f t="shared" si="114"/>
        <v>41025.208333333336</v>
      </c>
      <c r="M711">
        <v>1335416400</v>
      </c>
      <c r="N711" t="b">
        <v>0</v>
      </c>
      <c r="O711" t="b">
        <v>0</v>
      </c>
      <c r="P711" t="s">
        <v>33</v>
      </c>
      <c r="Q711" s="6">
        <f t="shared" si="111"/>
        <v>1.4238775510204082</v>
      </c>
      <c r="R711">
        <f t="shared" si="112"/>
        <v>75.021505376344081</v>
      </c>
      <c r="S711" t="str">
        <f t="shared" si="115"/>
        <v>theater</v>
      </c>
      <c r="T711" t="str">
        <f t="shared" si="116"/>
        <v>plays</v>
      </c>
      <c r="U711">
        <f t="shared" si="117"/>
        <v>7</v>
      </c>
      <c r="V711" t="str">
        <f t="shared" si="118"/>
        <v>theater</v>
      </c>
      <c r="W711" t="str">
        <f t="shared" si="119"/>
        <v>plays</v>
      </c>
      <c r="X711">
        <f t="shared" si="120"/>
        <v>13</v>
      </c>
    </row>
    <row r="712" spans="1:2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 s="17">
        <f t="shared" si="113"/>
        <v>43295.208333333328</v>
      </c>
      <c r="K712">
        <v>1531544400</v>
      </c>
      <c r="L712" s="16">
        <f t="shared" si="114"/>
        <v>43302.208333333328</v>
      </c>
      <c r="M712">
        <v>1532149200</v>
      </c>
      <c r="N712" t="b">
        <v>0</v>
      </c>
      <c r="O712" t="b">
        <v>1</v>
      </c>
      <c r="P712" t="s">
        <v>33</v>
      </c>
      <c r="Q712" s="6">
        <f t="shared" si="111"/>
        <v>1.4786046511627906</v>
      </c>
      <c r="R712">
        <f t="shared" si="112"/>
        <v>50.863999999999997</v>
      </c>
      <c r="S712" t="str">
        <f t="shared" si="115"/>
        <v>theater</v>
      </c>
      <c r="T712" t="str">
        <f t="shared" si="116"/>
        <v>plays</v>
      </c>
      <c r="U712">
        <f t="shared" si="117"/>
        <v>7</v>
      </c>
      <c r="V712" t="str">
        <f t="shared" si="118"/>
        <v>theater</v>
      </c>
      <c r="W712" t="str">
        <f t="shared" si="119"/>
        <v>plays</v>
      </c>
      <c r="X712">
        <f t="shared" si="120"/>
        <v>13</v>
      </c>
    </row>
    <row r="713" spans="1:2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 s="17">
        <f t="shared" si="113"/>
        <v>42393.25</v>
      </c>
      <c r="K713">
        <v>1453615200</v>
      </c>
      <c r="L713" s="16">
        <f t="shared" si="114"/>
        <v>42395.25</v>
      </c>
      <c r="M713">
        <v>1453788000</v>
      </c>
      <c r="N713" t="b">
        <v>1</v>
      </c>
      <c r="O713" t="b">
        <v>1</v>
      </c>
      <c r="P713" t="s">
        <v>33</v>
      </c>
      <c r="Q713" s="6">
        <f t="shared" si="111"/>
        <v>0.20322580645161289</v>
      </c>
      <c r="R713">
        <f t="shared" si="112"/>
        <v>90</v>
      </c>
      <c r="S713" t="str">
        <f t="shared" si="115"/>
        <v>theater</v>
      </c>
      <c r="T713" t="str">
        <f t="shared" si="116"/>
        <v>plays</v>
      </c>
      <c r="U713">
        <f t="shared" si="117"/>
        <v>7</v>
      </c>
      <c r="V713" t="str">
        <f t="shared" si="118"/>
        <v>theater</v>
      </c>
      <c r="W713" t="str">
        <f t="shared" si="119"/>
        <v>plays</v>
      </c>
      <c r="X713">
        <f t="shared" si="120"/>
        <v>13</v>
      </c>
    </row>
    <row r="714" spans="1:2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 s="17">
        <f t="shared" si="113"/>
        <v>42559.208333333328</v>
      </c>
      <c r="K714">
        <v>1467954000</v>
      </c>
      <c r="L714" s="16">
        <f t="shared" si="114"/>
        <v>42600.208333333328</v>
      </c>
      <c r="M714">
        <v>1471496400</v>
      </c>
      <c r="N714" t="b">
        <v>0</v>
      </c>
      <c r="O714" t="b">
        <v>0</v>
      </c>
      <c r="P714" t="s">
        <v>33</v>
      </c>
      <c r="Q714" s="6">
        <f t="shared" si="111"/>
        <v>18.40625</v>
      </c>
      <c r="R714">
        <f t="shared" si="112"/>
        <v>72.896039603960389</v>
      </c>
      <c r="S714" t="str">
        <f t="shared" si="115"/>
        <v>theater</v>
      </c>
      <c r="T714" t="str">
        <f t="shared" si="116"/>
        <v>plays</v>
      </c>
      <c r="U714">
        <f t="shared" si="117"/>
        <v>7</v>
      </c>
      <c r="V714" t="str">
        <f t="shared" si="118"/>
        <v>theater</v>
      </c>
      <c r="W714" t="str">
        <f t="shared" si="119"/>
        <v>theater/plays</v>
      </c>
      <c r="X714">
        <f t="shared" si="120"/>
        <v>13</v>
      </c>
    </row>
    <row r="715" spans="1:2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 s="17">
        <f t="shared" si="113"/>
        <v>42604.208333333328</v>
      </c>
      <c r="K715">
        <v>1471842000</v>
      </c>
      <c r="L715" s="16">
        <f t="shared" si="114"/>
        <v>42616.208333333328</v>
      </c>
      <c r="M715">
        <v>1472878800</v>
      </c>
      <c r="N715" t="b">
        <v>0</v>
      </c>
      <c r="O715" t="b">
        <v>0</v>
      </c>
      <c r="P715" t="s">
        <v>133</v>
      </c>
      <c r="Q715" s="6">
        <f t="shared" si="111"/>
        <v>1.6194202898550725</v>
      </c>
      <c r="R715">
        <f t="shared" si="112"/>
        <v>108.48543689320388</v>
      </c>
      <c r="S715" t="str">
        <f t="shared" si="115"/>
        <v>publishing</v>
      </c>
      <c r="T715" t="str">
        <f t="shared" si="116"/>
        <v>radio &amp; podcasts</v>
      </c>
      <c r="U715">
        <f t="shared" si="117"/>
        <v>10</v>
      </c>
      <c r="V715" t="str">
        <f t="shared" si="118"/>
        <v>publishing</v>
      </c>
      <c r="W715" t="e">
        <f t="shared" si="119"/>
        <v>#VALUE!</v>
      </c>
      <c r="X715">
        <f t="shared" si="120"/>
        <v>27</v>
      </c>
    </row>
    <row r="716" spans="1:2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 s="17">
        <f t="shared" si="113"/>
        <v>41870.208333333336</v>
      </c>
      <c r="K716">
        <v>1408424400</v>
      </c>
      <c r="L716" s="16">
        <f t="shared" si="114"/>
        <v>41871.208333333336</v>
      </c>
      <c r="M716">
        <v>1408510800</v>
      </c>
      <c r="N716" t="b">
        <v>0</v>
      </c>
      <c r="O716" t="b">
        <v>0</v>
      </c>
      <c r="P716" t="s">
        <v>23</v>
      </c>
      <c r="Q716" s="6">
        <f t="shared" si="111"/>
        <v>4.7282077922077921</v>
      </c>
      <c r="R716">
        <f t="shared" si="112"/>
        <v>101.98095238095237</v>
      </c>
      <c r="S716" t="str">
        <f t="shared" si="115"/>
        <v>music</v>
      </c>
      <c r="T716" t="str">
        <f t="shared" si="116"/>
        <v>rock</v>
      </c>
      <c r="U716">
        <f t="shared" si="117"/>
        <v>5</v>
      </c>
      <c r="V716" t="str">
        <f t="shared" si="118"/>
        <v>music</v>
      </c>
      <c r="W716" t="str">
        <f t="shared" si="119"/>
        <v>music/rock</v>
      </c>
      <c r="X716">
        <f t="shared" si="120"/>
        <v>10</v>
      </c>
    </row>
    <row r="717" spans="1:2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 s="17">
        <f t="shared" si="113"/>
        <v>40397.208333333336</v>
      </c>
      <c r="K717">
        <v>1281157200</v>
      </c>
      <c r="L717" s="16">
        <f t="shared" si="114"/>
        <v>40402.208333333336</v>
      </c>
      <c r="M717">
        <v>1281589200</v>
      </c>
      <c r="N717" t="b">
        <v>0</v>
      </c>
      <c r="O717" t="b">
        <v>0</v>
      </c>
      <c r="P717" t="s">
        <v>292</v>
      </c>
      <c r="Q717" s="6">
        <f t="shared" si="111"/>
        <v>0.24466101694915254</v>
      </c>
      <c r="R717">
        <f t="shared" si="112"/>
        <v>44.009146341463413</v>
      </c>
      <c r="S717" t="str">
        <f t="shared" si="115"/>
        <v>games</v>
      </c>
      <c r="T717" t="str">
        <f t="shared" si="116"/>
        <v>mobile games</v>
      </c>
      <c r="U717">
        <f t="shared" si="117"/>
        <v>5</v>
      </c>
      <c r="V717" t="str">
        <f t="shared" si="118"/>
        <v>games</v>
      </c>
      <c r="W717" t="str">
        <f t="shared" si="119"/>
        <v>e games</v>
      </c>
      <c r="X717">
        <f t="shared" si="120"/>
        <v>18</v>
      </c>
    </row>
    <row r="718" spans="1:2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 s="17">
        <f t="shared" si="113"/>
        <v>41465.208333333336</v>
      </c>
      <c r="K718">
        <v>1373432400</v>
      </c>
      <c r="L718" s="16">
        <f t="shared" si="114"/>
        <v>41493.208333333336</v>
      </c>
      <c r="M718">
        <v>1375851600</v>
      </c>
      <c r="N718" t="b">
        <v>0</v>
      </c>
      <c r="O718" t="b">
        <v>1</v>
      </c>
      <c r="P718" t="s">
        <v>33</v>
      </c>
      <c r="Q718" s="6">
        <f t="shared" si="111"/>
        <v>5.1764999999999999</v>
      </c>
      <c r="R718">
        <f t="shared" si="112"/>
        <v>65.942675159235662</v>
      </c>
      <c r="S718" t="str">
        <f t="shared" si="115"/>
        <v>theater</v>
      </c>
      <c r="T718" t="str">
        <f t="shared" si="116"/>
        <v>plays</v>
      </c>
      <c r="U718">
        <f t="shared" si="117"/>
        <v>7</v>
      </c>
      <c r="V718" t="str">
        <f t="shared" si="118"/>
        <v>theater</v>
      </c>
      <c r="W718" t="str">
        <f t="shared" si="119"/>
        <v>theater/plays</v>
      </c>
      <c r="X718">
        <f t="shared" si="120"/>
        <v>13</v>
      </c>
    </row>
    <row r="719" spans="1:2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 s="17">
        <f t="shared" si="113"/>
        <v>40777.208333333336</v>
      </c>
      <c r="K719">
        <v>1313989200</v>
      </c>
      <c r="L719" s="16">
        <f t="shared" si="114"/>
        <v>40798.208333333336</v>
      </c>
      <c r="M719">
        <v>1315803600</v>
      </c>
      <c r="N719" t="b">
        <v>0</v>
      </c>
      <c r="O719" t="b">
        <v>0</v>
      </c>
      <c r="P719" t="s">
        <v>42</v>
      </c>
      <c r="Q719" s="6">
        <f t="shared" si="111"/>
        <v>2.4764285714285714</v>
      </c>
      <c r="R719">
        <f t="shared" si="112"/>
        <v>24.987387387387386</v>
      </c>
      <c r="S719" t="str">
        <f t="shared" si="115"/>
        <v>film &amp; video</v>
      </c>
      <c r="T719" t="str">
        <f t="shared" si="116"/>
        <v>documentary</v>
      </c>
      <c r="U719">
        <f t="shared" si="117"/>
        <v>12</v>
      </c>
      <c r="V719" t="str">
        <f t="shared" si="118"/>
        <v>film &amp; video</v>
      </c>
      <c r="W719" t="str">
        <f t="shared" si="119"/>
        <v>mentary</v>
      </c>
      <c r="X719">
        <f t="shared" si="120"/>
        <v>24</v>
      </c>
    </row>
    <row r="720" spans="1:2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 s="17">
        <f t="shared" si="113"/>
        <v>41442.208333333336</v>
      </c>
      <c r="K720">
        <v>1371445200</v>
      </c>
      <c r="L720" s="16">
        <f t="shared" si="114"/>
        <v>41468.208333333336</v>
      </c>
      <c r="M720">
        <v>1373691600</v>
      </c>
      <c r="N720" t="b">
        <v>0</v>
      </c>
      <c r="O720" t="b">
        <v>0</v>
      </c>
      <c r="P720" t="s">
        <v>65</v>
      </c>
      <c r="Q720" s="6">
        <f t="shared" si="111"/>
        <v>1.0020481927710843</v>
      </c>
      <c r="R720">
        <f t="shared" si="112"/>
        <v>28.003367003367003</v>
      </c>
      <c r="S720" t="str">
        <f t="shared" si="115"/>
        <v>technology</v>
      </c>
      <c r="T720" t="str">
        <f t="shared" si="116"/>
        <v>wearables</v>
      </c>
      <c r="U720">
        <f t="shared" si="117"/>
        <v>10</v>
      </c>
      <c r="V720" t="str">
        <f t="shared" si="118"/>
        <v>technology</v>
      </c>
      <c r="W720" t="str">
        <f t="shared" si="119"/>
        <v>arables</v>
      </c>
      <c r="X720">
        <f t="shared" si="120"/>
        <v>20</v>
      </c>
    </row>
    <row r="721" spans="1:2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 s="17">
        <f t="shared" si="113"/>
        <v>41058.208333333336</v>
      </c>
      <c r="K721">
        <v>1338267600</v>
      </c>
      <c r="L721" s="16">
        <f t="shared" si="114"/>
        <v>41069.208333333336</v>
      </c>
      <c r="M721">
        <v>1339218000</v>
      </c>
      <c r="N721" t="b">
        <v>0</v>
      </c>
      <c r="O721" t="b">
        <v>0</v>
      </c>
      <c r="P721" t="s">
        <v>119</v>
      </c>
      <c r="Q721" s="6">
        <f t="shared" si="111"/>
        <v>1.53</v>
      </c>
      <c r="R721">
        <f t="shared" si="112"/>
        <v>85.829268292682926</v>
      </c>
      <c r="S721" t="str">
        <f t="shared" si="115"/>
        <v>publishing</v>
      </c>
      <c r="T721" t="str">
        <f t="shared" si="116"/>
        <v>fiction</v>
      </c>
      <c r="U721">
        <f t="shared" si="117"/>
        <v>10</v>
      </c>
      <c r="V721" t="str">
        <f t="shared" si="118"/>
        <v>publishing</v>
      </c>
      <c r="W721" t="str">
        <f t="shared" si="119"/>
        <v>on</v>
      </c>
      <c r="X721">
        <f t="shared" si="120"/>
        <v>18</v>
      </c>
    </row>
    <row r="722" spans="1:2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 s="17">
        <f t="shared" si="113"/>
        <v>43152.25</v>
      </c>
      <c r="K722">
        <v>1519192800</v>
      </c>
      <c r="L722" s="16">
        <f t="shared" si="114"/>
        <v>43166.25</v>
      </c>
      <c r="M722">
        <v>1520402400</v>
      </c>
      <c r="N722" t="b">
        <v>0</v>
      </c>
      <c r="O722" t="b">
        <v>1</v>
      </c>
      <c r="P722" t="s">
        <v>33</v>
      </c>
      <c r="Q722" s="6">
        <f t="shared" si="111"/>
        <v>0.37091954022988505</v>
      </c>
      <c r="R722">
        <f t="shared" si="112"/>
        <v>84.921052631578945</v>
      </c>
      <c r="S722" t="str">
        <f t="shared" si="115"/>
        <v>theater</v>
      </c>
      <c r="T722" t="str">
        <f t="shared" si="116"/>
        <v>plays</v>
      </c>
      <c r="U722">
        <f t="shared" si="117"/>
        <v>7</v>
      </c>
      <c r="V722" t="str">
        <f t="shared" si="118"/>
        <v>theater</v>
      </c>
      <c r="W722" t="str">
        <f t="shared" si="119"/>
        <v>ys</v>
      </c>
      <c r="X722">
        <f t="shared" si="120"/>
        <v>13</v>
      </c>
    </row>
    <row r="723" spans="1:2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 s="17">
        <f t="shared" si="113"/>
        <v>43194.208333333328</v>
      </c>
      <c r="K723">
        <v>1522818000</v>
      </c>
      <c r="L723" s="16">
        <f t="shared" si="114"/>
        <v>43200.208333333328</v>
      </c>
      <c r="M723">
        <v>1523336400</v>
      </c>
      <c r="N723" t="b">
        <v>0</v>
      </c>
      <c r="O723" t="b">
        <v>0</v>
      </c>
      <c r="P723" t="s">
        <v>23</v>
      </c>
      <c r="Q723" s="6">
        <f t="shared" si="111"/>
        <v>4.3923948220064728E-2</v>
      </c>
      <c r="R723">
        <f t="shared" si="112"/>
        <v>90.483333333333334</v>
      </c>
      <c r="S723" t="str">
        <f t="shared" si="115"/>
        <v>music</v>
      </c>
      <c r="T723" t="str">
        <f t="shared" si="116"/>
        <v>rock</v>
      </c>
      <c r="U723">
        <f t="shared" si="117"/>
        <v>5</v>
      </c>
      <c r="V723" t="str">
        <f t="shared" si="118"/>
        <v>music</v>
      </c>
      <c r="W723" t="str">
        <f t="shared" si="119"/>
        <v>music/rock</v>
      </c>
      <c r="X723">
        <f t="shared" si="120"/>
        <v>10</v>
      </c>
    </row>
    <row r="724" spans="1:2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 s="17">
        <f t="shared" si="113"/>
        <v>43045.25</v>
      </c>
      <c r="K724">
        <v>1509948000</v>
      </c>
      <c r="L724" s="16">
        <f t="shared" si="114"/>
        <v>43072.25</v>
      </c>
      <c r="M724">
        <v>1512280800</v>
      </c>
      <c r="N724" t="b">
        <v>0</v>
      </c>
      <c r="O724" t="b">
        <v>0</v>
      </c>
      <c r="P724" t="s">
        <v>42</v>
      </c>
      <c r="Q724" s="6">
        <f t="shared" si="111"/>
        <v>1.5650721649484536</v>
      </c>
      <c r="R724">
        <f t="shared" si="112"/>
        <v>25.00197628458498</v>
      </c>
      <c r="S724" t="str">
        <f t="shared" si="115"/>
        <v>film &amp; video</v>
      </c>
      <c r="T724" t="str">
        <f t="shared" si="116"/>
        <v>documentary</v>
      </c>
      <c r="U724">
        <f t="shared" si="117"/>
        <v>12</v>
      </c>
      <c r="V724" t="str">
        <f t="shared" si="118"/>
        <v>film &amp; video</v>
      </c>
      <c r="W724" t="str">
        <f t="shared" si="119"/>
        <v/>
      </c>
      <c r="X724">
        <f t="shared" si="120"/>
        <v>24</v>
      </c>
    </row>
    <row r="725" spans="1:2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 s="17">
        <f t="shared" si="113"/>
        <v>42431.25</v>
      </c>
      <c r="K725">
        <v>1456898400</v>
      </c>
      <c r="L725" s="16">
        <f t="shared" si="114"/>
        <v>42452.208333333328</v>
      </c>
      <c r="M725">
        <v>1458709200</v>
      </c>
      <c r="N725" t="b">
        <v>0</v>
      </c>
      <c r="O725" t="b">
        <v>0</v>
      </c>
      <c r="P725" t="s">
        <v>33</v>
      </c>
      <c r="Q725" s="6">
        <f t="shared" si="111"/>
        <v>2.704081632653061</v>
      </c>
      <c r="R725">
        <f t="shared" si="112"/>
        <v>92.013888888888886</v>
      </c>
      <c r="S725" t="str">
        <f t="shared" si="115"/>
        <v>theater</v>
      </c>
      <c r="T725" t="str">
        <f t="shared" si="116"/>
        <v>plays</v>
      </c>
      <c r="U725">
        <f t="shared" si="117"/>
        <v>7</v>
      </c>
      <c r="V725" t="str">
        <f t="shared" si="118"/>
        <v>theater</v>
      </c>
      <c r="W725" t="str">
        <f t="shared" si="119"/>
        <v>plays</v>
      </c>
      <c r="X725">
        <f t="shared" si="120"/>
        <v>13</v>
      </c>
    </row>
    <row r="726" spans="1:2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 s="17">
        <f t="shared" si="113"/>
        <v>41934.208333333336</v>
      </c>
      <c r="K726">
        <v>1413954000</v>
      </c>
      <c r="L726" s="16">
        <f t="shared" si="114"/>
        <v>41936.208333333336</v>
      </c>
      <c r="M726">
        <v>1414126800</v>
      </c>
      <c r="N726" t="b">
        <v>0</v>
      </c>
      <c r="O726" t="b">
        <v>1</v>
      </c>
      <c r="P726" t="s">
        <v>33</v>
      </c>
      <c r="Q726" s="6">
        <f t="shared" si="111"/>
        <v>1.3405952380952382</v>
      </c>
      <c r="R726">
        <f t="shared" si="112"/>
        <v>93.066115702479337</v>
      </c>
      <c r="S726" t="str">
        <f t="shared" si="115"/>
        <v>theater</v>
      </c>
      <c r="T726" t="str">
        <f t="shared" si="116"/>
        <v>plays</v>
      </c>
      <c r="U726">
        <f t="shared" si="117"/>
        <v>7</v>
      </c>
      <c r="V726" t="str">
        <f t="shared" si="118"/>
        <v>theater</v>
      </c>
      <c r="W726" t="str">
        <f t="shared" si="119"/>
        <v>ater/plays</v>
      </c>
      <c r="X726">
        <f t="shared" si="120"/>
        <v>13</v>
      </c>
    </row>
    <row r="727" spans="1:2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 s="17">
        <f t="shared" si="113"/>
        <v>41958.25</v>
      </c>
      <c r="K727">
        <v>1416031200</v>
      </c>
      <c r="L727" s="16">
        <f t="shared" si="114"/>
        <v>41960.25</v>
      </c>
      <c r="M727">
        <v>1416204000</v>
      </c>
      <c r="N727" t="b">
        <v>0</v>
      </c>
      <c r="O727" t="b">
        <v>0</v>
      </c>
      <c r="P727" t="s">
        <v>292</v>
      </c>
      <c r="Q727" s="6">
        <f t="shared" si="111"/>
        <v>0.50398033126293995</v>
      </c>
      <c r="R727">
        <f t="shared" si="112"/>
        <v>61.008145363408524</v>
      </c>
      <c r="S727" t="str">
        <f t="shared" si="115"/>
        <v>games</v>
      </c>
      <c r="T727" t="str">
        <f t="shared" si="116"/>
        <v>mobile games</v>
      </c>
      <c r="U727">
        <f t="shared" si="117"/>
        <v>5</v>
      </c>
      <c r="V727" t="str">
        <f t="shared" si="118"/>
        <v>games</v>
      </c>
      <c r="W727" t="str">
        <f t="shared" si="119"/>
        <v>e games</v>
      </c>
      <c r="X727">
        <f t="shared" si="120"/>
        <v>18</v>
      </c>
    </row>
    <row r="728" spans="1:2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 s="17">
        <f t="shared" si="113"/>
        <v>40476.208333333336</v>
      </c>
      <c r="K728">
        <v>1287982800</v>
      </c>
      <c r="L728" s="16">
        <f t="shared" si="114"/>
        <v>40482.208333333336</v>
      </c>
      <c r="M728">
        <v>1288501200</v>
      </c>
      <c r="N728" t="b">
        <v>0</v>
      </c>
      <c r="O728" t="b">
        <v>1</v>
      </c>
      <c r="P728" t="s">
        <v>33</v>
      </c>
      <c r="Q728" s="6">
        <f t="shared" si="111"/>
        <v>0.88815837937384901</v>
      </c>
      <c r="R728">
        <f t="shared" si="112"/>
        <v>92.036259541984734</v>
      </c>
      <c r="S728" t="str">
        <f t="shared" si="115"/>
        <v>theater</v>
      </c>
      <c r="T728" t="str">
        <f t="shared" si="116"/>
        <v>plays</v>
      </c>
      <c r="U728">
        <f t="shared" si="117"/>
        <v>7</v>
      </c>
      <c r="V728" t="str">
        <f t="shared" si="118"/>
        <v>theater</v>
      </c>
      <c r="W728" t="str">
        <f t="shared" si="119"/>
        <v>/plays</v>
      </c>
      <c r="X728">
        <f t="shared" si="120"/>
        <v>13</v>
      </c>
    </row>
    <row r="729" spans="1:2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 s="17">
        <f t="shared" si="113"/>
        <v>43485.25</v>
      </c>
      <c r="K729">
        <v>1547964000</v>
      </c>
      <c r="L729" s="16">
        <f t="shared" si="114"/>
        <v>43543.208333333328</v>
      </c>
      <c r="M729">
        <v>1552971600</v>
      </c>
      <c r="N729" t="b">
        <v>0</v>
      </c>
      <c r="O729" t="b">
        <v>0</v>
      </c>
      <c r="P729" t="s">
        <v>28</v>
      </c>
      <c r="Q729" s="6">
        <f t="shared" si="111"/>
        <v>1.65</v>
      </c>
      <c r="R729">
        <f t="shared" si="112"/>
        <v>81.132596685082873</v>
      </c>
      <c r="S729" t="str">
        <f t="shared" si="115"/>
        <v>technology</v>
      </c>
      <c r="T729" t="str">
        <f t="shared" si="116"/>
        <v>web</v>
      </c>
      <c r="U729">
        <f t="shared" si="117"/>
        <v>10</v>
      </c>
      <c r="V729" t="str">
        <f t="shared" si="118"/>
        <v>technology</v>
      </c>
      <c r="W729" t="str">
        <f t="shared" si="119"/>
        <v>eb</v>
      </c>
      <c r="X729">
        <f t="shared" si="120"/>
        <v>14</v>
      </c>
    </row>
    <row r="730" spans="1:2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 s="17">
        <f t="shared" si="113"/>
        <v>42515.208333333328</v>
      </c>
      <c r="K730">
        <v>1464152400</v>
      </c>
      <c r="L730" s="16">
        <f t="shared" si="114"/>
        <v>42526.208333333328</v>
      </c>
      <c r="M730">
        <v>1465102800</v>
      </c>
      <c r="N730" t="b">
        <v>0</v>
      </c>
      <c r="O730" t="b">
        <v>0</v>
      </c>
      <c r="P730" t="s">
        <v>33</v>
      </c>
      <c r="Q730" s="6">
        <f t="shared" si="111"/>
        <v>0.17499999999999999</v>
      </c>
      <c r="R730">
        <f t="shared" si="112"/>
        <v>73.5</v>
      </c>
      <c r="S730" t="str">
        <f t="shared" si="115"/>
        <v>theater</v>
      </c>
      <c r="T730" t="str">
        <f t="shared" si="116"/>
        <v>plays</v>
      </c>
      <c r="U730">
        <f t="shared" si="117"/>
        <v>7</v>
      </c>
      <c r="V730" t="str">
        <f t="shared" si="118"/>
        <v>theater</v>
      </c>
      <c r="W730" t="str">
        <f t="shared" si="119"/>
        <v>ater/plays</v>
      </c>
      <c r="X730">
        <f t="shared" si="120"/>
        <v>13</v>
      </c>
    </row>
    <row r="731" spans="1:2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 s="17">
        <f t="shared" si="113"/>
        <v>41309.25</v>
      </c>
      <c r="K731">
        <v>1359957600</v>
      </c>
      <c r="L731" s="16">
        <f t="shared" si="114"/>
        <v>41311.25</v>
      </c>
      <c r="M731">
        <v>1360130400</v>
      </c>
      <c r="N731" t="b">
        <v>0</v>
      </c>
      <c r="O731" t="b">
        <v>0</v>
      </c>
      <c r="P731" t="s">
        <v>53</v>
      </c>
      <c r="Q731" s="6">
        <f t="shared" si="111"/>
        <v>1.8566071428571429</v>
      </c>
      <c r="R731">
        <f t="shared" si="112"/>
        <v>85.221311475409834</v>
      </c>
      <c r="S731" t="str">
        <f t="shared" si="115"/>
        <v>film &amp; video</v>
      </c>
      <c r="T731" t="str">
        <f t="shared" si="116"/>
        <v>drama</v>
      </c>
      <c r="U731">
        <f t="shared" si="117"/>
        <v>12</v>
      </c>
      <c r="V731" t="str">
        <f t="shared" si="118"/>
        <v>film &amp; video</v>
      </c>
      <c r="W731" t="str">
        <f t="shared" si="119"/>
        <v>o/drama</v>
      </c>
      <c r="X731">
        <f t="shared" si="120"/>
        <v>18</v>
      </c>
    </row>
    <row r="732" spans="1:2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 s="17">
        <f t="shared" si="113"/>
        <v>42147.208333333328</v>
      </c>
      <c r="K732">
        <v>1432357200</v>
      </c>
      <c r="L732" s="16">
        <f t="shared" si="114"/>
        <v>42153.208333333328</v>
      </c>
      <c r="M732">
        <v>1432875600</v>
      </c>
      <c r="N732" t="b">
        <v>0</v>
      </c>
      <c r="O732" t="b">
        <v>0</v>
      </c>
      <c r="P732" t="s">
        <v>65</v>
      </c>
      <c r="Q732" s="6">
        <f t="shared" si="111"/>
        <v>4.1266319444444441</v>
      </c>
      <c r="R732">
        <f t="shared" si="112"/>
        <v>110.96825396825396</v>
      </c>
      <c r="S732" t="str">
        <f t="shared" si="115"/>
        <v>technology</v>
      </c>
      <c r="T732" t="str">
        <f t="shared" si="116"/>
        <v>wearables</v>
      </c>
      <c r="U732">
        <f t="shared" si="117"/>
        <v>10</v>
      </c>
      <c r="V732" t="str">
        <f t="shared" si="118"/>
        <v>technology</v>
      </c>
      <c r="W732" t="str">
        <f t="shared" si="119"/>
        <v>les</v>
      </c>
      <c r="X732">
        <f t="shared" si="120"/>
        <v>20</v>
      </c>
    </row>
    <row r="733" spans="1:2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 s="17">
        <f t="shared" si="113"/>
        <v>42939.208333333328</v>
      </c>
      <c r="K733">
        <v>1500786000</v>
      </c>
      <c r="L733" s="16">
        <f t="shared" si="114"/>
        <v>42940.208333333328</v>
      </c>
      <c r="M733">
        <v>1500872400</v>
      </c>
      <c r="N733" t="b">
        <v>0</v>
      </c>
      <c r="O733" t="b">
        <v>0</v>
      </c>
      <c r="P733" t="s">
        <v>28</v>
      </c>
      <c r="Q733" s="6">
        <f t="shared" si="111"/>
        <v>0.90249999999999997</v>
      </c>
      <c r="R733">
        <f t="shared" si="112"/>
        <v>32.968036529680369</v>
      </c>
      <c r="S733" t="str">
        <f t="shared" si="115"/>
        <v>technology</v>
      </c>
      <c r="T733" t="str">
        <f t="shared" si="116"/>
        <v>web</v>
      </c>
      <c r="U733">
        <f t="shared" si="117"/>
        <v>10</v>
      </c>
      <c r="V733" t="str">
        <f t="shared" si="118"/>
        <v>technology</v>
      </c>
      <c r="W733" t="e">
        <f t="shared" si="119"/>
        <v>#VALUE!</v>
      </c>
      <c r="X733">
        <f t="shared" si="120"/>
        <v>14</v>
      </c>
    </row>
    <row r="734" spans="1:2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 s="17">
        <f t="shared" si="113"/>
        <v>42816.208333333328</v>
      </c>
      <c r="K734">
        <v>1490158800</v>
      </c>
      <c r="L734" s="16">
        <f t="shared" si="114"/>
        <v>42839.208333333328</v>
      </c>
      <c r="M734">
        <v>1492146000</v>
      </c>
      <c r="N734" t="b">
        <v>0</v>
      </c>
      <c r="O734" t="b">
        <v>1</v>
      </c>
      <c r="P734" t="s">
        <v>23</v>
      </c>
      <c r="Q734" s="6">
        <f t="shared" si="111"/>
        <v>0.91984615384615387</v>
      </c>
      <c r="R734">
        <f t="shared" si="112"/>
        <v>96.005352363960753</v>
      </c>
      <c r="S734" t="str">
        <f t="shared" si="115"/>
        <v>music</v>
      </c>
      <c r="T734" t="str">
        <f t="shared" si="116"/>
        <v>rock</v>
      </c>
      <c r="U734">
        <f t="shared" si="117"/>
        <v>5</v>
      </c>
      <c r="V734" t="str">
        <f t="shared" si="118"/>
        <v>music</v>
      </c>
      <c r="W734" t="str">
        <f t="shared" si="119"/>
        <v>/rock</v>
      </c>
      <c r="X734">
        <f t="shared" si="120"/>
        <v>10</v>
      </c>
    </row>
    <row r="735" spans="1:2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 s="17">
        <f t="shared" si="113"/>
        <v>41844.208333333336</v>
      </c>
      <c r="K735">
        <v>1406178000</v>
      </c>
      <c r="L735" s="16">
        <f t="shared" si="114"/>
        <v>41857.208333333336</v>
      </c>
      <c r="M735">
        <v>1407301200</v>
      </c>
      <c r="N735" t="b">
        <v>0</v>
      </c>
      <c r="O735" t="b">
        <v>0</v>
      </c>
      <c r="P735" t="s">
        <v>148</v>
      </c>
      <c r="Q735" s="6">
        <f t="shared" si="111"/>
        <v>5.2700632911392402</v>
      </c>
      <c r="R735">
        <f t="shared" si="112"/>
        <v>84.96632653061225</v>
      </c>
      <c r="S735" t="str">
        <f t="shared" si="115"/>
        <v>music</v>
      </c>
      <c r="T735" t="str">
        <f t="shared" si="116"/>
        <v>metal</v>
      </c>
      <c r="U735">
        <f t="shared" si="117"/>
        <v>5</v>
      </c>
      <c r="V735" t="str">
        <f t="shared" si="118"/>
        <v>music</v>
      </c>
      <c r="W735" t="str">
        <f t="shared" si="119"/>
        <v>c/metal</v>
      </c>
      <c r="X735">
        <f t="shared" si="120"/>
        <v>11</v>
      </c>
    </row>
    <row r="736" spans="1:2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 s="17">
        <f t="shared" si="113"/>
        <v>42763.25</v>
      </c>
      <c r="K736">
        <v>1485583200</v>
      </c>
      <c r="L736" s="16">
        <f t="shared" si="114"/>
        <v>42775.25</v>
      </c>
      <c r="M736">
        <v>1486620000</v>
      </c>
      <c r="N736" t="b">
        <v>0</v>
      </c>
      <c r="O736" t="b">
        <v>1</v>
      </c>
      <c r="P736" t="s">
        <v>33</v>
      </c>
      <c r="Q736" s="6">
        <f t="shared" si="111"/>
        <v>3.1914285714285713</v>
      </c>
      <c r="R736">
        <f t="shared" si="112"/>
        <v>25.007462686567163</v>
      </c>
      <c r="S736" t="str">
        <f t="shared" si="115"/>
        <v>theater</v>
      </c>
      <c r="T736" t="str">
        <f t="shared" si="116"/>
        <v>plays</v>
      </c>
      <c r="U736">
        <f t="shared" si="117"/>
        <v>7</v>
      </c>
      <c r="V736" t="str">
        <f t="shared" si="118"/>
        <v>theater</v>
      </c>
      <c r="W736" t="str">
        <f t="shared" si="119"/>
        <v>theater/plays</v>
      </c>
      <c r="X736">
        <f t="shared" si="120"/>
        <v>13</v>
      </c>
    </row>
    <row r="737" spans="1:2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 s="17">
        <f t="shared" si="113"/>
        <v>42459.208333333328</v>
      </c>
      <c r="K737">
        <v>1459314000</v>
      </c>
      <c r="L737" s="16">
        <f t="shared" si="114"/>
        <v>42466.208333333328</v>
      </c>
      <c r="M737">
        <v>1459918800</v>
      </c>
      <c r="N737" t="b">
        <v>0</v>
      </c>
      <c r="O737" t="b">
        <v>0</v>
      </c>
      <c r="P737" t="s">
        <v>122</v>
      </c>
      <c r="Q737" s="6">
        <f t="shared" si="111"/>
        <v>3.5418867924528303</v>
      </c>
      <c r="R737">
        <f t="shared" si="112"/>
        <v>65.998995479658461</v>
      </c>
      <c r="S737" t="str">
        <f t="shared" si="115"/>
        <v>photography</v>
      </c>
      <c r="T737" t="str">
        <f t="shared" si="116"/>
        <v>photography books</v>
      </c>
      <c r="U737">
        <f t="shared" si="117"/>
        <v>11</v>
      </c>
      <c r="V737" t="str">
        <f t="shared" si="118"/>
        <v>photography</v>
      </c>
      <c r="W737" t="str">
        <f t="shared" si="119"/>
        <v>phy books</v>
      </c>
      <c r="X737">
        <f t="shared" si="120"/>
        <v>29</v>
      </c>
    </row>
    <row r="738" spans="1:2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 s="17">
        <f t="shared" si="113"/>
        <v>42055.25</v>
      </c>
      <c r="K738">
        <v>1424412000</v>
      </c>
      <c r="L738" s="16">
        <f t="shared" si="114"/>
        <v>42059.25</v>
      </c>
      <c r="M738">
        <v>1424757600</v>
      </c>
      <c r="N738" t="b">
        <v>0</v>
      </c>
      <c r="O738" t="b">
        <v>0</v>
      </c>
      <c r="P738" t="s">
        <v>68</v>
      </c>
      <c r="Q738" s="6">
        <f t="shared" si="111"/>
        <v>0.32896103896103895</v>
      </c>
      <c r="R738">
        <f t="shared" si="112"/>
        <v>87.34482758620689</v>
      </c>
      <c r="S738" t="str">
        <f t="shared" si="115"/>
        <v>publishing</v>
      </c>
      <c r="T738" t="str">
        <f t="shared" si="116"/>
        <v>nonfiction</v>
      </c>
      <c r="U738">
        <f t="shared" si="117"/>
        <v>10</v>
      </c>
      <c r="V738" t="str">
        <f t="shared" si="118"/>
        <v>publishing</v>
      </c>
      <c r="W738" t="str">
        <f t="shared" si="119"/>
        <v>ction</v>
      </c>
      <c r="X738">
        <f t="shared" si="120"/>
        <v>21</v>
      </c>
    </row>
    <row r="739" spans="1:2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 s="17">
        <f t="shared" si="113"/>
        <v>42685.25</v>
      </c>
      <c r="K739">
        <v>1478844000</v>
      </c>
      <c r="L739" s="16">
        <f t="shared" si="114"/>
        <v>42697.25</v>
      </c>
      <c r="M739">
        <v>1479880800</v>
      </c>
      <c r="N739" t="b">
        <v>0</v>
      </c>
      <c r="O739" t="b">
        <v>0</v>
      </c>
      <c r="P739" t="s">
        <v>60</v>
      </c>
      <c r="Q739" s="6">
        <f t="shared" si="111"/>
        <v>1.358918918918919</v>
      </c>
      <c r="R739">
        <f t="shared" si="112"/>
        <v>27.933333333333334</v>
      </c>
      <c r="S739" t="str">
        <f t="shared" si="115"/>
        <v>music</v>
      </c>
      <c r="T739" t="str">
        <f t="shared" si="116"/>
        <v>indie rock</v>
      </c>
      <c r="U739">
        <f t="shared" si="117"/>
        <v>5</v>
      </c>
      <c r="V739" t="str">
        <f t="shared" si="118"/>
        <v>music</v>
      </c>
      <c r="W739" t="str">
        <f t="shared" si="119"/>
        <v>ie rock</v>
      </c>
      <c r="X739">
        <f t="shared" si="120"/>
        <v>16</v>
      </c>
    </row>
    <row r="740" spans="1:2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 s="17">
        <f t="shared" si="113"/>
        <v>41959.25</v>
      </c>
      <c r="K740">
        <v>1416117600</v>
      </c>
      <c r="L740" s="16">
        <f t="shared" si="114"/>
        <v>41981.25</v>
      </c>
      <c r="M740">
        <v>1418018400</v>
      </c>
      <c r="N740" t="b">
        <v>0</v>
      </c>
      <c r="O740" t="b">
        <v>1</v>
      </c>
      <c r="P740" t="s">
        <v>33</v>
      </c>
      <c r="Q740" s="6">
        <f t="shared" si="111"/>
        <v>2.0843373493975904E-2</v>
      </c>
      <c r="R740">
        <f t="shared" si="112"/>
        <v>103.8</v>
      </c>
      <c r="S740" t="str">
        <f t="shared" si="115"/>
        <v>theater</v>
      </c>
      <c r="T740" t="str">
        <f t="shared" si="116"/>
        <v>plays</v>
      </c>
      <c r="U740">
        <f t="shared" si="117"/>
        <v>7</v>
      </c>
      <c r="V740" t="str">
        <f t="shared" si="118"/>
        <v>theater</v>
      </c>
      <c r="W740" t="str">
        <f t="shared" si="119"/>
        <v>er/plays</v>
      </c>
      <c r="X740">
        <f t="shared" si="120"/>
        <v>13</v>
      </c>
    </row>
    <row r="741" spans="1:2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 s="17">
        <f t="shared" si="113"/>
        <v>41089.208333333336</v>
      </c>
      <c r="K741">
        <v>1340946000</v>
      </c>
      <c r="L741" s="16">
        <f t="shared" si="114"/>
        <v>41090.208333333336</v>
      </c>
      <c r="M741">
        <v>1341032400</v>
      </c>
      <c r="N741" t="b">
        <v>0</v>
      </c>
      <c r="O741" t="b">
        <v>0</v>
      </c>
      <c r="P741" t="s">
        <v>60</v>
      </c>
      <c r="Q741" s="6">
        <f t="shared" si="111"/>
        <v>0.61</v>
      </c>
      <c r="R741">
        <f t="shared" si="112"/>
        <v>31.937172774869111</v>
      </c>
      <c r="S741" t="str">
        <f t="shared" si="115"/>
        <v>music</v>
      </c>
      <c r="T741" t="str">
        <f t="shared" si="116"/>
        <v>indie rock</v>
      </c>
      <c r="U741">
        <f t="shared" si="117"/>
        <v>5</v>
      </c>
      <c r="V741" t="str">
        <f t="shared" si="118"/>
        <v>music</v>
      </c>
      <c r="W741" t="str">
        <f t="shared" si="119"/>
        <v>ie rock</v>
      </c>
      <c r="X741">
        <f t="shared" si="120"/>
        <v>16</v>
      </c>
    </row>
    <row r="742" spans="1:2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 s="17">
        <f t="shared" si="113"/>
        <v>42769.25</v>
      </c>
      <c r="K742">
        <v>1486101600</v>
      </c>
      <c r="L742" s="16">
        <f t="shared" si="114"/>
        <v>42772.25</v>
      </c>
      <c r="M742">
        <v>1486360800</v>
      </c>
      <c r="N742" t="b">
        <v>0</v>
      </c>
      <c r="O742" t="b">
        <v>0</v>
      </c>
      <c r="P742" t="s">
        <v>33</v>
      </c>
      <c r="Q742" s="6">
        <f t="shared" si="111"/>
        <v>0.30037735849056602</v>
      </c>
      <c r="R742">
        <f t="shared" si="112"/>
        <v>99.5</v>
      </c>
      <c r="S742" t="str">
        <f t="shared" si="115"/>
        <v>theater</v>
      </c>
      <c r="T742" t="str">
        <f t="shared" si="116"/>
        <v>plays</v>
      </c>
      <c r="U742">
        <f t="shared" si="117"/>
        <v>7</v>
      </c>
      <c r="V742" t="str">
        <f t="shared" si="118"/>
        <v>theater</v>
      </c>
      <c r="W742" t="str">
        <f t="shared" si="119"/>
        <v>plays</v>
      </c>
      <c r="X742">
        <f t="shared" si="120"/>
        <v>13</v>
      </c>
    </row>
    <row r="743" spans="1:2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 s="17">
        <f t="shared" si="113"/>
        <v>40321.208333333336</v>
      </c>
      <c r="K743">
        <v>1274590800</v>
      </c>
      <c r="L743" s="16">
        <f t="shared" si="114"/>
        <v>40322.208333333336</v>
      </c>
      <c r="M743">
        <v>1274677200</v>
      </c>
      <c r="N743" t="b">
        <v>0</v>
      </c>
      <c r="O743" t="b">
        <v>0</v>
      </c>
      <c r="P743" t="s">
        <v>33</v>
      </c>
      <c r="Q743" s="6">
        <f t="shared" si="111"/>
        <v>11.791666666666666</v>
      </c>
      <c r="R743">
        <f t="shared" si="112"/>
        <v>108.84615384615384</v>
      </c>
      <c r="S743" t="str">
        <f t="shared" si="115"/>
        <v>theater</v>
      </c>
      <c r="T743" t="str">
        <f t="shared" si="116"/>
        <v>plays</v>
      </c>
      <c r="U743">
        <f t="shared" si="117"/>
        <v>7</v>
      </c>
      <c r="V743" t="str">
        <f t="shared" si="118"/>
        <v>theater</v>
      </c>
      <c r="W743" t="str">
        <f t="shared" si="119"/>
        <v>heater/plays</v>
      </c>
      <c r="X743">
        <f t="shared" si="120"/>
        <v>13</v>
      </c>
    </row>
    <row r="744" spans="1:2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 s="17">
        <f t="shared" si="113"/>
        <v>40197.25</v>
      </c>
      <c r="K744">
        <v>1263880800</v>
      </c>
      <c r="L744" s="16">
        <f t="shared" si="114"/>
        <v>40239.25</v>
      </c>
      <c r="M744">
        <v>1267509600</v>
      </c>
      <c r="N744" t="b">
        <v>0</v>
      </c>
      <c r="O744" t="b">
        <v>0</v>
      </c>
      <c r="P744" t="s">
        <v>50</v>
      </c>
      <c r="Q744" s="6">
        <f t="shared" si="111"/>
        <v>11.260833333333334</v>
      </c>
      <c r="R744">
        <f t="shared" si="112"/>
        <v>110.76229508196721</v>
      </c>
      <c r="S744" t="str">
        <f t="shared" si="115"/>
        <v>music</v>
      </c>
      <c r="T744" t="str">
        <f t="shared" si="116"/>
        <v>electric music</v>
      </c>
      <c r="U744">
        <f t="shared" si="117"/>
        <v>5</v>
      </c>
      <c r="V744" t="str">
        <f t="shared" si="118"/>
        <v>music</v>
      </c>
      <c r="W744" t="str">
        <f t="shared" si="119"/>
        <v>c music</v>
      </c>
      <c r="X744">
        <f t="shared" si="120"/>
        <v>20</v>
      </c>
    </row>
    <row r="745" spans="1:2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 s="17">
        <f t="shared" si="113"/>
        <v>42298.208333333328</v>
      </c>
      <c r="K745">
        <v>1445403600</v>
      </c>
      <c r="L745" s="16">
        <f t="shared" si="114"/>
        <v>42304.208333333328</v>
      </c>
      <c r="M745">
        <v>1445922000</v>
      </c>
      <c r="N745" t="b">
        <v>0</v>
      </c>
      <c r="O745" t="b">
        <v>1</v>
      </c>
      <c r="P745" t="s">
        <v>33</v>
      </c>
      <c r="Q745" s="6">
        <f t="shared" si="111"/>
        <v>0.12923076923076923</v>
      </c>
      <c r="R745">
        <f t="shared" si="112"/>
        <v>29.647058823529413</v>
      </c>
      <c r="S745" t="str">
        <f t="shared" si="115"/>
        <v>theater</v>
      </c>
      <c r="T745" t="str">
        <f t="shared" si="116"/>
        <v>plays</v>
      </c>
      <c r="U745">
        <f t="shared" si="117"/>
        <v>7</v>
      </c>
      <c r="V745" t="str">
        <f t="shared" si="118"/>
        <v>theater</v>
      </c>
      <c r="W745" t="str">
        <f t="shared" si="119"/>
        <v>plays</v>
      </c>
      <c r="X745">
        <f t="shared" si="120"/>
        <v>13</v>
      </c>
    </row>
    <row r="746" spans="1:2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 s="17">
        <f t="shared" si="113"/>
        <v>43322.208333333328</v>
      </c>
      <c r="K746">
        <v>1533877200</v>
      </c>
      <c r="L746" s="16">
        <f t="shared" si="114"/>
        <v>43324.208333333328</v>
      </c>
      <c r="M746">
        <v>1534050000</v>
      </c>
      <c r="N746" t="b">
        <v>0</v>
      </c>
      <c r="O746" t="b">
        <v>1</v>
      </c>
      <c r="P746" t="s">
        <v>33</v>
      </c>
      <c r="Q746" s="6">
        <f t="shared" si="111"/>
        <v>7.12</v>
      </c>
      <c r="R746">
        <f t="shared" si="112"/>
        <v>101.71428571428571</v>
      </c>
      <c r="S746" t="str">
        <f t="shared" si="115"/>
        <v>theater</v>
      </c>
      <c r="T746" t="str">
        <f t="shared" si="116"/>
        <v>plays</v>
      </c>
      <c r="U746">
        <f t="shared" si="117"/>
        <v>7</v>
      </c>
      <c r="V746" t="str">
        <f t="shared" si="118"/>
        <v>theater</v>
      </c>
      <c r="W746" t="str">
        <f t="shared" si="119"/>
        <v>heater/plays</v>
      </c>
      <c r="X746">
        <f t="shared" si="120"/>
        <v>13</v>
      </c>
    </row>
    <row r="747" spans="1:2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 s="17">
        <f t="shared" si="113"/>
        <v>40328.208333333336</v>
      </c>
      <c r="K747">
        <v>1275195600</v>
      </c>
      <c r="L747" s="16">
        <f t="shared" si="114"/>
        <v>40355.208333333336</v>
      </c>
      <c r="M747">
        <v>1277528400</v>
      </c>
      <c r="N747" t="b">
        <v>0</v>
      </c>
      <c r="O747" t="b">
        <v>0</v>
      </c>
      <c r="P747" t="s">
        <v>65</v>
      </c>
      <c r="Q747" s="6">
        <f t="shared" si="111"/>
        <v>0.30304347826086958</v>
      </c>
      <c r="R747">
        <f t="shared" si="112"/>
        <v>61.5</v>
      </c>
      <c r="S747" t="str">
        <f t="shared" si="115"/>
        <v>technology</v>
      </c>
      <c r="T747" t="str">
        <f t="shared" si="116"/>
        <v>wearables</v>
      </c>
      <c r="U747">
        <f t="shared" si="117"/>
        <v>10</v>
      </c>
      <c r="V747" t="str">
        <f t="shared" si="118"/>
        <v>technology</v>
      </c>
      <c r="W747" t="str">
        <f t="shared" si="119"/>
        <v>les</v>
      </c>
      <c r="X747">
        <f t="shared" si="120"/>
        <v>20</v>
      </c>
    </row>
    <row r="748" spans="1:2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 s="17">
        <f t="shared" si="113"/>
        <v>40825.208333333336</v>
      </c>
      <c r="K748">
        <v>1318136400</v>
      </c>
      <c r="L748" s="16">
        <f t="shared" si="114"/>
        <v>40830.208333333336</v>
      </c>
      <c r="M748">
        <v>1318568400</v>
      </c>
      <c r="N748" t="b">
        <v>0</v>
      </c>
      <c r="O748" t="b">
        <v>0</v>
      </c>
      <c r="P748" t="s">
        <v>28</v>
      </c>
      <c r="Q748" s="6">
        <f t="shared" si="111"/>
        <v>2.1250896057347672</v>
      </c>
      <c r="R748">
        <f t="shared" si="112"/>
        <v>35</v>
      </c>
      <c r="S748" t="str">
        <f t="shared" si="115"/>
        <v>technology</v>
      </c>
      <c r="T748" t="str">
        <f t="shared" si="116"/>
        <v>web</v>
      </c>
      <c r="U748">
        <f t="shared" si="117"/>
        <v>10</v>
      </c>
      <c r="V748" t="str">
        <f t="shared" si="118"/>
        <v>technology</v>
      </c>
      <c r="W748" t="str">
        <f t="shared" si="119"/>
        <v>eb</v>
      </c>
      <c r="X748">
        <f t="shared" si="120"/>
        <v>14</v>
      </c>
    </row>
    <row r="749" spans="1:2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 s="17">
        <f t="shared" si="113"/>
        <v>40423.208333333336</v>
      </c>
      <c r="K749">
        <v>1283403600</v>
      </c>
      <c r="L749" s="16">
        <f t="shared" si="114"/>
        <v>40434.208333333336</v>
      </c>
      <c r="M749">
        <v>1284354000</v>
      </c>
      <c r="N749" t="b">
        <v>0</v>
      </c>
      <c r="O749" t="b">
        <v>0</v>
      </c>
      <c r="P749" t="s">
        <v>33</v>
      </c>
      <c r="Q749" s="6">
        <f t="shared" si="111"/>
        <v>2.2885714285714287</v>
      </c>
      <c r="R749">
        <f t="shared" si="112"/>
        <v>40.049999999999997</v>
      </c>
      <c r="S749" t="str">
        <f t="shared" si="115"/>
        <v>theater</v>
      </c>
      <c r="T749" t="str">
        <f t="shared" si="116"/>
        <v>plays</v>
      </c>
      <c r="U749">
        <f t="shared" si="117"/>
        <v>7</v>
      </c>
      <c r="V749" t="str">
        <f t="shared" si="118"/>
        <v>theater</v>
      </c>
      <c r="W749" t="str">
        <f t="shared" si="119"/>
        <v>theater/plays</v>
      </c>
      <c r="X749">
        <f t="shared" si="120"/>
        <v>13</v>
      </c>
    </row>
    <row r="750" spans="1:2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 s="17">
        <f t="shared" si="113"/>
        <v>40238.25</v>
      </c>
      <c r="K750">
        <v>1267423200</v>
      </c>
      <c r="L750" s="16">
        <f t="shared" si="114"/>
        <v>40263.208333333336</v>
      </c>
      <c r="M750">
        <v>1269579600</v>
      </c>
      <c r="N750" t="b">
        <v>0</v>
      </c>
      <c r="O750" t="b">
        <v>1</v>
      </c>
      <c r="P750" t="s">
        <v>71</v>
      </c>
      <c r="Q750" s="6">
        <f t="shared" si="111"/>
        <v>0.34959979476654696</v>
      </c>
      <c r="R750">
        <f t="shared" si="112"/>
        <v>110.97231270358306</v>
      </c>
      <c r="S750" t="str">
        <f t="shared" si="115"/>
        <v>film &amp; video</v>
      </c>
      <c r="T750" t="str">
        <f t="shared" si="116"/>
        <v>animation</v>
      </c>
      <c r="U750">
        <f t="shared" si="117"/>
        <v>12</v>
      </c>
      <c r="V750" t="str">
        <f t="shared" si="118"/>
        <v>film &amp; video</v>
      </c>
      <c r="W750" t="str">
        <f t="shared" si="119"/>
        <v>imation</v>
      </c>
      <c r="X750">
        <f t="shared" si="120"/>
        <v>22</v>
      </c>
    </row>
    <row r="751" spans="1:2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 s="17">
        <f t="shared" si="113"/>
        <v>41920.208333333336</v>
      </c>
      <c r="K751">
        <v>1412744400</v>
      </c>
      <c r="L751" s="16">
        <f t="shared" si="114"/>
        <v>41932.208333333336</v>
      </c>
      <c r="M751">
        <v>1413781200</v>
      </c>
      <c r="N751" t="b">
        <v>0</v>
      </c>
      <c r="O751" t="b">
        <v>1</v>
      </c>
      <c r="P751" t="s">
        <v>65</v>
      </c>
      <c r="Q751" s="6">
        <f t="shared" si="111"/>
        <v>1.5729069767441861</v>
      </c>
      <c r="R751">
        <f t="shared" si="112"/>
        <v>36.959016393442624</v>
      </c>
      <c r="S751" t="str">
        <f t="shared" si="115"/>
        <v>technology</v>
      </c>
      <c r="T751" t="str">
        <f t="shared" si="116"/>
        <v>wearables</v>
      </c>
      <c r="U751">
        <f t="shared" si="117"/>
        <v>10</v>
      </c>
      <c r="V751" t="str">
        <f t="shared" si="118"/>
        <v>technology</v>
      </c>
      <c r="W751" t="str">
        <f t="shared" si="119"/>
        <v>wearables</v>
      </c>
      <c r="X751">
        <f t="shared" si="120"/>
        <v>20</v>
      </c>
    </row>
    <row r="752" spans="1:2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 s="17">
        <f t="shared" si="113"/>
        <v>40360.208333333336</v>
      </c>
      <c r="K752">
        <v>1277960400</v>
      </c>
      <c r="L752" s="16">
        <f t="shared" si="114"/>
        <v>40385.208333333336</v>
      </c>
      <c r="M752">
        <v>1280120400</v>
      </c>
      <c r="N752" t="b">
        <v>0</v>
      </c>
      <c r="O752" t="b">
        <v>0</v>
      </c>
      <c r="P752" t="s">
        <v>50</v>
      </c>
      <c r="Q752" s="6">
        <f t="shared" si="111"/>
        <v>0.01</v>
      </c>
      <c r="R752">
        <f t="shared" si="112"/>
        <v>1</v>
      </c>
      <c r="S752" t="str">
        <f t="shared" si="115"/>
        <v>music</v>
      </c>
      <c r="T752" t="str">
        <f t="shared" si="116"/>
        <v>electric music</v>
      </c>
      <c r="U752">
        <f t="shared" si="117"/>
        <v>5</v>
      </c>
      <c r="V752" t="str">
        <f t="shared" si="118"/>
        <v>music</v>
      </c>
      <c r="W752" t="str">
        <f t="shared" si="119"/>
        <v>/electric music</v>
      </c>
      <c r="X752">
        <f t="shared" si="120"/>
        <v>20</v>
      </c>
    </row>
    <row r="753" spans="1:2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 s="17">
        <f t="shared" si="113"/>
        <v>42446.208333333328</v>
      </c>
      <c r="K753">
        <v>1458190800</v>
      </c>
      <c r="L753" s="16">
        <f t="shared" si="114"/>
        <v>42461.208333333328</v>
      </c>
      <c r="M753">
        <v>1459486800</v>
      </c>
      <c r="N753" t="b">
        <v>1</v>
      </c>
      <c r="O753" t="b">
        <v>1</v>
      </c>
      <c r="P753" t="s">
        <v>68</v>
      </c>
      <c r="Q753" s="6">
        <f t="shared" si="111"/>
        <v>2.3230555555555554</v>
      </c>
      <c r="R753">
        <f t="shared" si="112"/>
        <v>30.974074074074075</v>
      </c>
      <c r="S753" t="str">
        <f t="shared" si="115"/>
        <v>publishing</v>
      </c>
      <c r="T753" t="str">
        <f t="shared" si="116"/>
        <v>nonfiction</v>
      </c>
      <c r="U753">
        <f t="shared" si="117"/>
        <v>10</v>
      </c>
      <c r="V753" t="str">
        <f t="shared" si="118"/>
        <v>publishing</v>
      </c>
      <c r="W753" t="str">
        <f t="shared" si="119"/>
        <v>on</v>
      </c>
      <c r="X753">
        <f t="shared" si="120"/>
        <v>21</v>
      </c>
    </row>
    <row r="754" spans="1:2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 s="17">
        <f t="shared" si="113"/>
        <v>40395.208333333336</v>
      </c>
      <c r="K754">
        <v>1280984400</v>
      </c>
      <c r="L754" s="16">
        <f t="shared" si="114"/>
        <v>40413.208333333336</v>
      </c>
      <c r="M754">
        <v>1282539600</v>
      </c>
      <c r="N754" t="b">
        <v>0</v>
      </c>
      <c r="O754" t="b">
        <v>1</v>
      </c>
      <c r="P754" t="s">
        <v>33</v>
      </c>
      <c r="Q754" s="6">
        <f t="shared" si="111"/>
        <v>0.92448275862068963</v>
      </c>
      <c r="R754">
        <f t="shared" si="112"/>
        <v>47.035087719298247</v>
      </c>
      <c r="S754" t="str">
        <f t="shared" si="115"/>
        <v>theater</v>
      </c>
      <c r="T754" t="str">
        <f t="shared" si="116"/>
        <v>plays</v>
      </c>
      <c r="U754">
        <f t="shared" si="117"/>
        <v>7</v>
      </c>
      <c r="V754" t="str">
        <f t="shared" si="118"/>
        <v>theater</v>
      </c>
      <c r="W754" t="str">
        <f t="shared" si="119"/>
        <v>theater/plays</v>
      </c>
      <c r="X754">
        <f t="shared" si="120"/>
        <v>13</v>
      </c>
    </row>
    <row r="755" spans="1:2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 s="17">
        <f t="shared" si="113"/>
        <v>40321.208333333336</v>
      </c>
      <c r="K755">
        <v>1274590800</v>
      </c>
      <c r="L755" s="16">
        <f t="shared" si="114"/>
        <v>40336.208333333336</v>
      </c>
      <c r="M755">
        <v>1275886800</v>
      </c>
      <c r="N755" t="b">
        <v>0</v>
      </c>
      <c r="O755" t="b">
        <v>0</v>
      </c>
      <c r="P755" t="s">
        <v>122</v>
      </c>
      <c r="Q755" s="6">
        <f t="shared" si="111"/>
        <v>2.5670212765957445</v>
      </c>
      <c r="R755">
        <f t="shared" si="112"/>
        <v>88.065693430656935</v>
      </c>
      <c r="S755" t="str">
        <f t="shared" si="115"/>
        <v>photography</v>
      </c>
      <c r="T755" t="str">
        <f t="shared" si="116"/>
        <v>photography books</v>
      </c>
      <c r="U755">
        <f t="shared" si="117"/>
        <v>11</v>
      </c>
      <c r="V755" t="str">
        <f t="shared" si="118"/>
        <v>photography</v>
      </c>
      <c r="W755" t="str">
        <f t="shared" si="119"/>
        <v>s</v>
      </c>
      <c r="X755">
        <f t="shared" si="120"/>
        <v>29</v>
      </c>
    </row>
    <row r="756" spans="1:2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 s="17">
        <f t="shared" si="113"/>
        <v>41210.208333333336</v>
      </c>
      <c r="K756">
        <v>1351400400</v>
      </c>
      <c r="L756" s="16">
        <f t="shared" si="114"/>
        <v>41263.25</v>
      </c>
      <c r="M756">
        <v>1355983200</v>
      </c>
      <c r="N756" t="b">
        <v>0</v>
      </c>
      <c r="O756" t="b">
        <v>0</v>
      </c>
      <c r="P756" t="s">
        <v>33</v>
      </c>
      <c r="Q756" s="6">
        <f t="shared" si="111"/>
        <v>1.6847017045454546</v>
      </c>
      <c r="R756">
        <f t="shared" si="112"/>
        <v>37.005616224648989</v>
      </c>
      <c r="S756" t="str">
        <f t="shared" si="115"/>
        <v>theater</v>
      </c>
      <c r="T756" t="str">
        <f t="shared" si="116"/>
        <v>plays</v>
      </c>
      <c r="U756">
        <f t="shared" si="117"/>
        <v>7</v>
      </c>
      <c r="V756" t="str">
        <f t="shared" si="118"/>
        <v>theater</v>
      </c>
      <c r="W756" t="str">
        <f t="shared" si="119"/>
        <v>plays</v>
      </c>
      <c r="X756">
        <f t="shared" si="120"/>
        <v>13</v>
      </c>
    </row>
    <row r="757" spans="1:2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 s="17">
        <f t="shared" si="113"/>
        <v>43096.25</v>
      </c>
      <c r="K757">
        <v>1514354400</v>
      </c>
      <c r="L757" s="16">
        <f t="shared" si="114"/>
        <v>43108.25</v>
      </c>
      <c r="M757">
        <v>1515391200</v>
      </c>
      <c r="N757" t="b">
        <v>0</v>
      </c>
      <c r="O757" t="b">
        <v>1</v>
      </c>
      <c r="P757" t="s">
        <v>33</v>
      </c>
      <c r="Q757" s="6">
        <f t="shared" si="111"/>
        <v>1.6657777777777778</v>
      </c>
      <c r="R757">
        <f t="shared" si="112"/>
        <v>26.027777777777779</v>
      </c>
      <c r="S757" t="str">
        <f t="shared" si="115"/>
        <v>theater</v>
      </c>
      <c r="T757" t="str">
        <f t="shared" si="116"/>
        <v>plays</v>
      </c>
      <c r="U757">
        <f t="shared" si="117"/>
        <v>7</v>
      </c>
      <c r="V757" t="str">
        <f t="shared" si="118"/>
        <v>theater</v>
      </c>
      <c r="W757" t="str">
        <f t="shared" si="119"/>
        <v>plays</v>
      </c>
      <c r="X757">
        <f t="shared" si="120"/>
        <v>13</v>
      </c>
    </row>
    <row r="758" spans="1:2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 s="17">
        <f t="shared" si="113"/>
        <v>42024.25</v>
      </c>
      <c r="K758">
        <v>1421733600</v>
      </c>
      <c r="L758" s="16">
        <f t="shared" si="114"/>
        <v>42030.25</v>
      </c>
      <c r="M758">
        <v>1422252000</v>
      </c>
      <c r="N758" t="b">
        <v>0</v>
      </c>
      <c r="O758" t="b">
        <v>0</v>
      </c>
      <c r="P758" t="s">
        <v>33</v>
      </c>
      <c r="Q758" s="6">
        <f t="shared" si="111"/>
        <v>7.7207692307692311</v>
      </c>
      <c r="R758">
        <f t="shared" si="112"/>
        <v>67.817567567567565</v>
      </c>
      <c r="S758" t="str">
        <f t="shared" si="115"/>
        <v>theater</v>
      </c>
      <c r="T758" t="str">
        <f t="shared" si="116"/>
        <v>plays</v>
      </c>
      <c r="U758">
        <f t="shared" si="117"/>
        <v>7</v>
      </c>
      <c r="V758" t="str">
        <f t="shared" si="118"/>
        <v>theater</v>
      </c>
      <c r="W758" t="str">
        <f t="shared" si="119"/>
        <v>ater/plays</v>
      </c>
      <c r="X758">
        <f t="shared" si="120"/>
        <v>13</v>
      </c>
    </row>
    <row r="759" spans="1:2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 s="17">
        <f t="shared" si="113"/>
        <v>40675.208333333336</v>
      </c>
      <c r="K759">
        <v>1305176400</v>
      </c>
      <c r="L759" s="16">
        <f t="shared" si="114"/>
        <v>40679.208333333336</v>
      </c>
      <c r="M759">
        <v>1305522000</v>
      </c>
      <c r="N759" t="b">
        <v>0</v>
      </c>
      <c r="O759" t="b">
        <v>0</v>
      </c>
      <c r="P759" t="s">
        <v>53</v>
      </c>
      <c r="Q759" s="6">
        <f t="shared" si="111"/>
        <v>4.0685714285714285</v>
      </c>
      <c r="R759">
        <f t="shared" si="112"/>
        <v>49.964912280701753</v>
      </c>
      <c r="S759" t="str">
        <f t="shared" si="115"/>
        <v>film &amp; video</v>
      </c>
      <c r="T759" t="str">
        <f t="shared" si="116"/>
        <v>drama</v>
      </c>
      <c r="U759">
        <f t="shared" si="117"/>
        <v>12</v>
      </c>
      <c r="V759" t="str">
        <f t="shared" si="118"/>
        <v>film &amp; video</v>
      </c>
      <c r="W759" t="e">
        <f t="shared" si="119"/>
        <v>#VALUE!</v>
      </c>
      <c r="X759">
        <f t="shared" si="120"/>
        <v>18</v>
      </c>
    </row>
    <row r="760" spans="1:2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 s="17">
        <f t="shared" si="113"/>
        <v>41936.208333333336</v>
      </c>
      <c r="K760">
        <v>1414126800</v>
      </c>
      <c r="L760" s="16">
        <f t="shared" si="114"/>
        <v>41945.208333333336</v>
      </c>
      <c r="M760">
        <v>1414904400</v>
      </c>
      <c r="N760" t="b">
        <v>0</v>
      </c>
      <c r="O760" t="b">
        <v>0</v>
      </c>
      <c r="P760" t="s">
        <v>23</v>
      </c>
      <c r="Q760" s="6">
        <f t="shared" si="111"/>
        <v>5.6420608108108112</v>
      </c>
      <c r="R760">
        <f t="shared" si="112"/>
        <v>110.01646903820817</v>
      </c>
      <c r="S760" t="str">
        <f t="shared" si="115"/>
        <v>music</v>
      </c>
      <c r="T760" t="str">
        <f t="shared" si="116"/>
        <v>rock</v>
      </c>
      <c r="U760">
        <f t="shared" si="117"/>
        <v>5</v>
      </c>
      <c r="V760" t="str">
        <f t="shared" si="118"/>
        <v>music</v>
      </c>
      <c r="W760" t="str">
        <f t="shared" si="119"/>
        <v>music/rock</v>
      </c>
      <c r="X760">
        <f t="shared" si="120"/>
        <v>10</v>
      </c>
    </row>
    <row r="761" spans="1:2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 s="17">
        <f t="shared" si="113"/>
        <v>43136.25</v>
      </c>
      <c r="K761">
        <v>1517810400</v>
      </c>
      <c r="L761" s="16">
        <f t="shared" si="114"/>
        <v>43166.25</v>
      </c>
      <c r="M761">
        <v>1520402400</v>
      </c>
      <c r="N761" t="b">
        <v>0</v>
      </c>
      <c r="O761" t="b">
        <v>0</v>
      </c>
      <c r="P761" t="s">
        <v>50</v>
      </c>
      <c r="Q761" s="6">
        <f t="shared" si="111"/>
        <v>0.6842686567164179</v>
      </c>
      <c r="R761">
        <f t="shared" si="112"/>
        <v>89.964678178963894</v>
      </c>
      <c r="S761" t="str">
        <f t="shared" si="115"/>
        <v>music</v>
      </c>
      <c r="T761" t="str">
        <f t="shared" si="116"/>
        <v>electric music</v>
      </c>
      <c r="U761">
        <f t="shared" si="117"/>
        <v>5</v>
      </c>
      <c r="V761" t="str">
        <f t="shared" si="118"/>
        <v>music</v>
      </c>
      <c r="W761" t="str">
        <f t="shared" si="119"/>
        <v>ctric music</v>
      </c>
      <c r="X761">
        <f t="shared" si="120"/>
        <v>20</v>
      </c>
    </row>
    <row r="762" spans="1:2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 s="17">
        <f t="shared" si="113"/>
        <v>43678.208333333328</v>
      </c>
      <c r="K762">
        <v>1564635600</v>
      </c>
      <c r="L762" s="16">
        <f t="shared" si="114"/>
        <v>43707.208333333328</v>
      </c>
      <c r="M762">
        <v>1567141200</v>
      </c>
      <c r="N762" t="b">
        <v>0</v>
      </c>
      <c r="O762" t="b">
        <v>1</v>
      </c>
      <c r="P762" t="s">
        <v>89</v>
      </c>
      <c r="Q762" s="6">
        <f t="shared" si="111"/>
        <v>0.34351966873706002</v>
      </c>
      <c r="R762">
        <f t="shared" si="112"/>
        <v>79.009523809523813</v>
      </c>
      <c r="S762" t="str">
        <f t="shared" si="115"/>
        <v>games</v>
      </c>
      <c r="T762" t="str">
        <f t="shared" si="116"/>
        <v>video games</v>
      </c>
      <c r="U762">
        <f t="shared" si="117"/>
        <v>5</v>
      </c>
      <c r="V762" t="str">
        <f t="shared" si="118"/>
        <v>games</v>
      </c>
      <c r="W762" t="str">
        <f t="shared" si="119"/>
        <v>ames</v>
      </c>
      <c r="X762">
        <f t="shared" si="120"/>
        <v>17</v>
      </c>
    </row>
    <row r="763" spans="1:2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 s="17">
        <f t="shared" si="113"/>
        <v>42938.208333333328</v>
      </c>
      <c r="K763">
        <v>1500699600</v>
      </c>
      <c r="L763" s="16">
        <f t="shared" si="114"/>
        <v>42943.208333333328</v>
      </c>
      <c r="M763">
        <v>1501131600</v>
      </c>
      <c r="N763" t="b">
        <v>0</v>
      </c>
      <c r="O763" t="b">
        <v>0</v>
      </c>
      <c r="P763" t="s">
        <v>23</v>
      </c>
      <c r="Q763" s="6">
        <f t="shared" si="111"/>
        <v>6.5545454545454547</v>
      </c>
      <c r="R763">
        <f t="shared" si="112"/>
        <v>86.867469879518069</v>
      </c>
      <c r="S763" t="str">
        <f t="shared" si="115"/>
        <v>music</v>
      </c>
      <c r="T763" t="str">
        <f t="shared" si="116"/>
        <v>rock</v>
      </c>
      <c r="U763">
        <f t="shared" si="117"/>
        <v>5</v>
      </c>
      <c r="V763" t="str">
        <f t="shared" si="118"/>
        <v>music</v>
      </c>
      <c r="W763" t="str">
        <f t="shared" si="119"/>
        <v>rock</v>
      </c>
      <c r="X763">
        <f t="shared" si="120"/>
        <v>10</v>
      </c>
    </row>
    <row r="764" spans="1:2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 s="17">
        <f t="shared" si="113"/>
        <v>41241.25</v>
      </c>
      <c r="K764">
        <v>1354082400</v>
      </c>
      <c r="L764" s="16">
        <f t="shared" si="114"/>
        <v>41252.25</v>
      </c>
      <c r="M764">
        <v>1355032800</v>
      </c>
      <c r="N764" t="b">
        <v>0</v>
      </c>
      <c r="O764" t="b">
        <v>0</v>
      </c>
      <c r="P764" t="s">
        <v>159</v>
      </c>
      <c r="Q764" s="6">
        <f t="shared" si="111"/>
        <v>1.7725714285714285</v>
      </c>
      <c r="R764">
        <f t="shared" si="112"/>
        <v>62.04</v>
      </c>
      <c r="S764" t="str">
        <f t="shared" si="115"/>
        <v>music</v>
      </c>
      <c r="T764" t="str">
        <f t="shared" si="116"/>
        <v>jazz</v>
      </c>
      <c r="U764">
        <f t="shared" si="117"/>
        <v>5</v>
      </c>
      <c r="V764" t="str">
        <f t="shared" si="118"/>
        <v>music</v>
      </c>
      <c r="W764" t="str">
        <f t="shared" si="119"/>
        <v>ic/jazz</v>
      </c>
      <c r="X764">
        <f t="shared" si="120"/>
        <v>10</v>
      </c>
    </row>
    <row r="765" spans="1:2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 s="17">
        <f t="shared" si="113"/>
        <v>41037.208333333336</v>
      </c>
      <c r="K765">
        <v>1336453200</v>
      </c>
      <c r="L765" s="16">
        <f t="shared" si="114"/>
        <v>41072.208333333336</v>
      </c>
      <c r="M765">
        <v>1339477200</v>
      </c>
      <c r="N765" t="b">
        <v>0</v>
      </c>
      <c r="O765" t="b">
        <v>1</v>
      </c>
      <c r="P765" t="s">
        <v>33</v>
      </c>
      <c r="Q765" s="6">
        <f t="shared" si="111"/>
        <v>1.1317857142857144</v>
      </c>
      <c r="R765">
        <f t="shared" si="112"/>
        <v>26.970212765957445</v>
      </c>
      <c r="S765" t="str">
        <f t="shared" si="115"/>
        <v>theater</v>
      </c>
      <c r="T765" t="str">
        <f t="shared" si="116"/>
        <v>plays</v>
      </c>
      <c r="U765">
        <f t="shared" si="117"/>
        <v>7</v>
      </c>
      <c r="V765" t="str">
        <f t="shared" si="118"/>
        <v>theater</v>
      </c>
      <c r="W765" t="str">
        <f t="shared" si="119"/>
        <v>ys</v>
      </c>
      <c r="X765">
        <f t="shared" si="120"/>
        <v>13</v>
      </c>
    </row>
    <row r="766" spans="1:2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 s="17">
        <f t="shared" si="113"/>
        <v>40676.208333333336</v>
      </c>
      <c r="K766">
        <v>1305262800</v>
      </c>
      <c r="L766" s="16">
        <f t="shared" si="114"/>
        <v>40684.208333333336</v>
      </c>
      <c r="M766">
        <v>1305954000</v>
      </c>
      <c r="N766" t="b">
        <v>0</v>
      </c>
      <c r="O766" t="b">
        <v>0</v>
      </c>
      <c r="P766" t="s">
        <v>23</v>
      </c>
      <c r="Q766" s="6">
        <f t="shared" si="111"/>
        <v>7.2818181818181822</v>
      </c>
      <c r="R766">
        <f t="shared" si="112"/>
        <v>54.121621621621621</v>
      </c>
      <c r="S766" t="str">
        <f t="shared" si="115"/>
        <v>music</v>
      </c>
      <c r="T766" t="str">
        <f t="shared" si="116"/>
        <v>rock</v>
      </c>
      <c r="U766">
        <f t="shared" si="117"/>
        <v>5</v>
      </c>
      <c r="V766" t="str">
        <f t="shared" si="118"/>
        <v>music</v>
      </c>
      <c r="W766" t="str">
        <f t="shared" si="119"/>
        <v>music/rock</v>
      </c>
      <c r="X766">
        <f t="shared" si="120"/>
        <v>10</v>
      </c>
    </row>
    <row r="767" spans="1:2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 s="17">
        <f t="shared" si="113"/>
        <v>42840.208333333328</v>
      </c>
      <c r="K767">
        <v>1492232400</v>
      </c>
      <c r="L767" s="16">
        <f t="shared" si="114"/>
        <v>42865.208333333328</v>
      </c>
      <c r="M767">
        <v>1494392400</v>
      </c>
      <c r="N767" t="b">
        <v>1</v>
      </c>
      <c r="O767" t="b">
        <v>1</v>
      </c>
      <c r="P767" t="s">
        <v>60</v>
      </c>
      <c r="Q767" s="6">
        <f t="shared" si="111"/>
        <v>2.0833333333333335</v>
      </c>
      <c r="R767">
        <f t="shared" si="112"/>
        <v>41.035353535353536</v>
      </c>
      <c r="S767" t="str">
        <f t="shared" si="115"/>
        <v>music</v>
      </c>
      <c r="T767" t="str">
        <f t="shared" si="116"/>
        <v>indie rock</v>
      </c>
      <c r="U767">
        <f t="shared" si="117"/>
        <v>5</v>
      </c>
      <c r="V767" t="str">
        <f t="shared" si="118"/>
        <v>music</v>
      </c>
      <c r="W767" t="str">
        <f t="shared" si="119"/>
        <v>music/indie rock</v>
      </c>
      <c r="X767">
        <f t="shared" si="120"/>
        <v>16</v>
      </c>
    </row>
    <row r="768" spans="1:2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 s="17">
        <f t="shared" si="113"/>
        <v>43362.208333333328</v>
      </c>
      <c r="K768">
        <v>1537333200</v>
      </c>
      <c r="L768" s="16">
        <f t="shared" si="114"/>
        <v>43363.208333333328</v>
      </c>
      <c r="M768">
        <v>1537419600</v>
      </c>
      <c r="N768" t="b">
        <v>0</v>
      </c>
      <c r="O768" t="b">
        <v>0</v>
      </c>
      <c r="P768" t="s">
        <v>474</v>
      </c>
      <c r="Q768" s="6">
        <f t="shared" si="111"/>
        <v>0.31171232876712329</v>
      </c>
      <c r="R768">
        <f t="shared" si="112"/>
        <v>55.052419354838712</v>
      </c>
      <c r="S768" t="str">
        <f t="shared" si="115"/>
        <v>film &amp; video</v>
      </c>
      <c r="T768" t="str">
        <f t="shared" si="116"/>
        <v>science fiction</v>
      </c>
      <c r="U768">
        <f t="shared" si="117"/>
        <v>12</v>
      </c>
      <c r="V768" t="str">
        <f t="shared" si="118"/>
        <v>film &amp; video</v>
      </c>
      <c r="W768" t="str">
        <f t="shared" si="119"/>
        <v>ce fiction</v>
      </c>
      <c r="X768">
        <f t="shared" si="120"/>
        <v>28</v>
      </c>
    </row>
    <row r="769" spans="1:2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 s="17">
        <f t="shared" si="113"/>
        <v>42283.208333333328</v>
      </c>
      <c r="K769">
        <v>1444107600</v>
      </c>
      <c r="L769" s="16">
        <f t="shared" si="114"/>
        <v>42328.25</v>
      </c>
      <c r="M769">
        <v>1447999200</v>
      </c>
      <c r="N769" t="b">
        <v>0</v>
      </c>
      <c r="O769" t="b">
        <v>0</v>
      </c>
      <c r="P769" t="s">
        <v>206</v>
      </c>
      <c r="Q769" s="6">
        <f t="shared" si="111"/>
        <v>0.56967078189300413</v>
      </c>
      <c r="R769">
        <f t="shared" si="112"/>
        <v>107.93762183235867</v>
      </c>
      <c r="S769" t="str">
        <f t="shared" si="115"/>
        <v>publishing</v>
      </c>
      <c r="T769" t="str">
        <f t="shared" si="116"/>
        <v>translations</v>
      </c>
      <c r="U769">
        <f t="shared" si="117"/>
        <v>10</v>
      </c>
      <c r="V769" t="str">
        <f t="shared" si="118"/>
        <v>publishing</v>
      </c>
      <c r="W769" t="str">
        <f t="shared" si="119"/>
        <v>ns</v>
      </c>
      <c r="X769">
        <f t="shared" si="120"/>
        <v>23</v>
      </c>
    </row>
    <row r="770" spans="1:2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 s="17">
        <f t="shared" si="113"/>
        <v>41619.25</v>
      </c>
      <c r="K770">
        <v>1386741600</v>
      </c>
      <c r="L770" s="16">
        <f t="shared" si="114"/>
        <v>41634.25</v>
      </c>
      <c r="M770">
        <v>1388037600</v>
      </c>
      <c r="N770" t="b">
        <v>0</v>
      </c>
      <c r="O770" t="b">
        <v>0</v>
      </c>
      <c r="P770" t="s">
        <v>33</v>
      </c>
      <c r="Q770" s="6">
        <f t="shared" ref="Q770:Q833" si="121">E770/D770</f>
        <v>2.31</v>
      </c>
      <c r="R770">
        <f t="shared" ref="R770:R833" si="122">IFERROR(E770/G770, 0)</f>
        <v>73.92</v>
      </c>
      <c r="S770" t="str">
        <f t="shared" si="115"/>
        <v>theater</v>
      </c>
      <c r="T770" t="str">
        <f t="shared" si="116"/>
        <v>plays</v>
      </c>
      <c r="U770">
        <f t="shared" si="117"/>
        <v>7</v>
      </c>
      <c r="V770" t="str">
        <f t="shared" si="118"/>
        <v>theater</v>
      </c>
      <c r="W770" t="str">
        <f t="shared" si="119"/>
        <v>ter/plays</v>
      </c>
      <c r="X770">
        <f t="shared" si="120"/>
        <v>13</v>
      </c>
    </row>
    <row r="771" spans="1:2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 s="17">
        <f t="shared" ref="J771:J834" si="123">(((K771/60)/60)/24)+DATE(1970,1,1)</f>
        <v>41501.208333333336</v>
      </c>
      <c r="K771">
        <v>1376542800</v>
      </c>
      <c r="L771" s="16">
        <f t="shared" ref="L771:L834" si="124">(((M771/60)/60)/24)+DATE(1970,1,1)</f>
        <v>41527.208333333336</v>
      </c>
      <c r="M771">
        <v>1378789200</v>
      </c>
      <c r="N771" t="b">
        <v>0</v>
      </c>
      <c r="O771" t="b">
        <v>0</v>
      </c>
      <c r="P771" t="s">
        <v>89</v>
      </c>
      <c r="Q771" s="6">
        <f t="shared" si="121"/>
        <v>0.86867834394904464</v>
      </c>
      <c r="R771">
        <f t="shared" si="122"/>
        <v>31.995894428152493</v>
      </c>
      <c r="S771" t="str">
        <f t="shared" ref="S771:S834" si="125">LEFT(P771,SEARCH("/",P771)-1)</f>
        <v>games</v>
      </c>
      <c r="T771" t="str">
        <f t="shared" ref="T771:T834" si="126">MID(P771,SEARCH("/",P771)+1,LEN(P771))</f>
        <v>video games</v>
      </c>
      <c r="U771">
        <f t="shared" ref="U771:U834" si="127">SEARCH("/",P771)-1</f>
        <v>5</v>
      </c>
      <c r="V771" t="str">
        <f t="shared" ref="V771:V834" si="128">LEFT(P771,SEARCH("/",P771)-1)</f>
        <v>games</v>
      </c>
      <c r="W771" t="str">
        <f t="shared" ref="W771:W834" si="129">RIGHT(P771,LEN(P772)-SEARCH("/",P771))</f>
        <v>o games</v>
      </c>
      <c r="X771">
        <f t="shared" ref="X771:X834" si="130">LEN(P771)</f>
        <v>17</v>
      </c>
    </row>
    <row r="772" spans="1:2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 s="17">
        <f t="shared" si="123"/>
        <v>41743.208333333336</v>
      </c>
      <c r="K772">
        <v>1397451600</v>
      </c>
      <c r="L772" s="16">
        <f t="shared" si="124"/>
        <v>41750.208333333336</v>
      </c>
      <c r="M772">
        <v>1398056400</v>
      </c>
      <c r="N772" t="b">
        <v>0</v>
      </c>
      <c r="O772" t="b">
        <v>1</v>
      </c>
      <c r="P772" t="s">
        <v>33</v>
      </c>
      <c r="Q772" s="6">
        <f t="shared" si="121"/>
        <v>2.7074418604651163</v>
      </c>
      <c r="R772">
        <f t="shared" si="122"/>
        <v>53.898148148148145</v>
      </c>
      <c r="S772" t="str">
        <f t="shared" si="125"/>
        <v>theater</v>
      </c>
      <c r="T772" t="str">
        <f t="shared" si="126"/>
        <v>plays</v>
      </c>
      <c r="U772">
        <f t="shared" si="127"/>
        <v>7</v>
      </c>
      <c r="V772" t="str">
        <f t="shared" si="128"/>
        <v>theater</v>
      </c>
      <c r="W772" t="str">
        <f t="shared" si="129"/>
        <v>plays</v>
      </c>
      <c r="X772">
        <f t="shared" si="130"/>
        <v>13</v>
      </c>
    </row>
    <row r="773" spans="1:2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 s="17">
        <f t="shared" si="123"/>
        <v>43491.25</v>
      </c>
      <c r="K773">
        <v>1548482400</v>
      </c>
      <c r="L773" s="16">
        <f t="shared" si="124"/>
        <v>43518.25</v>
      </c>
      <c r="M773">
        <v>1550815200</v>
      </c>
      <c r="N773" t="b">
        <v>0</v>
      </c>
      <c r="O773" t="b">
        <v>0</v>
      </c>
      <c r="P773" t="s">
        <v>33</v>
      </c>
      <c r="Q773" s="6">
        <f t="shared" si="121"/>
        <v>0.49446428571428569</v>
      </c>
      <c r="R773">
        <f t="shared" si="122"/>
        <v>106.5</v>
      </c>
      <c r="S773" t="str">
        <f t="shared" si="125"/>
        <v>theater</v>
      </c>
      <c r="T773" t="str">
        <f t="shared" si="126"/>
        <v>plays</v>
      </c>
      <c r="U773">
        <f t="shared" si="127"/>
        <v>7</v>
      </c>
      <c r="V773" t="str">
        <f t="shared" si="128"/>
        <v>theater</v>
      </c>
      <c r="W773" t="str">
        <f t="shared" si="129"/>
        <v>er/plays</v>
      </c>
      <c r="X773">
        <f t="shared" si="130"/>
        <v>13</v>
      </c>
    </row>
    <row r="774" spans="1:2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 s="17">
        <f t="shared" si="123"/>
        <v>43505.25</v>
      </c>
      <c r="K774">
        <v>1549692000</v>
      </c>
      <c r="L774" s="16">
        <f t="shared" si="124"/>
        <v>43509.25</v>
      </c>
      <c r="M774">
        <v>1550037600</v>
      </c>
      <c r="N774" t="b">
        <v>0</v>
      </c>
      <c r="O774" t="b">
        <v>0</v>
      </c>
      <c r="P774" t="s">
        <v>60</v>
      </c>
      <c r="Q774" s="6">
        <f t="shared" si="121"/>
        <v>1.1335962566844919</v>
      </c>
      <c r="R774">
        <f t="shared" si="122"/>
        <v>32.999805409612762</v>
      </c>
      <c r="S774" t="str">
        <f t="shared" si="125"/>
        <v>music</v>
      </c>
      <c r="T774" t="str">
        <f t="shared" si="126"/>
        <v>indie rock</v>
      </c>
      <c r="U774">
        <f t="shared" si="127"/>
        <v>5</v>
      </c>
      <c r="V774" t="str">
        <f t="shared" si="128"/>
        <v>music</v>
      </c>
      <c r="W774" t="str">
        <f t="shared" si="129"/>
        <v>ie rock</v>
      </c>
      <c r="X774">
        <f t="shared" si="130"/>
        <v>16</v>
      </c>
    </row>
    <row r="775" spans="1:2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 s="17">
        <f t="shared" si="123"/>
        <v>42838.208333333328</v>
      </c>
      <c r="K775">
        <v>1492059600</v>
      </c>
      <c r="L775" s="16">
        <f t="shared" si="124"/>
        <v>42848.208333333328</v>
      </c>
      <c r="M775">
        <v>1492923600</v>
      </c>
      <c r="N775" t="b">
        <v>0</v>
      </c>
      <c r="O775" t="b">
        <v>0</v>
      </c>
      <c r="P775" t="s">
        <v>33</v>
      </c>
      <c r="Q775" s="6">
        <f t="shared" si="121"/>
        <v>1.9055555555555554</v>
      </c>
      <c r="R775">
        <f t="shared" si="122"/>
        <v>43.00254993625159</v>
      </c>
      <c r="S775" t="str">
        <f t="shared" si="125"/>
        <v>theater</v>
      </c>
      <c r="T775" t="str">
        <f t="shared" si="126"/>
        <v>plays</v>
      </c>
      <c r="U775">
        <f t="shared" si="127"/>
        <v>7</v>
      </c>
      <c r="V775" t="str">
        <f t="shared" si="128"/>
        <v>theater</v>
      </c>
      <c r="W775" t="str">
        <f t="shared" si="129"/>
        <v>/plays</v>
      </c>
      <c r="X775">
        <f t="shared" si="130"/>
        <v>13</v>
      </c>
    </row>
    <row r="776" spans="1:2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 s="17">
        <f t="shared" si="123"/>
        <v>42513.208333333328</v>
      </c>
      <c r="K776">
        <v>1463979600</v>
      </c>
      <c r="L776" s="16">
        <f t="shared" si="124"/>
        <v>42554.208333333328</v>
      </c>
      <c r="M776">
        <v>1467522000</v>
      </c>
      <c r="N776" t="b">
        <v>0</v>
      </c>
      <c r="O776" t="b">
        <v>0</v>
      </c>
      <c r="P776" t="s">
        <v>28</v>
      </c>
      <c r="Q776" s="6">
        <f t="shared" si="121"/>
        <v>1.355</v>
      </c>
      <c r="R776">
        <f t="shared" si="122"/>
        <v>86.858974358974365</v>
      </c>
      <c r="S776" t="str">
        <f t="shared" si="125"/>
        <v>technology</v>
      </c>
      <c r="T776" t="str">
        <f t="shared" si="126"/>
        <v>web</v>
      </c>
      <c r="U776">
        <f t="shared" si="127"/>
        <v>10</v>
      </c>
      <c r="V776" t="str">
        <f t="shared" si="128"/>
        <v>technology</v>
      </c>
      <c r="W776" t="e">
        <f t="shared" si="129"/>
        <v>#VALUE!</v>
      </c>
      <c r="X776">
        <f t="shared" si="130"/>
        <v>14</v>
      </c>
    </row>
    <row r="777" spans="1:2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 s="17">
        <f t="shared" si="123"/>
        <v>41949.25</v>
      </c>
      <c r="K777">
        <v>1415253600</v>
      </c>
      <c r="L777" s="16">
        <f t="shared" si="124"/>
        <v>41959.25</v>
      </c>
      <c r="M777">
        <v>1416117600</v>
      </c>
      <c r="N777" t="b">
        <v>0</v>
      </c>
      <c r="O777" t="b">
        <v>0</v>
      </c>
      <c r="P777" t="s">
        <v>23</v>
      </c>
      <c r="Q777" s="6">
        <f t="shared" si="121"/>
        <v>0.10297872340425532</v>
      </c>
      <c r="R777">
        <f t="shared" si="122"/>
        <v>96.8</v>
      </c>
      <c r="S777" t="str">
        <f t="shared" si="125"/>
        <v>music</v>
      </c>
      <c r="T777" t="str">
        <f t="shared" si="126"/>
        <v>rock</v>
      </c>
      <c r="U777">
        <f t="shared" si="127"/>
        <v>5</v>
      </c>
      <c r="V777" t="str">
        <f t="shared" si="128"/>
        <v>music</v>
      </c>
      <c r="W777" t="str">
        <f t="shared" si="129"/>
        <v>ic/rock</v>
      </c>
      <c r="X777">
        <f t="shared" si="130"/>
        <v>10</v>
      </c>
    </row>
    <row r="778" spans="1:2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 s="17">
        <f t="shared" si="123"/>
        <v>43650.208333333328</v>
      </c>
      <c r="K778">
        <v>1562216400</v>
      </c>
      <c r="L778" s="16">
        <f t="shared" si="124"/>
        <v>43668.208333333328</v>
      </c>
      <c r="M778">
        <v>1563771600</v>
      </c>
      <c r="N778" t="b">
        <v>0</v>
      </c>
      <c r="O778" t="b">
        <v>0</v>
      </c>
      <c r="P778" t="s">
        <v>33</v>
      </c>
      <c r="Q778" s="6">
        <f t="shared" si="121"/>
        <v>0.65544223826714798</v>
      </c>
      <c r="R778">
        <f t="shared" si="122"/>
        <v>32.995456610631528</v>
      </c>
      <c r="S778" t="str">
        <f t="shared" si="125"/>
        <v>theater</v>
      </c>
      <c r="T778" t="str">
        <f t="shared" si="126"/>
        <v>plays</v>
      </c>
      <c r="U778">
        <f t="shared" si="127"/>
        <v>7</v>
      </c>
      <c r="V778" t="str">
        <f t="shared" si="128"/>
        <v>theater</v>
      </c>
      <c r="W778" t="str">
        <f t="shared" si="129"/>
        <v>plays</v>
      </c>
      <c r="X778">
        <f t="shared" si="130"/>
        <v>13</v>
      </c>
    </row>
    <row r="779" spans="1:2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 s="17">
        <f t="shared" si="123"/>
        <v>40809.208333333336</v>
      </c>
      <c r="K779">
        <v>1316754000</v>
      </c>
      <c r="L779" s="16">
        <f t="shared" si="124"/>
        <v>40838.208333333336</v>
      </c>
      <c r="M779">
        <v>1319259600</v>
      </c>
      <c r="N779" t="b">
        <v>0</v>
      </c>
      <c r="O779" t="b">
        <v>0</v>
      </c>
      <c r="P779" t="s">
        <v>33</v>
      </c>
      <c r="Q779" s="6">
        <f t="shared" si="121"/>
        <v>0.49026652452025588</v>
      </c>
      <c r="R779">
        <f t="shared" si="122"/>
        <v>68.028106508875737</v>
      </c>
      <c r="S779" t="str">
        <f t="shared" si="125"/>
        <v>theater</v>
      </c>
      <c r="T779" t="str">
        <f t="shared" si="126"/>
        <v>plays</v>
      </c>
      <c r="U779">
        <f t="shared" si="127"/>
        <v>7</v>
      </c>
      <c r="V779" t="str">
        <f t="shared" si="128"/>
        <v>theater</v>
      </c>
      <c r="W779" t="str">
        <f t="shared" si="129"/>
        <v>theater/plays</v>
      </c>
      <c r="X779">
        <f t="shared" si="130"/>
        <v>13</v>
      </c>
    </row>
    <row r="780" spans="1:2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 s="17">
        <f t="shared" si="123"/>
        <v>40768.208333333336</v>
      </c>
      <c r="K780">
        <v>1313211600</v>
      </c>
      <c r="L780" s="16">
        <f t="shared" si="124"/>
        <v>40773.208333333336</v>
      </c>
      <c r="M780">
        <v>1313643600</v>
      </c>
      <c r="N780" t="b">
        <v>0</v>
      </c>
      <c r="O780" t="b">
        <v>0</v>
      </c>
      <c r="P780" t="s">
        <v>71</v>
      </c>
      <c r="Q780" s="6">
        <f t="shared" si="121"/>
        <v>7.8792307692307695</v>
      </c>
      <c r="R780">
        <f t="shared" si="122"/>
        <v>58.867816091954026</v>
      </c>
      <c r="S780" t="str">
        <f t="shared" si="125"/>
        <v>film &amp; video</v>
      </c>
      <c r="T780" t="str">
        <f t="shared" si="126"/>
        <v>animation</v>
      </c>
      <c r="U780">
        <f t="shared" si="127"/>
        <v>12</v>
      </c>
      <c r="V780" t="str">
        <f t="shared" si="128"/>
        <v>film &amp; video</v>
      </c>
      <c r="W780" t="str">
        <f t="shared" si="129"/>
        <v/>
      </c>
      <c r="X780">
        <f t="shared" si="130"/>
        <v>22</v>
      </c>
    </row>
    <row r="781" spans="1:2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 s="17">
        <f t="shared" si="123"/>
        <v>42230.208333333328</v>
      </c>
      <c r="K781">
        <v>1439528400</v>
      </c>
      <c r="L781" s="16">
        <f t="shared" si="124"/>
        <v>42239.208333333328</v>
      </c>
      <c r="M781">
        <v>1440306000</v>
      </c>
      <c r="N781" t="b">
        <v>0</v>
      </c>
      <c r="O781" t="b">
        <v>1</v>
      </c>
      <c r="P781" t="s">
        <v>33</v>
      </c>
      <c r="Q781" s="6">
        <f t="shared" si="121"/>
        <v>0.80306347746090156</v>
      </c>
      <c r="R781">
        <f t="shared" si="122"/>
        <v>105.04572803850782</v>
      </c>
      <c r="S781" t="str">
        <f t="shared" si="125"/>
        <v>theater</v>
      </c>
      <c r="T781" t="str">
        <f t="shared" si="126"/>
        <v>plays</v>
      </c>
      <c r="U781">
        <f t="shared" si="127"/>
        <v>7</v>
      </c>
      <c r="V781" t="str">
        <f t="shared" si="128"/>
        <v>theater</v>
      </c>
      <c r="W781" t="str">
        <f t="shared" si="129"/>
        <v>ater/plays</v>
      </c>
      <c r="X781">
        <f t="shared" si="130"/>
        <v>13</v>
      </c>
    </row>
    <row r="782" spans="1:2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 s="17">
        <f t="shared" si="123"/>
        <v>42573.208333333328</v>
      </c>
      <c r="K782">
        <v>1469163600</v>
      </c>
      <c r="L782" s="16">
        <f t="shared" si="124"/>
        <v>42592.208333333328</v>
      </c>
      <c r="M782">
        <v>1470805200</v>
      </c>
      <c r="N782" t="b">
        <v>0</v>
      </c>
      <c r="O782" t="b">
        <v>1</v>
      </c>
      <c r="P782" t="s">
        <v>53</v>
      </c>
      <c r="Q782" s="6">
        <f t="shared" si="121"/>
        <v>1.0629411764705883</v>
      </c>
      <c r="R782">
        <f t="shared" si="122"/>
        <v>33.054878048780488</v>
      </c>
      <c r="S782" t="str">
        <f t="shared" si="125"/>
        <v>film &amp; video</v>
      </c>
      <c r="T782" t="str">
        <f t="shared" si="126"/>
        <v>drama</v>
      </c>
      <c r="U782">
        <f t="shared" si="127"/>
        <v>12</v>
      </c>
      <c r="V782" t="str">
        <f t="shared" si="128"/>
        <v>film &amp; video</v>
      </c>
      <c r="W782" t="str">
        <f t="shared" si="129"/>
        <v/>
      </c>
      <c r="X782">
        <f t="shared" si="130"/>
        <v>18</v>
      </c>
    </row>
    <row r="783" spans="1:2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 s="17">
        <f t="shared" si="123"/>
        <v>40482.208333333336</v>
      </c>
      <c r="K783">
        <v>1288501200</v>
      </c>
      <c r="L783" s="16">
        <f t="shared" si="124"/>
        <v>40533.25</v>
      </c>
      <c r="M783">
        <v>1292911200</v>
      </c>
      <c r="N783" t="b">
        <v>0</v>
      </c>
      <c r="O783" t="b">
        <v>0</v>
      </c>
      <c r="P783" t="s">
        <v>33</v>
      </c>
      <c r="Q783" s="6">
        <f t="shared" si="121"/>
        <v>0.50735632183908042</v>
      </c>
      <c r="R783">
        <f t="shared" si="122"/>
        <v>78.821428571428569</v>
      </c>
      <c r="S783" t="str">
        <f t="shared" si="125"/>
        <v>theater</v>
      </c>
      <c r="T783" t="str">
        <f t="shared" si="126"/>
        <v>plays</v>
      </c>
      <c r="U783">
        <f t="shared" si="127"/>
        <v>7</v>
      </c>
      <c r="V783" t="str">
        <f t="shared" si="128"/>
        <v>theater</v>
      </c>
      <c r="W783" t="str">
        <f t="shared" si="129"/>
        <v>theater/plays</v>
      </c>
      <c r="X783">
        <f t="shared" si="130"/>
        <v>13</v>
      </c>
    </row>
    <row r="784" spans="1:2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 s="17">
        <f t="shared" si="123"/>
        <v>40603.25</v>
      </c>
      <c r="K784">
        <v>1298959200</v>
      </c>
      <c r="L784" s="16">
        <f t="shared" si="124"/>
        <v>40631.208333333336</v>
      </c>
      <c r="M784">
        <v>1301374800</v>
      </c>
      <c r="N784" t="b">
        <v>0</v>
      </c>
      <c r="O784" t="b">
        <v>1</v>
      </c>
      <c r="P784" t="s">
        <v>71</v>
      </c>
      <c r="Q784" s="6">
        <f t="shared" si="121"/>
        <v>2.153137254901961</v>
      </c>
      <c r="R784">
        <f t="shared" si="122"/>
        <v>68.204968944099377</v>
      </c>
      <c r="S784" t="str">
        <f t="shared" si="125"/>
        <v>film &amp; video</v>
      </c>
      <c r="T784" t="str">
        <f t="shared" si="126"/>
        <v>animation</v>
      </c>
      <c r="U784">
        <f t="shared" si="127"/>
        <v>12</v>
      </c>
      <c r="V784" t="str">
        <f t="shared" si="128"/>
        <v>film &amp; video</v>
      </c>
      <c r="W784" t="e">
        <f t="shared" si="129"/>
        <v>#VALUE!</v>
      </c>
      <c r="X784">
        <f t="shared" si="130"/>
        <v>22</v>
      </c>
    </row>
    <row r="785" spans="1:2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 s="17">
        <f t="shared" si="123"/>
        <v>41625.25</v>
      </c>
      <c r="K785">
        <v>1387260000</v>
      </c>
      <c r="L785" s="16">
        <f t="shared" si="124"/>
        <v>41632.25</v>
      </c>
      <c r="M785">
        <v>1387864800</v>
      </c>
      <c r="N785" t="b">
        <v>0</v>
      </c>
      <c r="O785" t="b">
        <v>0</v>
      </c>
      <c r="P785" t="s">
        <v>23</v>
      </c>
      <c r="Q785" s="6">
        <f t="shared" si="121"/>
        <v>1.4122972972972974</v>
      </c>
      <c r="R785">
        <f t="shared" si="122"/>
        <v>75.731884057971016</v>
      </c>
      <c r="S785" t="str">
        <f t="shared" si="125"/>
        <v>music</v>
      </c>
      <c r="T785" t="str">
        <f t="shared" si="126"/>
        <v>rock</v>
      </c>
      <c r="U785">
        <f t="shared" si="127"/>
        <v>5</v>
      </c>
      <c r="V785" t="str">
        <f t="shared" si="128"/>
        <v>music</v>
      </c>
      <c r="W785" t="str">
        <f t="shared" si="129"/>
        <v>sic/rock</v>
      </c>
      <c r="X785">
        <f t="shared" si="130"/>
        <v>10</v>
      </c>
    </row>
    <row r="786" spans="1:2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 s="17">
        <f t="shared" si="123"/>
        <v>42435.25</v>
      </c>
      <c r="K786">
        <v>1457244000</v>
      </c>
      <c r="L786" s="16">
        <f t="shared" si="124"/>
        <v>42446.208333333328</v>
      </c>
      <c r="M786">
        <v>1458190800</v>
      </c>
      <c r="N786" t="b">
        <v>0</v>
      </c>
      <c r="O786" t="b">
        <v>0</v>
      </c>
      <c r="P786" t="s">
        <v>28</v>
      </c>
      <c r="Q786" s="6">
        <f t="shared" si="121"/>
        <v>1.1533745781777278</v>
      </c>
      <c r="R786">
        <f t="shared" si="122"/>
        <v>30.996070133010882</v>
      </c>
      <c r="S786" t="str">
        <f t="shared" si="125"/>
        <v>technology</v>
      </c>
      <c r="T786" t="str">
        <f t="shared" si="126"/>
        <v>web</v>
      </c>
      <c r="U786">
        <f t="shared" si="127"/>
        <v>10</v>
      </c>
      <c r="V786" t="str">
        <f t="shared" si="128"/>
        <v>technology</v>
      </c>
      <c r="W786" t="str">
        <f t="shared" si="129"/>
        <v>hnology/web</v>
      </c>
      <c r="X786">
        <f t="shared" si="130"/>
        <v>14</v>
      </c>
    </row>
    <row r="787" spans="1:2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 s="17">
        <f t="shared" si="123"/>
        <v>43582.208333333328</v>
      </c>
      <c r="K787">
        <v>1556341200</v>
      </c>
      <c r="L787" s="16">
        <f t="shared" si="124"/>
        <v>43616.208333333328</v>
      </c>
      <c r="M787">
        <v>1559278800</v>
      </c>
      <c r="N787" t="b">
        <v>0</v>
      </c>
      <c r="O787" t="b">
        <v>1</v>
      </c>
      <c r="P787" t="s">
        <v>71</v>
      </c>
      <c r="Q787" s="6">
        <f t="shared" si="121"/>
        <v>1.9311940298507462</v>
      </c>
      <c r="R787">
        <f t="shared" si="122"/>
        <v>101.88188976377953</v>
      </c>
      <c r="S787" t="str">
        <f t="shared" si="125"/>
        <v>film &amp; video</v>
      </c>
      <c r="T787" t="str">
        <f t="shared" si="126"/>
        <v>animation</v>
      </c>
      <c r="U787">
        <f t="shared" si="127"/>
        <v>12</v>
      </c>
      <c r="V787" t="str">
        <f t="shared" si="128"/>
        <v>film &amp; video</v>
      </c>
      <c r="W787" t="e">
        <f t="shared" si="129"/>
        <v>#VALUE!</v>
      </c>
      <c r="X787">
        <f t="shared" si="130"/>
        <v>22</v>
      </c>
    </row>
    <row r="788" spans="1:2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 s="17">
        <f t="shared" si="123"/>
        <v>43186.208333333328</v>
      </c>
      <c r="K788">
        <v>1522126800</v>
      </c>
      <c r="L788" s="16">
        <f t="shared" si="124"/>
        <v>43193.208333333328</v>
      </c>
      <c r="M788">
        <v>1522731600</v>
      </c>
      <c r="N788" t="b">
        <v>0</v>
      </c>
      <c r="O788" t="b">
        <v>1</v>
      </c>
      <c r="P788" t="s">
        <v>159</v>
      </c>
      <c r="Q788" s="6">
        <f t="shared" si="121"/>
        <v>7.2973333333333334</v>
      </c>
      <c r="R788">
        <f t="shared" si="122"/>
        <v>52.879227053140099</v>
      </c>
      <c r="S788" t="str">
        <f t="shared" si="125"/>
        <v>music</v>
      </c>
      <c r="T788" t="str">
        <f t="shared" si="126"/>
        <v>jazz</v>
      </c>
      <c r="U788">
        <f t="shared" si="127"/>
        <v>5</v>
      </c>
      <c r="V788" t="str">
        <f t="shared" si="128"/>
        <v>music</v>
      </c>
      <c r="W788" t="str">
        <f t="shared" si="129"/>
        <v>jazz</v>
      </c>
      <c r="X788">
        <f t="shared" si="130"/>
        <v>10</v>
      </c>
    </row>
    <row r="789" spans="1:2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 s="17">
        <f t="shared" si="123"/>
        <v>40684.208333333336</v>
      </c>
      <c r="K789">
        <v>1305954000</v>
      </c>
      <c r="L789" s="16">
        <f t="shared" si="124"/>
        <v>40693.208333333336</v>
      </c>
      <c r="M789">
        <v>1306731600</v>
      </c>
      <c r="N789" t="b">
        <v>0</v>
      </c>
      <c r="O789" t="b">
        <v>0</v>
      </c>
      <c r="P789" t="s">
        <v>23</v>
      </c>
      <c r="Q789" s="6">
        <f t="shared" si="121"/>
        <v>0.99663398692810456</v>
      </c>
      <c r="R789">
        <f t="shared" si="122"/>
        <v>71.005820721769496</v>
      </c>
      <c r="S789" t="str">
        <f t="shared" si="125"/>
        <v>music</v>
      </c>
      <c r="T789" t="str">
        <f t="shared" si="126"/>
        <v>rock</v>
      </c>
      <c r="U789">
        <f t="shared" si="127"/>
        <v>5</v>
      </c>
      <c r="V789" t="str">
        <f t="shared" si="128"/>
        <v>music</v>
      </c>
      <c r="W789" t="str">
        <f t="shared" si="129"/>
        <v>music/rock</v>
      </c>
      <c r="X789">
        <f t="shared" si="130"/>
        <v>10</v>
      </c>
    </row>
    <row r="790" spans="1:2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 s="17">
        <f t="shared" si="123"/>
        <v>41202.208333333336</v>
      </c>
      <c r="K790">
        <v>1350709200</v>
      </c>
      <c r="L790" s="16">
        <f t="shared" si="124"/>
        <v>41223.25</v>
      </c>
      <c r="M790">
        <v>1352527200</v>
      </c>
      <c r="N790" t="b">
        <v>0</v>
      </c>
      <c r="O790" t="b">
        <v>0</v>
      </c>
      <c r="P790" t="s">
        <v>71</v>
      </c>
      <c r="Q790" s="6">
        <f t="shared" si="121"/>
        <v>0.88166666666666671</v>
      </c>
      <c r="R790">
        <f t="shared" si="122"/>
        <v>102.38709677419355</v>
      </c>
      <c r="S790" t="str">
        <f t="shared" si="125"/>
        <v>film &amp; video</v>
      </c>
      <c r="T790" t="str">
        <f t="shared" si="126"/>
        <v>animation</v>
      </c>
      <c r="U790">
        <f t="shared" si="127"/>
        <v>12</v>
      </c>
      <c r="V790" t="str">
        <f t="shared" si="128"/>
        <v>film &amp; video</v>
      </c>
      <c r="W790" t="str">
        <f t="shared" si="129"/>
        <v/>
      </c>
      <c r="X790">
        <f t="shared" si="130"/>
        <v>22</v>
      </c>
    </row>
    <row r="791" spans="1:2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 s="17">
        <f t="shared" si="123"/>
        <v>41786.208333333336</v>
      </c>
      <c r="K791">
        <v>1401166800</v>
      </c>
      <c r="L791" s="16">
        <f t="shared" si="124"/>
        <v>41823.208333333336</v>
      </c>
      <c r="M791">
        <v>1404363600</v>
      </c>
      <c r="N791" t="b">
        <v>0</v>
      </c>
      <c r="O791" t="b">
        <v>0</v>
      </c>
      <c r="P791" t="s">
        <v>33</v>
      </c>
      <c r="Q791" s="6">
        <f t="shared" si="121"/>
        <v>0.37233333333333335</v>
      </c>
      <c r="R791">
        <f t="shared" si="122"/>
        <v>74.466666666666669</v>
      </c>
      <c r="S791" t="str">
        <f t="shared" si="125"/>
        <v>theater</v>
      </c>
      <c r="T791" t="str">
        <f t="shared" si="126"/>
        <v>plays</v>
      </c>
      <c r="U791">
        <f t="shared" si="127"/>
        <v>7</v>
      </c>
      <c r="V791" t="str">
        <f t="shared" si="128"/>
        <v>theater</v>
      </c>
      <c r="W791" t="str">
        <f t="shared" si="129"/>
        <v>plays</v>
      </c>
      <c r="X791">
        <f t="shared" si="130"/>
        <v>13</v>
      </c>
    </row>
    <row r="792" spans="1:2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 s="17">
        <f t="shared" si="123"/>
        <v>40223.25</v>
      </c>
      <c r="K792">
        <v>1266127200</v>
      </c>
      <c r="L792" s="16">
        <f t="shared" si="124"/>
        <v>40229.25</v>
      </c>
      <c r="M792">
        <v>1266645600</v>
      </c>
      <c r="N792" t="b">
        <v>0</v>
      </c>
      <c r="O792" t="b">
        <v>0</v>
      </c>
      <c r="P792" t="s">
        <v>33</v>
      </c>
      <c r="Q792" s="6">
        <f t="shared" si="121"/>
        <v>0.30540075309306081</v>
      </c>
      <c r="R792">
        <f t="shared" si="122"/>
        <v>51.009883198562441</v>
      </c>
      <c r="S792" t="str">
        <f t="shared" si="125"/>
        <v>theater</v>
      </c>
      <c r="T792" t="str">
        <f t="shared" si="126"/>
        <v>plays</v>
      </c>
      <c r="U792">
        <f t="shared" si="127"/>
        <v>7</v>
      </c>
      <c r="V792" t="str">
        <f t="shared" si="128"/>
        <v>theater</v>
      </c>
      <c r="W792" t="str">
        <f t="shared" si="129"/>
        <v>er/plays</v>
      </c>
      <c r="X792">
        <f t="shared" si="130"/>
        <v>13</v>
      </c>
    </row>
    <row r="793" spans="1:2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 s="17">
        <f t="shared" si="123"/>
        <v>42715.25</v>
      </c>
      <c r="K793">
        <v>1481436000</v>
      </c>
      <c r="L793" s="16">
        <f t="shared" si="124"/>
        <v>42731.25</v>
      </c>
      <c r="M793">
        <v>1482818400</v>
      </c>
      <c r="N793" t="b">
        <v>0</v>
      </c>
      <c r="O793" t="b">
        <v>0</v>
      </c>
      <c r="P793" t="s">
        <v>17</v>
      </c>
      <c r="Q793" s="6">
        <f t="shared" si="121"/>
        <v>0.25714285714285712</v>
      </c>
      <c r="R793">
        <f t="shared" si="122"/>
        <v>90</v>
      </c>
      <c r="S793" t="str">
        <f t="shared" si="125"/>
        <v>food</v>
      </c>
      <c r="T793" t="str">
        <f t="shared" si="126"/>
        <v>food trucks</v>
      </c>
      <c r="U793">
        <f t="shared" si="127"/>
        <v>4</v>
      </c>
      <c r="V793" t="str">
        <f t="shared" si="128"/>
        <v>food</v>
      </c>
      <c r="W793" t="str">
        <f t="shared" si="129"/>
        <v>d trucks</v>
      </c>
      <c r="X793">
        <f t="shared" si="130"/>
        <v>16</v>
      </c>
    </row>
    <row r="794" spans="1:2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 s="17">
        <f t="shared" si="123"/>
        <v>41451.208333333336</v>
      </c>
      <c r="K794">
        <v>1372222800</v>
      </c>
      <c r="L794" s="16">
        <f t="shared" si="124"/>
        <v>41479.208333333336</v>
      </c>
      <c r="M794">
        <v>1374642000</v>
      </c>
      <c r="N794" t="b">
        <v>0</v>
      </c>
      <c r="O794" t="b">
        <v>1</v>
      </c>
      <c r="P794" t="s">
        <v>33</v>
      </c>
      <c r="Q794" s="6">
        <f t="shared" si="121"/>
        <v>0.34</v>
      </c>
      <c r="R794">
        <f t="shared" si="122"/>
        <v>97.142857142857139</v>
      </c>
      <c r="S794" t="str">
        <f t="shared" si="125"/>
        <v>theater</v>
      </c>
      <c r="T794" t="str">
        <f t="shared" si="126"/>
        <v>plays</v>
      </c>
      <c r="U794">
        <f t="shared" si="127"/>
        <v>7</v>
      </c>
      <c r="V794" t="str">
        <f t="shared" si="128"/>
        <v>theater</v>
      </c>
      <c r="W794" t="str">
        <f t="shared" si="129"/>
        <v>theater/plays</v>
      </c>
      <c r="X794">
        <f t="shared" si="130"/>
        <v>13</v>
      </c>
    </row>
    <row r="795" spans="1:2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 s="17">
        <f t="shared" si="123"/>
        <v>41450.208333333336</v>
      </c>
      <c r="K795">
        <v>1372136400</v>
      </c>
      <c r="L795" s="16">
        <f t="shared" si="124"/>
        <v>41454.208333333336</v>
      </c>
      <c r="M795">
        <v>1372482000</v>
      </c>
      <c r="N795" t="b">
        <v>0</v>
      </c>
      <c r="O795" t="b">
        <v>0</v>
      </c>
      <c r="P795" t="s">
        <v>68</v>
      </c>
      <c r="Q795" s="6">
        <f t="shared" si="121"/>
        <v>11.859090909090909</v>
      </c>
      <c r="R795">
        <f t="shared" si="122"/>
        <v>72.071823204419886</v>
      </c>
      <c r="S795" t="str">
        <f t="shared" si="125"/>
        <v>publishing</v>
      </c>
      <c r="T795" t="str">
        <f t="shared" si="126"/>
        <v>nonfiction</v>
      </c>
      <c r="U795">
        <f t="shared" si="127"/>
        <v>10</v>
      </c>
      <c r="V795" t="str">
        <f t="shared" si="128"/>
        <v>publishing</v>
      </c>
      <c r="W795" t="e">
        <f t="shared" si="129"/>
        <v>#VALUE!</v>
      </c>
      <c r="X795">
        <f t="shared" si="130"/>
        <v>21</v>
      </c>
    </row>
    <row r="796" spans="1:2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 s="17">
        <f t="shared" si="123"/>
        <v>43091.25</v>
      </c>
      <c r="K796">
        <v>1513922400</v>
      </c>
      <c r="L796" s="16">
        <f t="shared" si="124"/>
        <v>43103.25</v>
      </c>
      <c r="M796">
        <v>1514959200</v>
      </c>
      <c r="N796" t="b">
        <v>0</v>
      </c>
      <c r="O796" t="b">
        <v>0</v>
      </c>
      <c r="P796" t="s">
        <v>23</v>
      </c>
      <c r="Q796" s="6">
        <f t="shared" si="121"/>
        <v>1.2539393939393939</v>
      </c>
      <c r="R796">
        <f t="shared" si="122"/>
        <v>75.236363636363635</v>
      </c>
      <c r="S796" t="str">
        <f t="shared" si="125"/>
        <v>music</v>
      </c>
      <c r="T796" t="str">
        <f t="shared" si="126"/>
        <v>rock</v>
      </c>
      <c r="U796">
        <f t="shared" si="127"/>
        <v>5</v>
      </c>
      <c r="V796" t="str">
        <f t="shared" si="128"/>
        <v>music</v>
      </c>
      <c r="W796" t="str">
        <f t="shared" si="129"/>
        <v>music/rock</v>
      </c>
      <c r="X796">
        <f t="shared" si="130"/>
        <v>10</v>
      </c>
    </row>
    <row r="797" spans="1:2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 s="17">
        <f t="shared" si="123"/>
        <v>42675.208333333328</v>
      </c>
      <c r="K797">
        <v>1477976400</v>
      </c>
      <c r="L797" s="16">
        <f t="shared" si="124"/>
        <v>42678.208333333328</v>
      </c>
      <c r="M797">
        <v>1478235600</v>
      </c>
      <c r="N797" t="b">
        <v>0</v>
      </c>
      <c r="O797" t="b">
        <v>0</v>
      </c>
      <c r="P797" t="s">
        <v>53</v>
      </c>
      <c r="Q797" s="6">
        <f t="shared" si="121"/>
        <v>0.14394366197183098</v>
      </c>
      <c r="R797">
        <f t="shared" si="122"/>
        <v>32.967741935483872</v>
      </c>
      <c r="S797" t="str">
        <f t="shared" si="125"/>
        <v>film &amp; video</v>
      </c>
      <c r="T797" t="str">
        <f t="shared" si="126"/>
        <v>drama</v>
      </c>
      <c r="U797">
        <f t="shared" si="127"/>
        <v>12</v>
      </c>
      <c r="V797" t="str">
        <f t="shared" si="128"/>
        <v>film &amp; video</v>
      </c>
      <c r="W797" t="str">
        <f t="shared" si="129"/>
        <v>drama</v>
      </c>
      <c r="X797">
        <f t="shared" si="130"/>
        <v>18</v>
      </c>
    </row>
    <row r="798" spans="1:2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 s="17">
        <f t="shared" si="123"/>
        <v>41859.208333333336</v>
      </c>
      <c r="K798">
        <v>1407474000</v>
      </c>
      <c r="L798" s="16">
        <f t="shared" si="124"/>
        <v>41866.208333333336</v>
      </c>
      <c r="M798">
        <v>1408078800</v>
      </c>
      <c r="N798" t="b">
        <v>0</v>
      </c>
      <c r="O798" t="b">
        <v>1</v>
      </c>
      <c r="P798" t="s">
        <v>292</v>
      </c>
      <c r="Q798" s="6">
        <f t="shared" si="121"/>
        <v>0.54807692307692313</v>
      </c>
      <c r="R798">
        <f t="shared" si="122"/>
        <v>54.807692307692307</v>
      </c>
      <c r="S798" t="str">
        <f t="shared" si="125"/>
        <v>games</v>
      </c>
      <c r="T798" t="str">
        <f t="shared" si="126"/>
        <v>mobile games</v>
      </c>
      <c r="U798">
        <f t="shared" si="127"/>
        <v>5</v>
      </c>
      <c r="V798" t="str">
        <f t="shared" si="128"/>
        <v>games</v>
      </c>
      <c r="W798" t="str">
        <f t="shared" si="129"/>
        <v>le games</v>
      </c>
      <c r="X798">
        <f t="shared" si="130"/>
        <v>18</v>
      </c>
    </row>
    <row r="799" spans="1:2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 s="17">
        <f t="shared" si="123"/>
        <v>43464.25</v>
      </c>
      <c r="K799">
        <v>1546149600</v>
      </c>
      <c r="L799" s="16">
        <f t="shared" si="124"/>
        <v>43487.25</v>
      </c>
      <c r="M799">
        <v>1548136800</v>
      </c>
      <c r="N799" t="b">
        <v>0</v>
      </c>
      <c r="O799" t="b">
        <v>0</v>
      </c>
      <c r="P799" t="s">
        <v>28</v>
      </c>
      <c r="Q799" s="6">
        <f t="shared" si="121"/>
        <v>1.0963157894736841</v>
      </c>
      <c r="R799">
        <f t="shared" si="122"/>
        <v>45.037837837837834</v>
      </c>
      <c r="S799" t="str">
        <f t="shared" si="125"/>
        <v>technology</v>
      </c>
      <c r="T799" t="str">
        <f t="shared" si="126"/>
        <v>web</v>
      </c>
      <c r="U799">
        <f t="shared" si="127"/>
        <v>10</v>
      </c>
      <c r="V799" t="str">
        <f t="shared" si="128"/>
        <v>technology</v>
      </c>
      <c r="W799" t="str">
        <f t="shared" si="129"/>
        <v>eb</v>
      </c>
      <c r="X799">
        <f t="shared" si="130"/>
        <v>14</v>
      </c>
    </row>
    <row r="800" spans="1:2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 s="17">
        <f t="shared" si="123"/>
        <v>41060.208333333336</v>
      </c>
      <c r="K800">
        <v>1338440400</v>
      </c>
      <c r="L800" s="16">
        <f t="shared" si="124"/>
        <v>41088.208333333336</v>
      </c>
      <c r="M800">
        <v>1340859600</v>
      </c>
      <c r="N800" t="b">
        <v>0</v>
      </c>
      <c r="O800" t="b">
        <v>1</v>
      </c>
      <c r="P800" t="s">
        <v>33</v>
      </c>
      <c r="Q800" s="6">
        <f t="shared" si="121"/>
        <v>1.8847058823529412</v>
      </c>
      <c r="R800">
        <f t="shared" si="122"/>
        <v>52.958677685950413</v>
      </c>
      <c r="S800" t="str">
        <f t="shared" si="125"/>
        <v>theater</v>
      </c>
      <c r="T800" t="str">
        <f t="shared" si="126"/>
        <v>plays</v>
      </c>
      <c r="U800">
        <f t="shared" si="127"/>
        <v>7</v>
      </c>
      <c r="V800" t="str">
        <f t="shared" si="128"/>
        <v>theater</v>
      </c>
      <c r="W800" t="str">
        <f t="shared" si="129"/>
        <v>plays</v>
      </c>
      <c r="X800">
        <f t="shared" si="130"/>
        <v>13</v>
      </c>
    </row>
    <row r="801" spans="1:2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 s="17">
        <f t="shared" si="123"/>
        <v>42399.25</v>
      </c>
      <c r="K801">
        <v>1454133600</v>
      </c>
      <c r="L801" s="16">
        <f t="shared" si="124"/>
        <v>42403.25</v>
      </c>
      <c r="M801">
        <v>1454479200</v>
      </c>
      <c r="N801" t="b">
        <v>0</v>
      </c>
      <c r="O801" t="b">
        <v>0</v>
      </c>
      <c r="P801" t="s">
        <v>33</v>
      </c>
      <c r="Q801" s="6">
        <f t="shared" si="121"/>
        <v>0.87008284023668636</v>
      </c>
      <c r="R801">
        <f t="shared" si="122"/>
        <v>60.017959183673469</v>
      </c>
      <c r="S801" t="str">
        <f t="shared" si="125"/>
        <v>theater</v>
      </c>
      <c r="T801" t="str">
        <f t="shared" si="126"/>
        <v>plays</v>
      </c>
      <c r="U801">
        <f t="shared" si="127"/>
        <v>7</v>
      </c>
      <c r="V801" t="str">
        <f t="shared" si="128"/>
        <v>theater</v>
      </c>
      <c r="W801" t="str">
        <f t="shared" si="129"/>
        <v>ys</v>
      </c>
      <c r="X801">
        <f t="shared" si="130"/>
        <v>13</v>
      </c>
    </row>
    <row r="802" spans="1:2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 s="17">
        <f t="shared" si="123"/>
        <v>42167.208333333328</v>
      </c>
      <c r="K802">
        <v>1434085200</v>
      </c>
      <c r="L802" s="16">
        <f t="shared" si="124"/>
        <v>42171.208333333328</v>
      </c>
      <c r="M802">
        <v>1434430800</v>
      </c>
      <c r="N802" t="b">
        <v>0</v>
      </c>
      <c r="O802" t="b">
        <v>0</v>
      </c>
      <c r="P802" t="s">
        <v>23</v>
      </c>
      <c r="Q802" s="6">
        <f t="shared" si="121"/>
        <v>0.01</v>
      </c>
      <c r="R802">
        <f t="shared" si="122"/>
        <v>1</v>
      </c>
      <c r="S802" t="str">
        <f t="shared" si="125"/>
        <v>music</v>
      </c>
      <c r="T802" t="str">
        <f t="shared" si="126"/>
        <v>rock</v>
      </c>
      <c r="U802">
        <f t="shared" si="127"/>
        <v>5</v>
      </c>
      <c r="V802" t="str">
        <f t="shared" si="128"/>
        <v>music</v>
      </c>
      <c r="W802" t="str">
        <f t="shared" si="129"/>
        <v>music/rock</v>
      </c>
      <c r="X802">
        <f t="shared" si="130"/>
        <v>10</v>
      </c>
    </row>
    <row r="803" spans="1:2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 s="17">
        <f t="shared" si="123"/>
        <v>43830.25</v>
      </c>
      <c r="K803">
        <v>1577772000</v>
      </c>
      <c r="L803" s="16">
        <f t="shared" si="124"/>
        <v>43852.25</v>
      </c>
      <c r="M803">
        <v>1579672800</v>
      </c>
      <c r="N803" t="b">
        <v>0</v>
      </c>
      <c r="O803" t="b">
        <v>1</v>
      </c>
      <c r="P803" t="s">
        <v>122</v>
      </c>
      <c r="Q803" s="6">
        <f t="shared" si="121"/>
        <v>2.0291304347826089</v>
      </c>
      <c r="R803">
        <f t="shared" si="122"/>
        <v>44.028301886792455</v>
      </c>
      <c r="S803" t="str">
        <f t="shared" si="125"/>
        <v>photography</v>
      </c>
      <c r="T803" t="str">
        <f t="shared" si="126"/>
        <v>photography books</v>
      </c>
      <c r="U803">
        <f t="shared" si="127"/>
        <v>11</v>
      </c>
      <c r="V803" t="str">
        <f t="shared" si="128"/>
        <v>photography</v>
      </c>
      <c r="W803" t="str">
        <f t="shared" si="129"/>
        <v>photography books</v>
      </c>
      <c r="X803">
        <f t="shared" si="130"/>
        <v>29</v>
      </c>
    </row>
    <row r="804" spans="1:2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 s="17">
        <f t="shared" si="123"/>
        <v>43650.208333333328</v>
      </c>
      <c r="K804">
        <v>1562216400</v>
      </c>
      <c r="L804" s="16">
        <f t="shared" si="124"/>
        <v>43652.208333333328</v>
      </c>
      <c r="M804">
        <v>1562389200</v>
      </c>
      <c r="N804" t="b">
        <v>0</v>
      </c>
      <c r="O804" t="b">
        <v>0</v>
      </c>
      <c r="P804" t="s">
        <v>122</v>
      </c>
      <c r="Q804" s="6">
        <f t="shared" si="121"/>
        <v>1.9703225806451612</v>
      </c>
      <c r="R804">
        <f t="shared" si="122"/>
        <v>86.028169014084511</v>
      </c>
      <c r="S804" t="str">
        <f t="shared" si="125"/>
        <v>photography</v>
      </c>
      <c r="T804" t="str">
        <f t="shared" si="126"/>
        <v>photography books</v>
      </c>
      <c r="U804">
        <f t="shared" si="127"/>
        <v>11</v>
      </c>
      <c r="V804" t="str">
        <f t="shared" si="128"/>
        <v>photography</v>
      </c>
      <c r="W804" t="str">
        <f t="shared" si="129"/>
        <v>s</v>
      </c>
      <c r="X804">
        <f t="shared" si="130"/>
        <v>29</v>
      </c>
    </row>
    <row r="805" spans="1:2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 s="17">
        <f t="shared" si="123"/>
        <v>43492.25</v>
      </c>
      <c r="K805">
        <v>1548568800</v>
      </c>
      <c r="L805" s="16">
        <f t="shared" si="124"/>
        <v>43526.25</v>
      </c>
      <c r="M805">
        <v>1551506400</v>
      </c>
      <c r="N805" t="b">
        <v>0</v>
      </c>
      <c r="O805" t="b">
        <v>0</v>
      </c>
      <c r="P805" t="s">
        <v>33</v>
      </c>
      <c r="Q805" s="6">
        <f t="shared" si="121"/>
        <v>1.07</v>
      </c>
      <c r="R805">
        <f t="shared" si="122"/>
        <v>28.012875536480685</v>
      </c>
      <c r="S805" t="str">
        <f t="shared" si="125"/>
        <v>theater</v>
      </c>
      <c r="T805" t="str">
        <f t="shared" si="126"/>
        <v>plays</v>
      </c>
      <c r="U805">
        <f t="shared" si="127"/>
        <v>7</v>
      </c>
      <c r="V805" t="str">
        <f t="shared" si="128"/>
        <v>theater</v>
      </c>
      <c r="W805" t="str">
        <f t="shared" si="129"/>
        <v>ys</v>
      </c>
      <c r="X805">
        <f t="shared" si="130"/>
        <v>13</v>
      </c>
    </row>
    <row r="806" spans="1:2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 s="17">
        <f t="shared" si="123"/>
        <v>43102.25</v>
      </c>
      <c r="K806">
        <v>1514872800</v>
      </c>
      <c r="L806" s="16">
        <f t="shared" si="124"/>
        <v>43122.25</v>
      </c>
      <c r="M806">
        <v>1516600800</v>
      </c>
      <c r="N806" t="b">
        <v>0</v>
      </c>
      <c r="O806" t="b">
        <v>0</v>
      </c>
      <c r="P806" t="s">
        <v>23</v>
      </c>
      <c r="Q806" s="6">
        <f t="shared" si="121"/>
        <v>2.6873076923076922</v>
      </c>
      <c r="R806">
        <f t="shared" si="122"/>
        <v>32.050458715596328</v>
      </c>
      <c r="S806" t="str">
        <f t="shared" si="125"/>
        <v>music</v>
      </c>
      <c r="T806" t="str">
        <f t="shared" si="126"/>
        <v>rock</v>
      </c>
      <c r="U806">
        <f t="shared" si="127"/>
        <v>5</v>
      </c>
      <c r="V806" t="str">
        <f t="shared" si="128"/>
        <v>music</v>
      </c>
      <c r="W806" t="str">
        <f t="shared" si="129"/>
        <v>music/rock</v>
      </c>
      <c r="X806">
        <f t="shared" si="130"/>
        <v>10</v>
      </c>
    </row>
    <row r="807" spans="1:2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 s="17">
        <f t="shared" si="123"/>
        <v>41958.25</v>
      </c>
      <c r="K807">
        <v>1416031200</v>
      </c>
      <c r="L807" s="16">
        <f t="shared" si="124"/>
        <v>42009.25</v>
      </c>
      <c r="M807">
        <v>1420437600</v>
      </c>
      <c r="N807" t="b">
        <v>0</v>
      </c>
      <c r="O807" t="b">
        <v>0</v>
      </c>
      <c r="P807" t="s">
        <v>42</v>
      </c>
      <c r="Q807" s="6">
        <f t="shared" si="121"/>
        <v>0.50845360824742269</v>
      </c>
      <c r="R807">
        <f t="shared" si="122"/>
        <v>73.611940298507463</v>
      </c>
      <c r="S807" t="str">
        <f t="shared" si="125"/>
        <v>film &amp; video</v>
      </c>
      <c r="T807" t="str">
        <f t="shared" si="126"/>
        <v>documentary</v>
      </c>
      <c r="U807">
        <f t="shared" si="127"/>
        <v>12</v>
      </c>
      <c r="V807" t="str">
        <f t="shared" si="128"/>
        <v>film &amp; video</v>
      </c>
      <c r="W807" t="str">
        <f t="shared" si="129"/>
        <v>ntary</v>
      </c>
      <c r="X807">
        <f t="shared" si="130"/>
        <v>24</v>
      </c>
    </row>
    <row r="808" spans="1:2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 s="17">
        <f t="shared" si="123"/>
        <v>40973.25</v>
      </c>
      <c r="K808">
        <v>1330927200</v>
      </c>
      <c r="L808" s="16">
        <f t="shared" si="124"/>
        <v>40997.208333333336</v>
      </c>
      <c r="M808">
        <v>1332997200</v>
      </c>
      <c r="N808" t="b">
        <v>0</v>
      </c>
      <c r="O808" t="b">
        <v>1</v>
      </c>
      <c r="P808" t="s">
        <v>53</v>
      </c>
      <c r="Q808" s="6">
        <f t="shared" si="121"/>
        <v>11.802857142857142</v>
      </c>
      <c r="R808">
        <f t="shared" si="122"/>
        <v>108.71052631578948</v>
      </c>
      <c r="S808" t="str">
        <f t="shared" si="125"/>
        <v>film &amp; video</v>
      </c>
      <c r="T808" t="str">
        <f t="shared" si="126"/>
        <v>drama</v>
      </c>
      <c r="U808">
        <f t="shared" si="127"/>
        <v>12</v>
      </c>
      <c r="V808" t="str">
        <f t="shared" si="128"/>
        <v>film &amp; video</v>
      </c>
      <c r="W808" t="str">
        <f t="shared" si="129"/>
        <v/>
      </c>
      <c r="X808">
        <f t="shared" si="130"/>
        <v>18</v>
      </c>
    </row>
    <row r="809" spans="1:2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 s="17">
        <f t="shared" si="123"/>
        <v>43753.208333333328</v>
      </c>
      <c r="K809">
        <v>1571115600</v>
      </c>
      <c r="L809" s="16">
        <f t="shared" si="124"/>
        <v>43797.25</v>
      </c>
      <c r="M809">
        <v>1574920800</v>
      </c>
      <c r="N809" t="b">
        <v>0</v>
      </c>
      <c r="O809" t="b">
        <v>1</v>
      </c>
      <c r="P809" t="s">
        <v>33</v>
      </c>
      <c r="Q809" s="6">
        <f t="shared" si="121"/>
        <v>2.64</v>
      </c>
      <c r="R809">
        <f t="shared" si="122"/>
        <v>42.97674418604651</v>
      </c>
      <c r="S809" t="str">
        <f t="shared" si="125"/>
        <v>theater</v>
      </c>
      <c r="T809" t="str">
        <f t="shared" si="126"/>
        <v>plays</v>
      </c>
      <c r="U809">
        <f t="shared" si="127"/>
        <v>7</v>
      </c>
      <c r="V809" t="str">
        <f t="shared" si="128"/>
        <v>theater</v>
      </c>
      <c r="W809" t="str">
        <f t="shared" si="129"/>
        <v>er/plays</v>
      </c>
      <c r="X809">
        <f t="shared" si="130"/>
        <v>13</v>
      </c>
    </row>
    <row r="810" spans="1:2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 s="17">
        <f t="shared" si="123"/>
        <v>42507.208333333328</v>
      </c>
      <c r="K810">
        <v>1463461200</v>
      </c>
      <c r="L810" s="16">
        <f t="shared" si="124"/>
        <v>42524.208333333328</v>
      </c>
      <c r="M810">
        <v>1464930000</v>
      </c>
      <c r="N810" t="b">
        <v>0</v>
      </c>
      <c r="O810" t="b">
        <v>0</v>
      </c>
      <c r="P810" t="s">
        <v>17</v>
      </c>
      <c r="Q810" s="6">
        <f t="shared" si="121"/>
        <v>0.30442307692307691</v>
      </c>
      <c r="R810">
        <f t="shared" si="122"/>
        <v>83.315789473684205</v>
      </c>
      <c r="S810" t="str">
        <f t="shared" si="125"/>
        <v>food</v>
      </c>
      <c r="T810" t="str">
        <f t="shared" si="126"/>
        <v>food trucks</v>
      </c>
      <c r="U810">
        <f t="shared" si="127"/>
        <v>4</v>
      </c>
      <c r="V810" t="str">
        <f t="shared" si="128"/>
        <v>food</v>
      </c>
      <c r="W810" t="str">
        <f t="shared" si="129"/>
        <v>food/food trucks</v>
      </c>
      <c r="X810">
        <f t="shared" si="130"/>
        <v>16</v>
      </c>
    </row>
    <row r="811" spans="1:2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 s="17">
        <f t="shared" si="123"/>
        <v>41135.208333333336</v>
      </c>
      <c r="K811">
        <v>1344920400</v>
      </c>
      <c r="L811" s="16">
        <f t="shared" si="124"/>
        <v>41136.208333333336</v>
      </c>
      <c r="M811">
        <v>1345006800</v>
      </c>
      <c r="N811" t="b">
        <v>0</v>
      </c>
      <c r="O811" t="b">
        <v>0</v>
      </c>
      <c r="P811" t="s">
        <v>42</v>
      </c>
      <c r="Q811" s="6">
        <f t="shared" si="121"/>
        <v>0.62880681818181816</v>
      </c>
      <c r="R811">
        <f t="shared" si="122"/>
        <v>42</v>
      </c>
      <c r="S811" t="str">
        <f t="shared" si="125"/>
        <v>film &amp; video</v>
      </c>
      <c r="T811" t="str">
        <f t="shared" si="126"/>
        <v>documentary</v>
      </c>
      <c r="U811">
        <f t="shared" si="127"/>
        <v>12</v>
      </c>
      <c r="V811" t="str">
        <f t="shared" si="128"/>
        <v>film &amp; video</v>
      </c>
      <c r="W811" t="str">
        <f t="shared" si="129"/>
        <v/>
      </c>
      <c r="X811">
        <f t="shared" si="130"/>
        <v>24</v>
      </c>
    </row>
    <row r="812" spans="1:2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 s="17">
        <f t="shared" si="123"/>
        <v>43067.25</v>
      </c>
      <c r="K812">
        <v>1511848800</v>
      </c>
      <c r="L812" s="16">
        <f t="shared" si="124"/>
        <v>43077.25</v>
      </c>
      <c r="M812">
        <v>1512712800</v>
      </c>
      <c r="N812" t="b">
        <v>0</v>
      </c>
      <c r="O812" t="b">
        <v>1</v>
      </c>
      <c r="P812" t="s">
        <v>33</v>
      </c>
      <c r="Q812" s="6">
        <f t="shared" si="121"/>
        <v>1.9312499999999999</v>
      </c>
      <c r="R812">
        <f t="shared" si="122"/>
        <v>55.927601809954751</v>
      </c>
      <c r="S812" t="str">
        <f t="shared" si="125"/>
        <v>theater</v>
      </c>
      <c r="T812" t="str">
        <f t="shared" si="126"/>
        <v>plays</v>
      </c>
      <c r="U812">
        <f t="shared" si="127"/>
        <v>7</v>
      </c>
      <c r="V812" t="str">
        <f t="shared" si="128"/>
        <v>theater</v>
      </c>
      <c r="W812" t="str">
        <f t="shared" si="129"/>
        <v>ter/plays</v>
      </c>
      <c r="X812">
        <f t="shared" si="130"/>
        <v>13</v>
      </c>
    </row>
    <row r="813" spans="1:2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 s="17">
        <f t="shared" si="123"/>
        <v>42378.25</v>
      </c>
      <c r="K813">
        <v>1452319200</v>
      </c>
      <c r="L813" s="16">
        <f t="shared" si="124"/>
        <v>42380.25</v>
      </c>
      <c r="M813">
        <v>1452492000</v>
      </c>
      <c r="N813" t="b">
        <v>0</v>
      </c>
      <c r="O813" t="b">
        <v>1</v>
      </c>
      <c r="P813" t="s">
        <v>89</v>
      </c>
      <c r="Q813" s="6">
        <f t="shared" si="121"/>
        <v>0.77102702702702708</v>
      </c>
      <c r="R813">
        <f t="shared" si="122"/>
        <v>105.03681885125184</v>
      </c>
      <c r="S813" t="str">
        <f t="shared" si="125"/>
        <v>games</v>
      </c>
      <c r="T813" t="str">
        <f t="shared" si="126"/>
        <v>video games</v>
      </c>
      <c r="U813">
        <f t="shared" si="127"/>
        <v>5</v>
      </c>
      <c r="V813" t="str">
        <f t="shared" si="128"/>
        <v>games</v>
      </c>
      <c r="W813" t="str">
        <f t="shared" si="129"/>
        <v>mes/video games</v>
      </c>
      <c r="X813">
        <f t="shared" si="130"/>
        <v>17</v>
      </c>
    </row>
    <row r="814" spans="1:2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 s="17">
        <f t="shared" si="123"/>
        <v>43206.208333333328</v>
      </c>
      <c r="K814">
        <v>1523854800</v>
      </c>
      <c r="L814" s="16">
        <f t="shared" si="124"/>
        <v>43211.208333333328</v>
      </c>
      <c r="M814">
        <v>1524286800</v>
      </c>
      <c r="N814" t="b">
        <v>0</v>
      </c>
      <c r="O814" t="b">
        <v>0</v>
      </c>
      <c r="P814" t="s">
        <v>68</v>
      </c>
      <c r="Q814" s="6">
        <f t="shared" si="121"/>
        <v>2.2552763819095478</v>
      </c>
      <c r="R814">
        <f t="shared" si="122"/>
        <v>48</v>
      </c>
      <c r="S814" t="str">
        <f t="shared" si="125"/>
        <v>publishing</v>
      </c>
      <c r="T814" t="str">
        <f t="shared" si="126"/>
        <v>nonfiction</v>
      </c>
      <c r="U814">
        <f t="shared" si="127"/>
        <v>10</v>
      </c>
      <c r="V814" t="str">
        <f t="shared" si="128"/>
        <v>publishing</v>
      </c>
      <c r="W814" t="str">
        <f t="shared" si="129"/>
        <v>iction</v>
      </c>
      <c r="X814">
        <f t="shared" si="130"/>
        <v>21</v>
      </c>
    </row>
    <row r="815" spans="1:2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 s="17">
        <f t="shared" si="123"/>
        <v>41148.208333333336</v>
      </c>
      <c r="K815">
        <v>1346043600</v>
      </c>
      <c r="L815" s="16">
        <f t="shared" si="124"/>
        <v>41158.208333333336</v>
      </c>
      <c r="M815">
        <v>1346907600</v>
      </c>
      <c r="N815" t="b">
        <v>0</v>
      </c>
      <c r="O815" t="b">
        <v>0</v>
      </c>
      <c r="P815" t="s">
        <v>89</v>
      </c>
      <c r="Q815" s="6">
        <f t="shared" si="121"/>
        <v>2.3940625</v>
      </c>
      <c r="R815">
        <f t="shared" si="122"/>
        <v>112.66176470588235</v>
      </c>
      <c r="S815" t="str">
        <f t="shared" si="125"/>
        <v>games</v>
      </c>
      <c r="T815" t="str">
        <f t="shared" si="126"/>
        <v>video games</v>
      </c>
      <c r="U815">
        <f t="shared" si="127"/>
        <v>5</v>
      </c>
      <c r="V815" t="str">
        <f t="shared" si="128"/>
        <v>games</v>
      </c>
      <c r="W815" t="str">
        <f t="shared" si="129"/>
        <v>ames</v>
      </c>
      <c r="X815">
        <f t="shared" si="130"/>
        <v>17</v>
      </c>
    </row>
    <row r="816" spans="1:2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 s="17">
        <f t="shared" si="123"/>
        <v>42517.208333333328</v>
      </c>
      <c r="K816">
        <v>1464325200</v>
      </c>
      <c r="L816" s="16">
        <f t="shared" si="124"/>
        <v>42519.208333333328</v>
      </c>
      <c r="M816">
        <v>1464498000</v>
      </c>
      <c r="N816" t="b">
        <v>0</v>
      </c>
      <c r="O816" t="b">
        <v>1</v>
      </c>
      <c r="P816" t="s">
        <v>23</v>
      </c>
      <c r="Q816" s="6">
        <f t="shared" si="121"/>
        <v>0.921875</v>
      </c>
      <c r="R816">
        <f t="shared" si="122"/>
        <v>81.944444444444443</v>
      </c>
      <c r="S816" t="str">
        <f t="shared" si="125"/>
        <v>music</v>
      </c>
      <c r="T816" t="str">
        <f t="shared" si="126"/>
        <v>rock</v>
      </c>
      <c r="U816">
        <f t="shared" si="127"/>
        <v>5</v>
      </c>
      <c r="V816" t="str">
        <f t="shared" si="128"/>
        <v>music</v>
      </c>
      <c r="W816" t="str">
        <f t="shared" si="129"/>
        <v>rock</v>
      </c>
      <c r="X816">
        <f t="shared" si="130"/>
        <v>10</v>
      </c>
    </row>
    <row r="817" spans="1:2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 s="17">
        <f t="shared" si="123"/>
        <v>43068.25</v>
      </c>
      <c r="K817">
        <v>1511935200</v>
      </c>
      <c r="L817" s="16">
        <f t="shared" si="124"/>
        <v>43094.25</v>
      </c>
      <c r="M817">
        <v>1514181600</v>
      </c>
      <c r="N817" t="b">
        <v>0</v>
      </c>
      <c r="O817" t="b">
        <v>0</v>
      </c>
      <c r="P817" t="s">
        <v>23</v>
      </c>
      <c r="Q817" s="6">
        <f t="shared" si="121"/>
        <v>1.3023333333333333</v>
      </c>
      <c r="R817">
        <f t="shared" si="122"/>
        <v>64.049180327868854</v>
      </c>
      <c r="S817" t="str">
        <f t="shared" si="125"/>
        <v>music</v>
      </c>
      <c r="T817" t="str">
        <f t="shared" si="126"/>
        <v>rock</v>
      </c>
      <c r="U817">
        <f t="shared" si="127"/>
        <v>5</v>
      </c>
      <c r="V817" t="str">
        <f t="shared" si="128"/>
        <v>music</v>
      </c>
      <c r="W817" t="str">
        <f t="shared" si="129"/>
        <v>ic/rock</v>
      </c>
      <c r="X817">
        <f t="shared" si="130"/>
        <v>10</v>
      </c>
    </row>
    <row r="818" spans="1:2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 s="17">
        <f t="shared" si="123"/>
        <v>41680.25</v>
      </c>
      <c r="K818">
        <v>1392012000</v>
      </c>
      <c r="L818" s="16">
        <f t="shared" si="124"/>
        <v>41682.25</v>
      </c>
      <c r="M818">
        <v>1392184800</v>
      </c>
      <c r="N818" t="b">
        <v>1</v>
      </c>
      <c r="O818" t="b">
        <v>1</v>
      </c>
      <c r="P818" t="s">
        <v>33</v>
      </c>
      <c r="Q818" s="6">
        <f t="shared" si="121"/>
        <v>6.1521739130434785</v>
      </c>
      <c r="R818">
        <f t="shared" si="122"/>
        <v>106.39097744360902</v>
      </c>
      <c r="S818" t="str">
        <f t="shared" si="125"/>
        <v>theater</v>
      </c>
      <c r="T818" t="str">
        <f t="shared" si="126"/>
        <v>plays</v>
      </c>
      <c r="U818">
        <f t="shared" si="127"/>
        <v>7</v>
      </c>
      <c r="V818" t="str">
        <f t="shared" si="128"/>
        <v>theater</v>
      </c>
      <c r="W818" t="str">
        <f t="shared" si="129"/>
        <v>theater/plays</v>
      </c>
      <c r="X818">
        <f t="shared" si="130"/>
        <v>13</v>
      </c>
    </row>
    <row r="819" spans="1:2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 s="17">
        <f t="shared" si="123"/>
        <v>43589.208333333328</v>
      </c>
      <c r="K819">
        <v>1556946000</v>
      </c>
      <c r="L819" s="16">
        <f t="shared" si="124"/>
        <v>43617.208333333328</v>
      </c>
      <c r="M819">
        <v>1559365200</v>
      </c>
      <c r="N819" t="b">
        <v>0</v>
      </c>
      <c r="O819" t="b">
        <v>1</v>
      </c>
      <c r="P819" t="s">
        <v>68</v>
      </c>
      <c r="Q819" s="6">
        <f t="shared" si="121"/>
        <v>3.687953216374269</v>
      </c>
      <c r="R819">
        <f t="shared" si="122"/>
        <v>76.011249497790274</v>
      </c>
      <c r="S819" t="str">
        <f t="shared" si="125"/>
        <v>publishing</v>
      </c>
      <c r="T819" t="str">
        <f t="shared" si="126"/>
        <v>nonfiction</v>
      </c>
      <c r="U819">
        <f t="shared" si="127"/>
        <v>10</v>
      </c>
      <c r="V819" t="str">
        <f t="shared" si="128"/>
        <v>publishing</v>
      </c>
      <c r="W819" t="str">
        <f t="shared" si="129"/>
        <v>on</v>
      </c>
      <c r="X819">
        <f t="shared" si="130"/>
        <v>21</v>
      </c>
    </row>
    <row r="820" spans="1:2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 s="17">
        <f t="shared" si="123"/>
        <v>43486.25</v>
      </c>
      <c r="K820">
        <v>1548050400</v>
      </c>
      <c r="L820" s="16">
        <f t="shared" si="124"/>
        <v>43499.25</v>
      </c>
      <c r="M820">
        <v>1549173600</v>
      </c>
      <c r="N820" t="b">
        <v>0</v>
      </c>
      <c r="O820" t="b">
        <v>1</v>
      </c>
      <c r="P820" t="s">
        <v>33</v>
      </c>
      <c r="Q820" s="6">
        <f t="shared" si="121"/>
        <v>10.948571428571428</v>
      </c>
      <c r="R820">
        <f t="shared" si="122"/>
        <v>111.07246376811594</v>
      </c>
      <c r="S820" t="str">
        <f t="shared" si="125"/>
        <v>theater</v>
      </c>
      <c r="T820" t="str">
        <f t="shared" si="126"/>
        <v>plays</v>
      </c>
      <c r="U820">
        <f t="shared" si="127"/>
        <v>7</v>
      </c>
      <c r="V820" t="str">
        <f t="shared" si="128"/>
        <v>theater</v>
      </c>
      <c r="W820" t="str">
        <f t="shared" si="129"/>
        <v>ter/plays</v>
      </c>
      <c r="X820">
        <f t="shared" si="130"/>
        <v>13</v>
      </c>
    </row>
    <row r="821" spans="1:2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 s="17">
        <f t="shared" si="123"/>
        <v>41237.25</v>
      </c>
      <c r="K821">
        <v>1353736800</v>
      </c>
      <c r="L821" s="16">
        <f t="shared" si="124"/>
        <v>41252.25</v>
      </c>
      <c r="M821">
        <v>1355032800</v>
      </c>
      <c r="N821" t="b">
        <v>1</v>
      </c>
      <c r="O821" t="b">
        <v>0</v>
      </c>
      <c r="P821" t="s">
        <v>89</v>
      </c>
      <c r="Q821" s="6">
        <f t="shared" si="121"/>
        <v>0.50662921348314605</v>
      </c>
      <c r="R821">
        <f t="shared" si="122"/>
        <v>95.936170212765958</v>
      </c>
      <c r="S821" t="str">
        <f t="shared" si="125"/>
        <v>games</v>
      </c>
      <c r="T821" t="str">
        <f t="shared" si="126"/>
        <v>video games</v>
      </c>
      <c r="U821">
        <f t="shared" si="127"/>
        <v>5</v>
      </c>
      <c r="V821" t="str">
        <f t="shared" si="128"/>
        <v>games</v>
      </c>
      <c r="W821" t="str">
        <f t="shared" si="129"/>
        <v>ames</v>
      </c>
      <c r="X821">
        <f t="shared" si="130"/>
        <v>17</v>
      </c>
    </row>
    <row r="822" spans="1:2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 s="17">
        <f t="shared" si="123"/>
        <v>43310.208333333328</v>
      </c>
      <c r="K822">
        <v>1532840400</v>
      </c>
      <c r="L822" s="16">
        <f t="shared" si="124"/>
        <v>43323.208333333328</v>
      </c>
      <c r="M822">
        <v>1533963600</v>
      </c>
      <c r="N822" t="b">
        <v>0</v>
      </c>
      <c r="O822" t="b">
        <v>1</v>
      </c>
      <c r="P822" t="s">
        <v>23</v>
      </c>
      <c r="Q822" s="6">
        <f t="shared" si="121"/>
        <v>8.0060000000000002</v>
      </c>
      <c r="R822">
        <f t="shared" si="122"/>
        <v>43.043010752688176</v>
      </c>
      <c r="S822" t="str">
        <f t="shared" si="125"/>
        <v>music</v>
      </c>
      <c r="T822" t="str">
        <f t="shared" si="126"/>
        <v>rock</v>
      </c>
      <c r="U822">
        <f t="shared" si="127"/>
        <v>5</v>
      </c>
      <c r="V822" t="str">
        <f t="shared" si="128"/>
        <v>music</v>
      </c>
      <c r="W822" t="str">
        <f t="shared" si="129"/>
        <v>music/rock</v>
      </c>
      <c r="X822">
        <f t="shared" si="130"/>
        <v>10</v>
      </c>
    </row>
    <row r="823" spans="1:2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 s="17">
        <f t="shared" si="123"/>
        <v>42794.25</v>
      </c>
      <c r="K823">
        <v>1488261600</v>
      </c>
      <c r="L823" s="16">
        <f t="shared" si="124"/>
        <v>42807.208333333328</v>
      </c>
      <c r="M823">
        <v>1489381200</v>
      </c>
      <c r="N823" t="b">
        <v>0</v>
      </c>
      <c r="O823" t="b">
        <v>0</v>
      </c>
      <c r="P823" t="s">
        <v>42</v>
      </c>
      <c r="Q823" s="6">
        <f t="shared" si="121"/>
        <v>2.9128571428571428</v>
      </c>
      <c r="R823">
        <f t="shared" si="122"/>
        <v>67.966666666666669</v>
      </c>
      <c r="S823" t="str">
        <f t="shared" si="125"/>
        <v>film &amp; video</v>
      </c>
      <c r="T823" t="str">
        <f t="shared" si="126"/>
        <v>documentary</v>
      </c>
      <c r="U823">
        <f t="shared" si="127"/>
        <v>12</v>
      </c>
      <c r="V823" t="str">
        <f t="shared" si="128"/>
        <v>film &amp; video</v>
      </c>
      <c r="W823" t="e">
        <f t="shared" si="129"/>
        <v>#VALUE!</v>
      </c>
      <c r="X823">
        <f t="shared" si="130"/>
        <v>24</v>
      </c>
    </row>
    <row r="824" spans="1:2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 s="17">
        <f t="shared" si="123"/>
        <v>41698.25</v>
      </c>
      <c r="K824">
        <v>1393567200</v>
      </c>
      <c r="L824" s="16">
        <f t="shared" si="124"/>
        <v>41715.208333333336</v>
      </c>
      <c r="M824">
        <v>1395032400</v>
      </c>
      <c r="N824" t="b">
        <v>0</v>
      </c>
      <c r="O824" t="b">
        <v>0</v>
      </c>
      <c r="P824" t="s">
        <v>23</v>
      </c>
      <c r="Q824" s="6">
        <f t="shared" si="121"/>
        <v>3.4996666666666667</v>
      </c>
      <c r="R824">
        <f t="shared" si="122"/>
        <v>89.991428571428571</v>
      </c>
      <c r="S824" t="str">
        <f t="shared" si="125"/>
        <v>music</v>
      </c>
      <c r="T824" t="str">
        <f t="shared" si="126"/>
        <v>rock</v>
      </c>
      <c r="U824">
        <f t="shared" si="127"/>
        <v>5</v>
      </c>
      <c r="V824" t="str">
        <f t="shared" si="128"/>
        <v>music</v>
      </c>
      <c r="W824" t="str">
        <f t="shared" si="129"/>
        <v>rock</v>
      </c>
      <c r="X824">
        <f t="shared" si="130"/>
        <v>10</v>
      </c>
    </row>
    <row r="825" spans="1:2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 s="17">
        <f t="shared" si="123"/>
        <v>41892.208333333336</v>
      </c>
      <c r="K825">
        <v>1410325200</v>
      </c>
      <c r="L825" s="16">
        <f t="shared" si="124"/>
        <v>41917.208333333336</v>
      </c>
      <c r="M825">
        <v>1412485200</v>
      </c>
      <c r="N825" t="b">
        <v>1</v>
      </c>
      <c r="O825" t="b">
        <v>1</v>
      </c>
      <c r="P825" t="s">
        <v>23</v>
      </c>
      <c r="Q825" s="6">
        <f t="shared" si="121"/>
        <v>3.5707317073170732</v>
      </c>
      <c r="R825">
        <f t="shared" si="122"/>
        <v>58.095238095238095</v>
      </c>
      <c r="S825" t="str">
        <f t="shared" si="125"/>
        <v>music</v>
      </c>
      <c r="T825" t="str">
        <f t="shared" si="126"/>
        <v>rock</v>
      </c>
      <c r="U825">
        <f t="shared" si="127"/>
        <v>5</v>
      </c>
      <c r="V825" t="str">
        <f t="shared" si="128"/>
        <v>music</v>
      </c>
      <c r="W825" t="str">
        <f t="shared" si="129"/>
        <v>music/rock</v>
      </c>
      <c r="X825">
        <f t="shared" si="130"/>
        <v>10</v>
      </c>
    </row>
    <row r="826" spans="1:2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 s="17">
        <f t="shared" si="123"/>
        <v>40348.208333333336</v>
      </c>
      <c r="K826">
        <v>1276923600</v>
      </c>
      <c r="L826" s="16">
        <f t="shared" si="124"/>
        <v>40380.208333333336</v>
      </c>
      <c r="M826">
        <v>1279688400</v>
      </c>
      <c r="N826" t="b">
        <v>0</v>
      </c>
      <c r="O826" t="b">
        <v>1</v>
      </c>
      <c r="P826" t="s">
        <v>68</v>
      </c>
      <c r="Q826" s="6">
        <f t="shared" si="121"/>
        <v>1.2648941176470587</v>
      </c>
      <c r="R826">
        <f t="shared" si="122"/>
        <v>83.996875000000003</v>
      </c>
      <c r="S826" t="str">
        <f t="shared" si="125"/>
        <v>publishing</v>
      </c>
      <c r="T826" t="str">
        <f t="shared" si="126"/>
        <v>nonfiction</v>
      </c>
      <c r="U826">
        <f t="shared" si="127"/>
        <v>10</v>
      </c>
      <c r="V826" t="str">
        <f t="shared" si="128"/>
        <v>publishing</v>
      </c>
      <c r="W826" t="str">
        <f t="shared" si="129"/>
        <v>nfiction</v>
      </c>
      <c r="X826">
        <f t="shared" si="130"/>
        <v>21</v>
      </c>
    </row>
    <row r="827" spans="1:2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 s="17">
        <f t="shared" si="123"/>
        <v>42941.208333333328</v>
      </c>
      <c r="K827">
        <v>1500958800</v>
      </c>
      <c r="L827" s="16">
        <f t="shared" si="124"/>
        <v>42953.208333333328</v>
      </c>
      <c r="M827">
        <v>1501995600</v>
      </c>
      <c r="N827" t="b">
        <v>0</v>
      </c>
      <c r="O827" t="b">
        <v>0</v>
      </c>
      <c r="P827" t="s">
        <v>100</v>
      </c>
      <c r="Q827" s="6">
        <f t="shared" si="121"/>
        <v>3.875</v>
      </c>
      <c r="R827">
        <f t="shared" si="122"/>
        <v>88.853503184713375</v>
      </c>
      <c r="S827" t="str">
        <f t="shared" si="125"/>
        <v>film &amp; video</v>
      </c>
      <c r="T827" t="str">
        <f t="shared" si="126"/>
        <v>shorts</v>
      </c>
      <c r="U827">
        <f t="shared" si="127"/>
        <v>12</v>
      </c>
      <c r="V827" t="str">
        <f t="shared" si="128"/>
        <v>film &amp; video</v>
      </c>
      <c r="W827" t="str">
        <f t="shared" si="129"/>
        <v/>
      </c>
      <c r="X827">
        <f t="shared" si="130"/>
        <v>19</v>
      </c>
    </row>
    <row r="828" spans="1:2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 s="17">
        <f t="shared" si="123"/>
        <v>40525.25</v>
      </c>
      <c r="K828">
        <v>1292220000</v>
      </c>
      <c r="L828" s="16">
        <f t="shared" si="124"/>
        <v>40553.25</v>
      </c>
      <c r="M828">
        <v>1294639200</v>
      </c>
      <c r="N828" t="b">
        <v>0</v>
      </c>
      <c r="O828" t="b">
        <v>1</v>
      </c>
      <c r="P828" t="s">
        <v>33</v>
      </c>
      <c r="Q828" s="6">
        <f t="shared" si="121"/>
        <v>4.5703571428571426</v>
      </c>
      <c r="R828">
        <f t="shared" si="122"/>
        <v>65.963917525773198</v>
      </c>
      <c r="S828" t="str">
        <f t="shared" si="125"/>
        <v>theater</v>
      </c>
      <c r="T828" t="str">
        <f t="shared" si="126"/>
        <v>plays</v>
      </c>
      <c r="U828">
        <f t="shared" si="127"/>
        <v>7</v>
      </c>
      <c r="V828" t="str">
        <f t="shared" si="128"/>
        <v>theater</v>
      </c>
      <c r="W828" t="str">
        <f t="shared" si="129"/>
        <v>ater/plays</v>
      </c>
      <c r="X828">
        <f t="shared" si="130"/>
        <v>13</v>
      </c>
    </row>
    <row r="829" spans="1:2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 s="17">
        <f t="shared" si="123"/>
        <v>40666.208333333336</v>
      </c>
      <c r="K829">
        <v>1304398800</v>
      </c>
      <c r="L829" s="16">
        <f t="shared" si="124"/>
        <v>40678.208333333336</v>
      </c>
      <c r="M829">
        <v>1305435600</v>
      </c>
      <c r="N829" t="b">
        <v>0</v>
      </c>
      <c r="O829" t="b">
        <v>1</v>
      </c>
      <c r="P829" t="s">
        <v>53</v>
      </c>
      <c r="Q829" s="6">
        <f t="shared" si="121"/>
        <v>2.6669565217391304</v>
      </c>
      <c r="R829">
        <f t="shared" si="122"/>
        <v>74.804878048780495</v>
      </c>
      <c r="S829" t="str">
        <f t="shared" si="125"/>
        <v>film &amp; video</v>
      </c>
      <c r="T829" t="str">
        <f t="shared" si="126"/>
        <v>drama</v>
      </c>
      <c r="U829">
        <f t="shared" si="127"/>
        <v>12</v>
      </c>
      <c r="V829" t="str">
        <f t="shared" si="128"/>
        <v>film &amp; video</v>
      </c>
      <c r="W829" t="str">
        <f t="shared" si="129"/>
        <v/>
      </c>
      <c r="X829">
        <f t="shared" si="130"/>
        <v>18</v>
      </c>
    </row>
    <row r="830" spans="1:2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 s="17">
        <f t="shared" si="123"/>
        <v>43340.208333333328</v>
      </c>
      <c r="K830">
        <v>1535432400</v>
      </c>
      <c r="L830" s="16">
        <f t="shared" si="124"/>
        <v>43365.208333333328</v>
      </c>
      <c r="M830">
        <v>1537592400</v>
      </c>
      <c r="N830" t="b">
        <v>0</v>
      </c>
      <c r="O830" t="b">
        <v>0</v>
      </c>
      <c r="P830" t="s">
        <v>33</v>
      </c>
      <c r="Q830" s="6">
        <f t="shared" si="121"/>
        <v>0.69</v>
      </c>
      <c r="R830">
        <f t="shared" si="122"/>
        <v>69.98571428571428</v>
      </c>
      <c r="S830" t="str">
        <f t="shared" si="125"/>
        <v>theater</v>
      </c>
      <c r="T830" t="str">
        <f t="shared" si="126"/>
        <v>plays</v>
      </c>
      <c r="U830">
        <f t="shared" si="127"/>
        <v>7</v>
      </c>
      <c r="V830" t="str">
        <f t="shared" si="128"/>
        <v>theater</v>
      </c>
      <c r="W830" t="str">
        <f t="shared" si="129"/>
        <v>plays</v>
      </c>
      <c r="X830">
        <f t="shared" si="130"/>
        <v>13</v>
      </c>
    </row>
    <row r="831" spans="1:2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 s="17">
        <f t="shared" si="123"/>
        <v>42164.208333333328</v>
      </c>
      <c r="K831">
        <v>1433826000</v>
      </c>
      <c r="L831" s="16">
        <f t="shared" si="124"/>
        <v>42179.208333333328</v>
      </c>
      <c r="M831">
        <v>1435122000</v>
      </c>
      <c r="N831" t="b">
        <v>0</v>
      </c>
      <c r="O831" t="b">
        <v>0</v>
      </c>
      <c r="P831" t="s">
        <v>33</v>
      </c>
      <c r="Q831" s="6">
        <f t="shared" si="121"/>
        <v>0.51343749999999999</v>
      </c>
      <c r="R831">
        <f t="shared" si="122"/>
        <v>32.006493506493506</v>
      </c>
      <c r="S831" t="str">
        <f t="shared" si="125"/>
        <v>theater</v>
      </c>
      <c r="T831" t="str">
        <f t="shared" si="126"/>
        <v>plays</v>
      </c>
      <c r="U831">
        <f t="shared" si="127"/>
        <v>7</v>
      </c>
      <c r="V831" t="str">
        <f t="shared" si="128"/>
        <v>theater</v>
      </c>
      <c r="W831" t="str">
        <f t="shared" si="129"/>
        <v>plays</v>
      </c>
      <c r="X831">
        <f t="shared" si="130"/>
        <v>13</v>
      </c>
    </row>
    <row r="832" spans="1:2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 s="17">
        <f t="shared" si="123"/>
        <v>43103.25</v>
      </c>
      <c r="K832">
        <v>1514959200</v>
      </c>
      <c r="L832" s="16">
        <f t="shared" si="124"/>
        <v>43162.25</v>
      </c>
      <c r="M832">
        <v>1520056800</v>
      </c>
      <c r="N832" t="b">
        <v>0</v>
      </c>
      <c r="O832" t="b">
        <v>0</v>
      </c>
      <c r="P832" t="s">
        <v>33</v>
      </c>
      <c r="Q832" s="6">
        <f t="shared" si="121"/>
        <v>1.1710526315789473E-2</v>
      </c>
      <c r="R832">
        <f t="shared" si="122"/>
        <v>64.727272727272734</v>
      </c>
      <c r="S832" t="str">
        <f t="shared" si="125"/>
        <v>theater</v>
      </c>
      <c r="T832" t="str">
        <f t="shared" si="126"/>
        <v>plays</v>
      </c>
      <c r="U832">
        <f t="shared" si="127"/>
        <v>7</v>
      </c>
      <c r="V832" t="str">
        <f t="shared" si="128"/>
        <v>theater</v>
      </c>
      <c r="W832" t="str">
        <f t="shared" si="129"/>
        <v>theater/plays</v>
      </c>
      <c r="X832">
        <f t="shared" si="130"/>
        <v>13</v>
      </c>
    </row>
    <row r="833" spans="1:2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 s="17">
        <f t="shared" si="123"/>
        <v>40994.208333333336</v>
      </c>
      <c r="K833">
        <v>1332738000</v>
      </c>
      <c r="L833" s="16">
        <f t="shared" si="124"/>
        <v>41028.208333333336</v>
      </c>
      <c r="M833">
        <v>1335675600</v>
      </c>
      <c r="N833" t="b">
        <v>0</v>
      </c>
      <c r="O833" t="b">
        <v>0</v>
      </c>
      <c r="P833" t="s">
        <v>122</v>
      </c>
      <c r="Q833" s="6">
        <f t="shared" si="121"/>
        <v>1.089773429454171</v>
      </c>
      <c r="R833">
        <f t="shared" si="122"/>
        <v>24.998110087408456</v>
      </c>
      <c r="S833" t="str">
        <f t="shared" si="125"/>
        <v>photography</v>
      </c>
      <c r="T833" t="str">
        <f t="shared" si="126"/>
        <v>photography books</v>
      </c>
      <c r="U833">
        <f t="shared" si="127"/>
        <v>11</v>
      </c>
      <c r="V833" t="str">
        <f t="shared" si="128"/>
        <v>photography</v>
      </c>
      <c r="W833" t="str">
        <f t="shared" si="129"/>
        <v>raphy books</v>
      </c>
      <c r="X833">
        <f t="shared" si="130"/>
        <v>29</v>
      </c>
    </row>
    <row r="834" spans="1:2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 s="17">
        <f t="shared" si="123"/>
        <v>42299.208333333328</v>
      </c>
      <c r="K834">
        <v>1445490000</v>
      </c>
      <c r="L834" s="16">
        <f t="shared" si="124"/>
        <v>42333.25</v>
      </c>
      <c r="M834">
        <v>1448431200</v>
      </c>
      <c r="N834" t="b">
        <v>1</v>
      </c>
      <c r="O834" t="b">
        <v>0</v>
      </c>
      <c r="P834" t="s">
        <v>206</v>
      </c>
      <c r="Q834" s="6">
        <f t="shared" ref="Q834:Q897" si="131">E834/D834</f>
        <v>3.1517592592592591</v>
      </c>
      <c r="R834">
        <f t="shared" ref="R834:R897" si="132">IFERROR(E834/G834, 0)</f>
        <v>104.97764070932922</v>
      </c>
      <c r="S834" t="str">
        <f t="shared" si="125"/>
        <v>publishing</v>
      </c>
      <c r="T834" t="str">
        <f t="shared" si="126"/>
        <v>translations</v>
      </c>
      <c r="U834">
        <f t="shared" si="127"/>
        <v>10</v>
      </c>
      <c r="V834" t="str">
        <f t="shared" si="128"/>
        <v>publishing</v>
      </c>
      <c r="W834" t="str">
        <f t="shared" si="129"/>
        <v>translations</v>
      </c>
      <c r="X834">
        <f t="shared" si="130"/>
        <v>23</v>
      </c>
    </row>
    <row r="835" spans="1:2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 s="17">
        <f t="shared" ref="J835:J898" si="133">(((K835/60)/60)/24)+DATE(1970,1,1)</f>
        <v>40588.25</v>
      </c>
      <c r="K835">
        <v>1297663200</v>
      </c>
      <c r="L835" s="16">
        <f t="shared" ref="L835:L898" si="134">(((M835/60)/60)/24)+DATE(1970,1,1)</f>
        <v>40599.25</v>
      </c>
      <c r="M835">
        <v>1298613600</v>
      </c>
      <c r="N835" t="b">
        <v>0</v>
      </c>
      <c r="O835" t="b">
        <v>0</v>
      </c>
      <c r="P835" t="s">
        <v>206</v>
      </c>
      <c r="Q835" s="6">
        <f t="shared" si="131"/>
        <v>1.5769117647058823</v>
      </c>
      <c r="R835">
        <f t="shared" si="132"/>
        <v>64.987878787878785</v>
      </c>
      <c r="S835" t="str">
        <f t="shared" ref="S835:S898" si="135">LEFT(P835,SEARCH("/",P835)-1)</f>
        <v>publishing</v>
      </c>
      <c r="T835" t="str">
        <f t="shared" ref="T835:T898" si="136">MID(P835,SEARCH("/",P835)+1,LEN(P835))</f>
        <v>translations</v>
      </c>
      <c r="U835">
        <f t="shared" ref="U835:U898" si="137">SEARCH("/",P835)-1</f>
        <v>10</v>
      </c>
      <c r="V835" t="str">
        <f t="shared" ref="V835:V898" si="138">LEFT(P835,SEARCH("/",P835)-1)</f>
        <v>publishing</v>
      </c>
      <c r="W835" t="str">
        <f t="shared" ref="W835:W898" si="139">RIGHT(P835,LEN(P836)-SEARCH("/",P835))</f>
        <v>ns</v>
      </c>
      <c r="X835">
        <f t="shared" ref="X835:X898" si="140">LEN(P835)</f>
        <v>23</v>
      </c>
    </row>
    <row r="836" spans="1:2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 s="17">
        <f t="shared" si="133"/>
        <v>41448.208333333336</v>
      </c>
      <c r="K836">
        <v>1371963600</v>
      </c>
      <c r="L836" s="16">
        <f t="shared" si="134"/>
        <v>41454.208333333336</v>
      </c>
      <c r="M836">
        <v>1372482000</v>
      </c>
      <c r="N836" t="b">
        <v>0</v>
      </c>
      <c r="O836" t="b">
        <v>0</v>
      </c>
      <c r="P836" t="s">
        <v>33</v>
      </c>
      <c r="Q836" s="6">
        <f t="shared" si="131"/>
        <v>1.5380821917808218</v>
      </c>
      <c r="R836">
        <f t="shared" si="132"/>
        <v>94.352941176470594</v>
      </c>
      <c r="S836" t="str">
        <f t="shared" si="135"/>
        <v>theater</v>
      </c>
      <c r="T836" t="str">
        <f t="shared" si="136"/>
        <v>plays</v>
      </c>
      <c r="U836">
        <f t="shared" si="137"/>
        <v>7</v>
      </c>
      <c r="V836" t="str">
        <f t="shared" si="138"/>
        <v>theater</v>
      </c>
      <c r="W836" t="str">
        <f t="shared" si="139"/>
        <v>/plays</v>
      </c>
      <c r="X836">
        <f t="shared" si="140"/>
        <v>13</v>
      </c>
    </row>
    <row r="837" spans="1:2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 s="17">
        <f t="shared" si="133"/>
        <v>42063.25</v>
      </c>
      <c r="K837">
        <v>1425103200</v>
      </c>
      <c r="L837" s="16">
        <f t="shared" si="134"/>
        <v>42069.25</v>
      </c>
      <c r="M837">
        <v>1425621600</v>
      </c>
      <c r="N837" t="b">
        <v>0</v>
      </c>
      <c r="O837" t="b">
        <v>0</v>
      </c>
      <c r="P837" t="s">
        <v>28</v>
      </c>
      <c r="Q837" s="6">
        <f t="shared" si="131"/>
        <v>0.89738979118329465</v>
      </c>
      <c r="R837">
        <f t="shared" si="132"/>
        <v>44.001706484641637</v>
      </c>
      <c r="S837" t="str">
        <f t="shared" si="135"/>
        <v>technology</v>
      </c>
      <c r="T837" t="str">
        <f t="shared" si="136"/>
        <v>web</v>
      </c>
      <c r="U837">
        <f t="shared" si="137"/>
        <v>10</v>
      </c>
      <c r="V837" t="str">
        <f t="shared" si="138"/>
        <v>technology</v>
      </c>
      <c r="W837" t="str">
        <f t="shared" si="139"/>
        <v>y/web</v>
      </c>
      <c r="X837">
        <f t="shared" si="140"/>
        <v>14</v>
      </c>
    </row>
    <row r="838" spans="1:2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 s="17">
        <f t="shared" si="133"/>
        <v>40214.25</v>
      </c>
      <c r="K838">
        <v>1265349600</v>
      </c>
      <c r="L838" s="16">
        <f t="shared" si="134"/>
        <v>40225.25</v>
      </c>
      <c r="M838">
        <v>1266300000</v>
      </c>
      <c r="N838" t="b">
        <v>0</v>
      </c>
      <c r="O838" t="b">
        <v>0</v>
      </c>
      <c r="P838" t="s">
        <v>60</v>
      </c>
      <c r="Q838" s="6">
        <f t="shared" si="131"/>
        <v>0.75135802469135804</v>
      </c>
      <c r="R838">
        <f t="shared" si="132"/>
        <v>64.744680851063833</v>
      </c>
      <c r="S838" t="str">
        <f t="shared" si="135"/>
        <v>music</v>
      </c>
      <c r="T838" t="str">
        <f t="shared" si="136"/>
        <v>indie rock</v>
      </c>
      <c r="U838">
        <f t="shared" si="137"/>
        <v>5</v>
      </c>
      <c r="V838" t="str">
        <f t="shared" si="138"/>
        <v>music</v>
      </c>
      <c r="W838" t="str">
        <f t="shared" si="139"/>
        <v>rock</v>
      </c>
      <c r="X838">
        <f t="shared" si="140"/>
        <v>16</v>
      </c>
    </row>
    <row r="839" spans="1:2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 s="17">
        <f t="shared" si="133"/>
        <v>40629.208333333336</v>
      </c>
      <c r="K839">
        <v>1301202000</v>
      </c>
      <c r="L839" s="16">
        <f t="shared" si="134"/>
        <v>40683.208333333336</v>
      </c>
      <c r="M839">
        <v>1305867600</v>
      </c>
      <c r="N839" t="b">
        <v>0</v>
      </c>
      <c r="O839" t="b">
        <v>0</v>
      </c>
      <c r="P839" t="s">
        <v>159</v>
      </c>
      <c r="Q839" s="6">
        <f t="shared" si="131"/>
        <v>8.5288135593220336</v>
      </c>
      <c r="R839">
        <f t="shared" si="132"/>
        <v>84.00667779632721</v>
      </c>
      <c r="S839" t="str">
        <f t="shared" si="135"/>
        <v>music</v>
      </c>
      <c r="T839" t="str">
        <f t="shared" si="136"/>
        <v>jazz</v>
      </c>
      <c r="U839">
        <f t="shared" si="137"/>
        <v>5</v>
      </c>
      <c r="V839" t="str">
        <f t="shared" si="138"/>
        <v>music</v>
      </c>
      <c r="W839" t="str">
        <f t="shared" si="139"/>
        <v>ic/jazz</v>
      </c>
      <c r="X839">
        <f t="shared" si="140"/>
        <v>10</v>
      </c>
    </row>
    <row r="840" spans="1:2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 s="17">
        <f t="shared" si="133"/>
        <v>43370.208333333328</v>
      </c>
      <c r="K840">
        <v>1538024400</v>
      </c>
      <c r="L840" s="16">
        <f t="shared" si="134"/>
        <v>43379.208333333328</v>
      </c>
      <c r="M840">
        <v>1538802000</v>
      </c>
      <c r="N840" t="b">
        <v>0</v>
      </c>
      <c r="O840" t="b">
        <v>0</v>
      </c>
      <c r="P840" t="s">
        <v>33</v>
      </c>
      <c r="Q840" s="6">
        <f t="shared" si="131"/>
        <v>1.3890625000000001</v>
      </c>
      <c r="R840">
        <f t="shared" si="132"/>
        <v>34.061302681992338</v>
      </c>
      <c r="S840" t="str">
        <f t="shared" si="135"/>
        <v>theater</v>
      </c>
      <c r="T840" t="str">
        <f t="shared" si="136"/>
        <v>plays</v>
      </c>
      <c r="U840">
        <f t="shared" si="137"/>
        <v>7</v>
      </c>
      <c r="V840" t="str">
        <f t="shared" si="138"/>
        <v>theater</v>
      </c>
      <c r="W840" t="str">
        <f t="shared" si="139"/>
        <v>theater/plays</v>
      </c>
      <c r="X840">
        <f t="shared" si="140"/>
        <v>13</v>
      </c>
    </row>
    <row r="841" spans="1:2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 s="17">
        <f t="shared" si="133"/>
        <v>41715.208333333336</v>
      </c>
      <c r="K841">
        <v>1395032400</v>
      </c>
      <c r="L841" s="16">
        <f t="shared" si="134"/>
        <v>41760.208333333336</v>
      </c>
      <c r="M841">
        <v>1398920400</v>
      </c>
      <c r="N841" t="b">
        <v>0</v>
      </c>
      <c r="O841" t="b">
        <v>1</v>
      </c>
      <c r="P841" t="s">
        <v>42</v>
      </c>
      <c r="Q841" s="6">
        <f t="shared" si="131"/>
        <v>1.9018181818181819</v>
      </c>
      <c r="R841">
        <f t="shared" si="132"/>
        <v>93.273885350318466</v>
      </c>
      <c r="S841" t="str">
        <f t="shared" si="135"/>
        <v>film &amp; video</v>
      </c>
      <c r="T841" t="str">
        <f t="shared" si="136"/>
        <v>documentary</v>
      </c>
      <c r="U841">
        <f t="shared" si="137"/>
        <v>12</v>
      </c>
      <c r="V841" t="str">
        <f t="shared" si="138"/>
        <v>film &amp; video</v>
      </c>
      <c r="W841" t="str">
        <f t="shared" si="139"/>
        <v/>
      </c>
      <c r="X841">
        <f t="shared" si="140"/>
        <v>24</v>
      </c>
    </row>
    <row r="842" spans="1:2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 s="17">
        <f t="shared" si="133"/>
        <v>41836.208333333336</v>
      </c>
      <c r="K842">
        <v>1405486800</v>
      </c>
      <c r="L842" s="16">
        <f t="shared" si="134"/>
        <v>41838.208333333336</v>
      </c>
      <c r="M842">
        <v>1405659600</v>
      </c>
      <c r="N842" t="b">
        <v>0</v>
      </c>
      <c r="O842" t="b">
        <v>1</v>
      </c>
      <c r="P842" t="s">
        <v>33</v>
      </c>
      <c r="Q842" s="6">
        <f t="shared" si="131"/>
        <v>1.0024333619948409</v>
      </c>
      <c r="R842">
        <f t="shared" si="132"/>
        <v>32.998301726577978</v>
      </c>
      <c r="S842" t="str">
        <f t="shared" si="135"/>
        <v>theater</v>
      </c>
      <c r="T842" t="str">
        <f t="shared" si="136"/>
        <v>plays</v>
      </c>
      <c r="U842">
        <f t="shared" si="137"/>
        <v>7</v>
      </c>
      <c r="V842" t="str">
        <f t="shared" si="138"/>
        <v>theater</v>
      </c>
      <c r="W842" t="str">
        <f t="shared" si="139"/>
        <v>/plays</v>
      </c>
      <c r="X842">
        <f t="shared" si="140"/>
        <v>13</v>
      </c>
    </row>
    <row r="843" spans="1:2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 s="17">
        <f t="shared" si="133"/>
        <v>42419.25</v>
      </c>
      <c r="K843">
        <v>1455861600</v>
      </c>
      <c r="L843" s="16">
        <f t="shared" si="134"/>
        <v>42435.25</v>
      </c>
      <c r="M843">
        <v>1457244000</v>
      </c>
      <c r="N843" t="b">
        <v>0</v>
      </c>
      <c r="O843" t="b">
        <v>0</v>
      </c>
      <c r="P843" t="s">
        <v>28</v>
      </c>
      <c r="Q843" s="6">
        <f t="shared" si="131"/>
        <v>1.4275824175824177</v>
      </c>
      <c r="R843">
        <f t="shared" si="132"/>
        <v>83.812903225806451</v>
      </c>
      <c r="S843" t="str">
        <f t="shared" si="135"/>
        <v>technology</v>
      </c>
      <c r="T843" t="str">
        <f t="shared" si="136"/>
        <v>web</v>
      </c>
      <c r="U843">
        <f t="shared" si="137"/>
        <v>10</v>
      </c>
      <c r="V843" t="str">
        <f t="shared" si="138"/>
        <v>technology</v>
      </c>
      <c r="W843" t="str">
        <f t="shared" si="139"/>
        <v>ology/web</v>
      </c>
      <c r="X843">
        <f t="shared" si="140"/>
        <v>14</v>
      </c>
    </row>
    <row r="844" spans="1:2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 s="17">
        <f t="shared" si="133"/>
        <v>43266.208333333328</v>
      </c>
      <c r="K844">
        <v>1529038800</v>
      </c>
      <c r="L844" s="16">
        <f t="shared" si="134"/>
        <v>43269.208333333328</v>
      </c>
      <c r="M844">
        <v>1529298000</v>
      </c>
      <c r="N844" t="b">
        <v>0</v>
      </c>
      <c r="O844" t="b">
        <v>0</v>
      </c>
      <c r="P844" t="s">
        <v>65</v>
      </c>
      <c r="Q844" s="6">
        <f t="shared" si="131"/>
        <v>5.6313333333333331</v>
      </c>
      <c r="R844">
        <f t="shared" si="132"/>
        <v>63.992424242424242</v>
      </c>
      <c r="S844" t="str">
        <f t="shared" si="135"/>
        <v>technology</v>
      </c>
      <c r="T844" t="str">
        <f t="shared" si="136"/>
        <v>wearables</v>
      </c>
      <c r="U844">
        <f t="shared" si="137"/>
        <v>10</v>
      </c>
      <c r="V844" t="str">
        <f t="shared" si="138"/>
        <v>technology</v>
      </c>
      <c r="W844" t="str">
        <f t="shared" si="139"/>
        <v>chnology/wearables</v>
      </c>
      <c r="X844">
        <f t="shared" si="140"/>
        <v>20</v>
      </c>
    </row>
    <row r="845" spans="1:2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 s="17">
        <f t="shared" si="133"/>
        <v>43338.208333333328</v>
      </c>
      <c r="K845">
        <v>1535259600</v>
      </c>
      <c r="L845" s="16">
        <f t="shared" si="134"/>
        <v>43344.208333333328</v>
      </c>
      <c r="M845">
        <v>1535778000</v>
      </c>
      <c r="N845" t="b">
        <v>0</v>
      </c>
      <c r="O845" t="b">
        <v>0</v>
      </c>
      <c r="P845" t="s">
        <v>122</v>
      </c>
      <c r="Q845" s="6">
        <f t="shared" si="131"/>
        <v>0.30715909090909088</v>
      </c>
      <c r="R845">
        <f t="shared" si="132"/>
        <v>81.909090909090907</v>
      </c>
      <c r="S845" t="str">
        <f t="shared" si="135"/>
        <v>photography</v>
      </c>
      <c r="T845" t="str">
        <f t="shared" si="136"/>
        <v>photography books</v>
      </c>
      <c r="U845">
        <f t="shared" si="137"/>
        <v>11</v>
      </c>
      <c r="V845" t="str">
        <f t="shared" si="138"/>
        <v>photography</v>
      </c>
      <c r="W845" t="str">
        <f t="shared" si="139"/>
        <v>graphy books</v>
      </c>
      <c r="X845">
        <f t="shared" si="140"/>
        <v>29</v>
      </c>
    </row>
    <row r="846" spans="1:2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 s="17">
        <f t="shared" si="133"/>
        <v>40930.25</v>
      </c>
      <c r="K846">
        <v>1327212000</v>
      </c>
      <c r="L846" s="16">
        <f t="shared" si="134"/>
        <v>40933.25</v>
      </c>
      <c r="M846">
        <v>1327471200</v>
      </c>
      <c r="N846" t="b">
        <v>0</v>
      </c>
      <c r="O846" t="b">
        <v>0</v>
      </c>
      <c r="P846" t="s">
        <v>42</v>
      </c>
      <c r="Q846" s="6">
        <f t="shared" si="131"/>
        <v>0.99397727272727276</v>
      </c>
      <c r="R846">
        <f t="shared" si="132"/>
        <v>93.053191489361708</v>
      </c>
      <c r="S846" t="str">
        <f t="shared" si="135"/>
        <v>film &amp; video</v>
      </c>
      <c r="T846" t="str">
        <f t="shared" si="136"/>
        <v>documentary</v>
      </c>
      <c r="U846">
        <f t="shared" si="137"/>
        <v>12</v>
      </c>
      <c r="V846" t="str">
        <f t="shared" si="138"/>
        <v>film &amp; video</v>
      </c>
      <c r="W846" t="str">
        <f t="shared" si="139"/>
        <v>y</v>
      </c>
      <c r="X846">
        <f t="shared" si="140"/>
        <v>24</v>
      </c>
    </row>
    <row r="847" spans="1:2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 s="17">
        <f t="shared" si="133"/>
        <v>43235.208333333328</v>
      </c>
      <c r="K847">
        <v>1526360400</v>
      </c>
      <c r="L847" s="16">
        <f t="shared" si="134"/>
        <v>43272.208333333328</v>
      </c>
      <c r="M847">
        <v>1529557200</v>
      </c>
      <c r="N847" t="b">
        <v>0</v>
      </c>
      <c r="O847" t="b">
        <v>0</v>
      </c>
      <c r="P847" t="s">
        <v>28</v>
      </c>
      <c r="Q847" s="6">
        <f t="shared" si="131"/>
        <v>1.9754935622317598</v>
      </c>
      <c r="R847">
        <f t="shared" si="132"/>
        <v>101.98449039881831</v>
      </c>
      <c r="S847" t="str">
        <f t="shared" si="135"/>
        <v>technology</v>
      </c>
      <c r="T847" t="str">
        <f t="shared" si="136"/>
        <v>web</v>
      </c>
      <c r="U847">
        <f t="shared" si="137"/>
        <v>10</v>
      </c>
      <c r="V847" t="str">
        <f t="shared" si="138"/>
        <v>technology</v>
      </c>
      <c r="W847" t="str">
        <f t="shared" si="139"/>
        <v>web</v>
      </c>
      <c r="X847">
        <f t="shared" si="140"/>
        <v>14</v>
      </c>
    </row>
    <row r="848" spans="1:2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 s="17">
        <f t="shared" si="133"/>
        <v>43302.208333333328</v>
      </c>
      <c r="K848">
        <v>1532149200</v>
      </c>
      <c r="L848" s="16">
        <f t="shared" si="134"/>
        <v>43338.208333333328</v>
      </c>
      <c r="M848">
        <v>1535259600</v>
      </c>
      <c r="N848" t="b">
        <v>1</v>
      </c>
      <c r="O848" t="b">
        <v>1</v>
      </c>
      <c r="P848" t="s">
        <v>28</v>
      </c>
      <c r="Q848" s="6">
        <f t="shared" si="131"/>
        <v>5.085</v>
      </c>
      <c r="R848">
        <f t="shared" si="132"/>
        <v>105.9375</v>
      </c>
      <c r="S848" t="str">
        <f t="shared" si="135"/>
        <v>technology</v>
      </c>
      <c r="T848" t="str">
        <f t="shared" si="136"/>
        <v>web</v>
      </c>
      <c r="U848">
        <f t="shared" si="137"/>
        <v>10</v>
      </c>
      <c r="V848" t="str">
        <f t="shared" si="138"/>
        <v>technology</v>
      </c>
      <c r="W848" t="str">
        <f t="shared" si="139"/>
        <v>y/web</v>
      </c>
      <c r="X848">
        <f t="shared" si="140"/>
        <v>14</v>
      </c>
    </row>
    <row r="849" spans="1:2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 s="17">
        <f t="shared" si="133"/>
        <v>43107.25</v>
      </c>
      <c r="K849">
        <v>1515304800</v>
      </c>
      <c r="L849" s="16">
        <f t="shared" si="134"/>
        <v>43110.25</v>
      </c>
      <c r="M849">
        <v>1515564000</v>
      </c>
      <c r="N849" t="b">
        <v>0</v>
      </c>
      <c r="O849" t="b">
        <v>0</v>
      </c>
      <c r="P849" t="s">
        <v>17</v>
      </c>
      <c r="Q849" s="6">
        <f t="shared" si="131"/>
        <v>2.3774468085106384</v>
      </c>
      <c r="R849">
        <f t="shared" si="132"/>
        <v>101.58181818181818</v>
      </c>
      <c r="S849" t="str">
        <f t="shared" si="135"/>
        <v>food</v>
      </c>
      <c r="T849" t="str">
        <f t="shared" si="136"/>
        <v>food trucks</v>
      </c>
      <c r="U849">
        <f t="shared" si="137"/>
        <v>4</v>
      </c>
      <c r="V849" t="str">
        <f t="shared" si="138"/>
        <v>food</v>
      </c>
      <c r="W849" t="str">
        <f t="shared" si="139"/>
        <v>d/food trucks</v>
      </c>
      <c r="X849">
        <f t="shared" si="140"/>
        <v>16</v>
      </c>
    </row>
    <row r="850" spans="1:2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 s="17">
        <f t="shared" si="133"/>
        <v>40341.208333333336</v>
      </c>
      <c r="K850">
        <v>1276318800</v>
      </c>
      <c r="L850" s="16">
        <f t="shared" si="134"/>
        <v>40350.208333333336</v>
      </c>
      <c r="M850">
        <v>1277096400</v>
      </c>
      <c r="N850" t="b">
        <v>0</v>
      </c>
      <c r="O850" t="b">
        <v>0</v>
      </c>
      <c r="P850" t="s">
        <v>53</v>
      </c>
      <c r="Q850" s="6">
        <f t="shared" si="131"/>
        <v>3.3846875000000001</v>
      </c>
      <c r="R850">
        <f t="shared" si="132"/>
        <v>62.970930232558139</v>
      </c>
      <c r="S850" t="str">
        <f t="shared" si="135"/>
        <v>film &amp; video</v>
      </c>
      <c r="T850" t="str">
        <f t="shared" si="136"/>
        <v>drama</v>
      </c>
      <c r="U850">
        <f t="shared" si="137"/>
        <v>12</v>
      </c>
      <c r="V850" t="str">
        <f t="shared" si="138"/>
        <v>film &amp; video</v>
      </c>
      <c r="W850" t="str">
        <f t="shared" si="139"/>
        <v>ama</v>
      </c>
      <c r="X850">
        <f t="shared" si="140"/>
        <v>18</v>
      </c>
    </row>
    <row r="851" spans="1:2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 s="17">
        <f t="shared" si="133"/>
        <v>40948.25</v>
      </c>
      <c r="K851">
        <v>1328767200</v>
      </c>
      <c r="L851" s="16">
        <f t="shared" si="134"/>
        <v>40951.25</v>
      </c>
      <c r="M851">
        <v>1329026400</v>
      </c>
      <c r="N851" t="b">
        <v>0</v>
      </c>
      <c r="O851" t="b">
        <v>1</v>
      </c>
      <c r="P851" t="s">
        <v>60</v>
      </c>
      <c r="Q851" s="6">
        <f t="shared" si="131"/>
        <v>1.3308955223880596</v>
      </c>
      <c r="R851">
        <f t="shared" si="132"/>
        <v>29.045602605863191</v>
      </c>
      <c r="S851" t="str">
        <f t="shared" si="135"/>
        <v>music</v>
      </c>
      <c r="T851" t="str">
        <f t="shared" si="136"/>
        <v>indie rock</v>
      </c>
      <c r="U851">
        <f t="shared" si="137"/>
        <v>5</v>
      </c>
      <c r="V851" t="str">
        <f t="shared" si="138"/>
        <v>music</v>
      </c>
      <c r="W851" t="str">
        <f t="shared" si="139"/>
        <v>rock</v>
      </c>
      <c r="X851">
        <f t="shared" si="140"/>
        <v>16</v>
      </c>
    </row>
    <row r="852" spans="1:2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 s="17">
        <f t="shared" si="133"/>
        <v>40866.25</v>
      </c>
      <c r="K852">
        <v>1321682400</v>
      </c>
      <c r="L852" s="16">
        <f t="shared" si="134"/>
        <v>40881.25</v>
      </c>
      <c r="M852">
        <v>1322978400</v>
      </c>
      <c r="N852" t="b">
        <v>1</v>
      </c>
      <c r="O852" t="b">
        <v>0</v>
      </c>
      <c r="P852" t="s">
        <v>23</v>
      </c>
      <c r="Q852" s="6">
        <f t="shared" si="131"/>
        <v>0.01</v>
      </c>
      <c r="R852">
        <f t="shared" si="132"/>
        <v>1</v>
      </c>
      <c r="S852" t="str">
        <f t="shared" si="135"/>
        <v>music</v>
      </c>
      <c r="T852" t="str">
        <f t="shared" si="136"/>
        <v>rock</v>
      </c>
      <c r="U852">
        <f t="shared" si="137"/>
        <v>5</v>
      </c>
      <c r="V852" t="str">
        <f t="shared" si="138"/>
        <v>music</v>
      </c>
      <c r="W852" t="str">
        <f t="shared" si="139"/>
        <v>music/rock</v>
      </c>
      <c r="X852">
        <f t="shared" si="140"/>
        <v>10</v>
      </c>
    </row>
    <row r="853" spans="1:2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 s="17">
        <f t="shared" si="133"/>
        <v>41031.208333333336</v>
      </c>
      <c r="K853">
        <v>1335934800</v>
      </c>
      <c r="L853" s="16">
        <f t="shared" si="134"/>
        <v>41064.208333333336</v>
      </c>
      <c r="M853">
        <v>1338786000</v>
      </c>
      <c r="N853" t="b">
        <v>0</v>
      </c>
      <c r="O853" t="b">
        <v>0</v>
      </c>
      <c r="P853" t="s">
        <v>50</v>
      </c>
      <c r="Q853" s="6">
        <f t="shared" si="131"/>
        <v>2.0779999999999998</v>
      </c>
      <c r="R853">
        <f t="shared" si="132"/>
        <v>77.924999999999997</v>
      </c>
      <c r="S853" t="str">
        <f t="shared" si="135"/>
        <v>music</v>
      </c>
      <c r="T853" t="str">
        <f t="shared" si="136"/>
        <v>electric music</v>
      </c>
      <c r="U853">
        <f t="shared" si="137"/>
        <v>5</v>
      </c>
      <c r="V853" t="str">
        <f t="shared" si="138"/>
        <v>music</v>
      </c>
      <c r="W853" t="str">
        <f t="shared" si="139"/>
        <v>ctric music</v>
      </c>
      <c r="X853">
        <f t="shared" si="140"/>
        <v>20</v>
      </c>
    </row>
    <row r="854" spans="1:2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 s="17">
        <f t="shared" si="133"/>
        <v>40740.208333333336</v>
      </c>
      <c r="K854">
        <v>1310792400</v>
      </c>
      <c r="L854" s="16">
        <f t="shared" si="134"/>
        <v>40750.208333333336</v>
      </c>
      <c r="M854">
        <v>1311656400</v>
      </c>
      <c r="N854" t="b">
        <v>0</v>
      </c>
      <c r="O854" t="b">
        <v>1</v>
      </c>
      <c r="P854" t="s">
        <v>89</v>
      </c>
      <c r="Q854" s="6">
        <f t="shared" si="131"/>
        <v>0.51122448979591839</v>
      </c>
      <c r="R854">
        <f t="shared" si="132"/>
        <v>80.806451612903231</v>
      </c>
      <c r="S854" t="str">
        <f t="shared" si="135"/>
        <v>games</v>
      </c>
      <c r="T854" t="str">
        <f t="shared" si="136"/>
        <v>video games</v>
      </c>
      <c r="U854">
        <f t="shared" si="137"/>
        <v>5</v>
      </c>
      <c r="V854" t="str">
        <f t="shared" si="138"/>
        <v>games</v>
      </c>
      <c r="W854" t="str">
        <f t="shared" si="139"/>
        <v>ideo games</v>
      </c>
      <c r="X854">
        <f t="shared" si="140"/>
        <v>17</v>
      </c>
    </row>
    <row r="855" spans="1:2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 s="17">
        <f t="shared" si="133"/>
        <v>40714.208333333336</v>
      </c>
      <c r="K855">
        <v>1308546000</v>
      </c>
      <c r="L855" s="16">
        <f t="shared" si="134"/>
        <v>40719.208333333336</v>
      </c>
      <c r="M855">
        <v>1308978000</v>
      </c>
      <c r="N855" t="b">
        <v>0</v>
      </c>
      <c r="O855" t="b">
        <v>1</v>
      </c>
      <c r="P855" t="s">
        <v>60</v>
      </c>
      <c r="Q855" s="6">
        <f t="shared" si="131"/>
        <v>6.5205847953216374</v>
      </c>
      <c r="R855">
        <f t="shared" si="132"/>
        <v>76.006816632583508</v>
      </c>
      <c r="S855" t="str">
        <f t="shared" si="135"/>
        <v>music</v>
      </c>
      <c r="T855" t="str">
        <f t="shared" si="136"/>
        <v>indie rock</v>
      </c>
      <c r="U855">
        <f t="shared" si="137"/>
        <v>5</v>
      </c>
      <c r="V855" t="str">
        <f t="shared" si="138"/>
        <v>music</v>
      </c>
      <c r="W855" t="str">
        <f t="shared" si="139"/>
        <v>c/indie rock</v>
      </c>
      <c r="X855">
        <f t="shared" si="140"/>
        <v>16</v>
      </c>
    </row>
    <row r="856" spans="1:2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 s="17">
        <f t="shared" si="133"/>
        <v>43787.25</v>
      </c>
      <c r="K856">
        <v>1574056800</v>
      </c>
      <c r="L856" s="16">
        <f t="shared" si="134"/>
        <v>43814.25</v>
      </c>
      <c r="M856">
        <v>1576389600</v>
      </c>
      <c r="N856" t="b">
        <v>0</v>
      </c>
      <c r="O856" t="b">
        <v>0</v>
      </c>
      <c r="P856" t="s">
        <v>119</v>
      </c>
      <c r="Q856" s="6">
        <f t="shared" si="131"/>
        <v>1.1363099415204678</v>
      </c>
      <c r="R856">
        <f t="shared" si="132"/>
        <v>72.993613824192337</v>
      </c>
      <c r="S856" t="str">
        <f t="shared" si="135"/>
        <v>publishing</v>
      </c>
      <c r="T856" t="str">
        <f t="shared" si="136"/>
        <v>fiction</v>
      </c>
      <c r="U856">
        <f t="shared" si="137"/>
        <v>10</v>
      </c>
      <c r="V856" t="str">
        <f t="shared" si="138"/>
        <v>publishing</v>
      </c>
      <c r="W856" t="str">
        <f t="shared" si="139"/>
        <v>on</v>
      </c>
      <c r="X856">
        <f t="shared" si="140"/>
        <v>18</v>
      </c>
    </row>
    <row r="857" spans="1:2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 s="17">
        <f t="shared" si="133"/>
        <v>40712.208333333336</v>
      </c>
      <c r="K857">
        <v>1308373200</v>
      </c>
      <c r="L857" s="16">
        <f t="shared" si="134"/>
        <v>40743.208333333336</v>
      </c>
      <c r="M857">
        <v>1311051600</v>
      </c>
      <c r="N857" t="b">
        <v>0</v>
      </c>
      <c r="O857" t="b">
        <v>0</v>
      </c>
      <c r="P857" t="s">
        <v>33</v>
      </c>
      <c r="Q857" s="6">
        <f t="shared" si="131"/>
        <v>1.0237606837606839</v>
      </c>
      <c r="R857">
        <f t="shared" si="132"/>
        <v>53</v>
      </c>
      <c r="S857" t="str">
        <f t="shared" si="135"/>
        <v>theater</v>
      </c>
      <c r="T857" t="str">
        <f t="shared" si="136"/>
        <v>plays</v>
      </c>
      <c r="U857">
        <f t="shared" si="137"/>
        <v>7</v>
      </c>
      <c r="V857" t="str">
        <f t="shared" si="138"/>
        <v>theater</v>
      </c>
      <c r="W857" t="str">
        <f t="shared" si="139"/>
        <v>er/plays</v>
      </c>
      <c r="X857">
        <f t="shared" si="140"/>
        <v>13</v>
      </c>
    </row>
    <row r="858" spans="1:2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 s="17">
        <f t="shared" si="133"/>
        <v>41023.208333333336</v>
      </c>
      <c r="K858">
        <v>1335243600</v>
      </c>
      <c r="L858" s="16">
        <f t="shared" si="134"/>
        <v>41040.208333333336</v>
      </c>
      <c r="M858">
        <v>1336712400</v>
      </c>
      <c r="N858" t="b">
        <v>0</v>
      </c>
      <c r="O858" t="b">
        <v>0</v>
      </c>
      <c r="P858" t="s">
        <v>17</v>
      </c>
      <c r="Q858" s="6">
        <f t="shared" si="131"/>
        <v>3.5658333333333334</v>
      </c>
      <c r="R858">
        <f t="shared" si="132"/>
        <v>54.164556962025316</v>
      </c>
      <c r="S858" t="str">
        <f t="shared" si="135"/>
        <v>food</v>
      </c>
      <c r="T858" t="str">
        <f t="shared" si="136"/>
        <v>food trucks</v>
      </c>
      <c r="U858">
        <f t="shared" si="137"/>
        <v>4</v>
      </c>
      <c r="V858" t="str">
        <f t="shared" si="138"/>
        <v>food</v>
      </c>
      <c r="W858" t="str">
        <f t="shared" si="139"/>
        <v>od/food trucks</v>
      </c>
      <c r="X858">
        <f t="shared" si="140"/>
        <v>16</v>
      </c>
    </row>
    <row r="859" spans="1:2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 s="17">
        <f t="shared" si="133"/>
        <v>40944.25</v>
      </c>
      <c r="K859">
        <v>1328421600</v>
      </c>
      <c r="L859" s="16">
        <f t="shared" si="134"/>
        <v>40967.25</v>
      </c>
      <c r="M859">
        <v>1330408800</v>
      </c>
      <c r="N859" t="b">
        <v>1</v>
      </c>
      <c r="O859" t="b">
        <v>0</v>
      </c>
      <c r="P859" t="s">
        <v>100</v>
      </c>
      <c r="Q859" s="6">
        <f t="shared" si="131"/>
        <v>1.3986792452830188</v>
      </c>
      <c r="R859">
        <f t="shared" si="132"/>
        <v>32.946666666666665</v>
      </c>
      <c r="S859" t="str">
        <f t="shared" si="135"/>
        <v>film &amp; video</v>
      </c>
      <c r="T859" t="str">
        <f t="shared" si="136"/>
        <v>shorts</v>
      </c>
      <c r="U859">
        <f t="shared" si="137"/>
        <v>12</v>
      </c>
      <c r="V859" t="str">
        <f t="shared" si="138"/>
        <v>film &amp; video</v>
      </c>
      <c r="W859" t="str">
        <f t="shared" si="139"/>
        <v>rts</v>
      </c>
      <c r="X859">
        <f t="shared" si="140"/>
        <v>19</v>
      </c>
    </row>
    <row r="860" spans="1:2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 s="17">
        <f t="shared" si="133"/>
        <v>43211.208333333328</v>
      </c>
      <c r="K860">
        <v>1524286800</v>
      </c>
      <c r="L860" s="16">
        <f t="shared" si="134"/>
        <v>43218.208333333328</v>
      </c>
      <c r="M860">
        <v>1524891600</v>
      </c>
      <c r="N860" t="b">
        <v>1</v>
      </c>
      <c r="O860" t="b">
        <v>0</v>
      </c>
      <c r="P860" t="s">
        <v>17</v>
      </c>
      <c r="Q860" s="6">
        <f t="shared" si="131"/>
        <v>0.69450000000000001</v>
      </c>
      <c r="R860">
        <f t="shared" si="132"/>
        <v>79.371428571428567</v>
      </c>
      <c r="S860" t="str">
        <f t="shared" si="135"/>
        <v>food</v>
      </c>
      <c r="T860" t="str">
        <f t="shared" si="136"/>
        <v>food trucks</v>
      </c>
      <c r="U860">
        <f t="shared" si="137"/>
        <v>4</v>
      </c>
      <c r="V860" t="str">
        <f t="shared" si="138"/>
        <v>food</v>
      </c>
      <c r="W860" t="str">
        <f t="shared" si="139"/>
        <v>d trucks</v>
      </c>
      <c r="X860">
        <f t="shared" si="140"/>
        <v>16</v>
      </c>
    </row>
    <row r="861" spans="1:2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 s="17">
        <f t="shared" si="133"/>
        <v>41334.25</v>
      </c>
      <c r="K861">
        <v>1362117600</v>
      </c>
      <c r="L861" s="16">
        <f t="shared" si="134"/>
        <v>41352.208333333336</v>
      </c>
      <c r="M861">
        <v>1363669200</v>
      </c>
      <c r="N861" t="b">
        <v>0</v>
      </c>
      <c r="O861" t="b">
        <v>1</v>
      </c>
      <c r="P861" t="s">
        <v>33</v>
      </c>
      <c r="Q861" s="6">
        <f t="shared" si="131"/>
        <v>0.35534246575342465</v>
      </c>
      <c r="R861">
        <f t="shared" si="132"/>
        <v>41.174603174603178</v>
      </c>
      <c r="S861" t="str">
        <f t="shared" si="135"/>
        <v>theater</v>
      </c>
      <c r="T861" t="str">
        <f t="shared" si="136"/>
        <v>plays</v>
      </c>
      <c r="U861">
        <f t="shared" si="137"/>
        <v>7</v>
      </c>
      <c r="V861" t="str">
        <f t="shared" si="138"/>
        <v>theater</v>
      </c>
      <c r="W861" t="str">
        <f t="shared" si="139"/>
        <v>heater/plays</v>
      </c>
      <c r="X861">
        <f t="shared" si="140"/>
        <v>13</v>
      </c>
    </row>
    <row r="862" spans="1:2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 s="17">
        <f t="shared" si="133"/>
        <v>43515.25</v>
      </c>
      <c r="K862">
        <v>1550556000</v>
      </c>
      <c r="L862" s="16">
        <f t="shared" si="134"/>
        <v>43525.25</v>
      </c>
      <c r="M862">
        <v>1551420000</v>
      </c>
      <c r="N862" t="b">
        <v>0</v>
      </c>
      <c r="O862" t="b">
        <v>1</v>
      </c>
      <c r="P862" t="s">
        <v>65</v>
      </c>
      <c r="Q862" s="6">
        <f t="shared" si="131"/>
        <v>2.5165000000000002</v>
      </c>
      <c r="R862">
        <f t="shared" si="132"/>
        <v>77.430769230769229</v>
      </c>
      <c r="S862" t="str">
        <f t="shared" si="135"/>
        <v>technology</v>
      </c>
      <c r="T862" t="str">
        <f t="shared" si="136"/>
        <v>wearables</v>
      </c>
      <c r="U862">
        <f t="shared" si="137"/>
        <v>10</v>
      </c>
      <c r="V862" t="str">
        <f t="shared" si="138"/>
        <v>technology</v>
      </c>
      <c r="W862" t="str">
        <f t="shared" si="139"/>
        <v>es</v>
      </c>
      <c r="X862">
        <f t="shared" si="140"/>
        <v>20</v>
      </c>
    </row>
    <row r="863" spans="1:2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 s="17">
        <f t="shared" si="133"/>
        <v>40258.208333333336</v>
      </c>
      <c r="K863">
        <v>1269147600</v>
      </c>
      <c r="L863" s="16">
        <f t="shared" si="134"/>
        <v>40266.208333333336</v>
      </c>
      <c r="M863">
        <v>1269838800</v>
      </c>
      <c r="N863" t="b">
        <v>0</v>
      </c>
      <c r="O863" t="b">
        <v>0</v>
      </c>
      <c r="P863" t="s">
        <v>33</v>
      </c>
      <c r="Q863" s="6">
        <f t="shared" si="131"/>
        <v>1.0587500000000001</v>
      </c>
      <c r="R863">
        <f t="shared" si="132"/>
        <v>57.159509202453989</v>
      </c>
      <c r="S863" t="str">
        <f t="shared" si="135"/>
        <v>theater</v>
      </c>
      <c r="T863" t="str">
        <f t="shared" si="136"/>
        <v>plays</v>
      </c>
      <c r="U863">
        <f t="shared" si="137"/>
        <v>7</v>
      </c>
      <c r="V863" t="str">
        <f t="shared" si="138"/>
        <v>theater</v>
      </c>
      <c r="W863" t="str">
        <f t="shared" si="139"/>
        <v>plays</v>
      </c>
      <c r="X863">
        <f t="shared" si="140"/>
        <v>13</v>
      </c>
    </row>
    <row r="864" spans="1:2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 s="17">
        <f t="shared" si="133"/>
        <v>40756.208333333336</v>
      </c>
      <c r="K864">
        <v>1312174800</v>
      </c>
      <c r="L864" s="16">
        <f t="shared" si="134"/>
        <v>40760.208333333336</v>
      </c>
      <c r="M864">
        <v>1312520400</v>
      </c>
      <c r="N864" t="b">
        <v>0</v>
      </c>
      <c r="O864" t="b">
        <v>0</v>
      </c>
      <c r="P864" t="s">
        <v>33</v>
      </c>
      <c r="Q864" s="6">
        <f t="shared" si="131"/>
        <v>1.8742857142857143</v>
      </c>
      <c r="R864">
        <f t="shared" si="132"/>
        <v>77.17647058823529</v>
      </c>
      <c r="S864" t="str">
        <f t="shared" si="135"/>
        <v>theater</v>
      </c>
      <c r="T864" t="str">
        <f t="shared" si="136"/>
        <v>plays</v>
      </c>
      <c r="U864">
        <f t="shared" si="137"/>
        <v>7</v>
      </c>
      <c r="V864" t="str">
        <f t="shared" si="138"/>
        <v>theater</v>
      </c>
      <c r="W864" t="str">
        <f t="shared" si="139"/>
        <v>theater/plays</v>
      </c>
      <c r="X864">
        <f t="shared" si="140"/>
        <v>13</v>
      </c>
    </row>
    <row r="865" spans="1:2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 s="17">
        <f t="shared" si="133"/>
        <v>42172.208333333328</v>
      </c>
      <c r="K865">
        <v>1434517200</v>
      </c>
      <c r="L865" s="16">
        <f t="shared" si="134"/>
        <v>42195.208333333328</v>
      </c>
      <c r="M865">
        <v>1436504400</v>
      </c>
      <c r="N865" t="b">
        <v>0</v>
      </c>
      <c r="O865" t="b">
        <v>1</v>
      </c>
      <c r="P865" t="s">
        <v>269</v>
      </c>
      <c r="Q865" s="6">
        <f t="shared" si="131"/>
        <v>3.8678571428571429</v>
      </c>
      <c r="R865">
        <f t="shared" si="132"/>
        <v>24.953917050691246</v>
      </c>
      <c r="S865" t="str">
        <f t="shared" si="135"/>
        <v>film &amp; video</v>
      </c>
      <c r="T865" t="str">
        <f t="shared" si="136"/>
        <v>television</v>
      </c>
      <c r="U865">
        <f t="shared" si="137"/>
        <v>12</v>
      </c>
      <c r="V865" t="str">
        <f t="shared" si="138"/>
        <v>film &amp; video</v>
      </c>
      <c r="W865" t="str">
        <f t="shared" si="139"/>
        <v>vision</v>
      </c>
      <c r="X865">
        <f t="shared" si="140"/>
        <v>23</v>
      </c>
    </row>
    <row r="866" spans="1:2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 s="17">
        <f t="shared" si="133"/>
        <v>42601.208333333328</v>
      </c>
      <c r="K866">
        <v>1471582800</v>
      </c>
      <c r="L866" s="16">
        <f t="shared" si="134"/>
        <v>42606.208333333328</v>
      </c>
      <c r="M866">
        <v>1472014800</v>
      </c>
      <c r="N866" t="b">
        <v>0</v>
      </c>
      <c r="O866" t="b">
        <v>0</v>
      </c>
      <c r="P866" t="s">
        <v>100</v>
      </c>
      <c r="Q866" s="6">
        <f t="shared" si="131"/>
        <v>3.4707142857142856</v>
      </c>
      <c r="R866">
        <f t="shared" si="132"/>
        <v>97.18</v>
      </c>
      <c r="S866" t="str">
        <f t="shared" si="135"/>
        <v>film &amp; video</v>
      </c>
      <c r="T866" t="str">
        <f t="shared" si="136"/>
        <v>shorts</v>
      </c>
      <c r="U866">
        <f t="shared" si="137"/>
        <v>12</v>
      </c>
      <c r="V866" t="str">
        <f t="shared" si="138"/>
        <v>film &amp; video</v>
      </c>
      <c r="W866" t="str">
        <f t="shared" si="139"/>
        <v/>
      </c>
      <c r="X866">
        <f t="shared" si="140"/>
        <v>19</v>
      </c>
    </row>
    <row r="867" spans="1:2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 s="17">
        <f t="shared" si="133"/>
        <v>41897.208333333336</v>
      </c>
      <c r="K867">
        <v>1410757200</v>
      </c>
      <c r="L867" s="16">
        <f t="shared" si="134"/>
        <v>41906.208333333336</v>
      </c>
      <c r="M867">
        <v>1411534800</v>
      </c>
      <c r="N867" t="b">
        <v>0</v>
      </c>
      <c r="O867" t="b">
        <v>0</v>
      </c>
      <c r="P867" t="s">
        <v>33</v>
      </c>
      <c r="Q867" s="6">
        <f t="shared" si="131"/>
        <v>1.8582098765432098</v>
      </c>
      <c r="R867">
        <f t="shared" si="132"/>
        <v>46.000916870415651</v>
      </c>
      <c r="S867" t="str">
        <f t="shared" si="135"/>
        <v>theater</v>
      </c>
      <c r="T867" t="str">
        <f t="shared" si="136"/>
        <v>plays</v>
      </c>
      <c r="U867">
        <f t="shared" si="137"/>
        <v>7</v>
      </c>
      <c r="V867" t="str">
        <f t="shared" si="138"/>
        <v>theater</v>
      </c>
      <c r="W867" t="str">
        <f t="shared" si="139"/>
        <v>theater/plays</v>
      </c>
      <c r="X867">
        <f t="shared" si="140"/>
        <v>13</v>
      </c>
    </row>
    <row r="868" spans="1:2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 s="17">
        <f t="shared" si="133"/>
        <v>40671.208333333336</v>
      </c>
      <c r="K868">
        <v>1304830800</v>
      </c>
      <c r="L868" s="16">
        <f t="shared" si="134"/>
        <v>40672.208333333336</v>
      </c>
      <c r="M868">
        <v>1304917200</v>
      </c>
      <c r="N868" t="b">
        <v>0</v>
      </c>
      <c r="O868" t="b">
        <v>0</v>
      </c>
      <c r="P868" t="s">
        <v>122</v>
      </c>
      <c r="Q868" s="6">
        <f t="shared" si="131"/>
        <v>0.43241247264770238</v>
      </c>
      <c r="R868">
        <f t="shared" si="132"/>
        <v>88.023385300668153</v>
      </c>
      <c r="S868" t="str">
        <f t="shared" si="135"/>
        <v>photography</v>
      </c>
      <c r="T868" t="str">
        <f t="shared" si="136"/>
        <v>photography books</v>
      </c>
      <c r="U868">
        <f t="shared" si="137"/>
        <v>11</v>
      </c>
      <c r="V868" t="str">
        <f t="shared" si="138"/>
        <v>photography</v>
      </c>
      <c r="W868" t="str">
        <f t="shared" si="139"/>
        <v>ooks</v>
      </c>
      <c r="X868">
        <f t="shared" si="140"/>
        <v>29</v>
      </c>
    </row>
    <row r="869" spans="1:2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 s="17">
        <f t="shared" si="133"/>
        <v>43382.208333333328</v>
      </c>
      <c r="K869">
        <v>1539061200</v>
      </c>
      <c r="L869" s="16">
        <f t="shared" si="134"/>
        <v>43388.208333333328</v>
      </c>
      <c r="M869">
        <v>1539579600</v>
      </c>
      <c r="N869" t="b">
        <v>0</v>
      </c>
      <c r="O869" t="b">
        <v>0</v>
      </c>
      <c r="P869" t="s">
        <v>17</v>
      </c>
      <c r="Q869" s="6">
        <f t="shared" si="131"/>
        <v>1.6243749999999999</v>
      </c>
      <c r="R869">
        <f t="shared" si="132"/>
        <v>25.99</v>
      </c>
      <c r="S869" t="str">
        <f t="shared" si="135"/>
        <v>food</v>
      </c>
      <c r="T869" t="str">
        <f t="shared" si="136"/>
        <v>food trucks</v>
      </c>
      <c r="U869">
        <f t="shared" si="137"/>
        <v>4</v>
      </c>
      <c r="V869" t="str">
        <f t="shared" si="138"/>
        <v>food</v>
      </c>
      <c r="W869" t="str">
        <f t="shared" si="139"/>
        <v>d trucks</v>
      </c>
      <c r="X869">
        <f t="shared" si="140"/>
        <v>16</v>
      </c>
    </row>
    <row r="870" spans="1:2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 s="17">
        <f t="shared" si="133"/>
        <v>41559.208333333336</v>
      </c>
      <c r="K870">
        <v>1381554000</v>
      </c>
      <c r="L870" s="16">
        <f t="shared" si="134"/>
        <v>41570.208333333336</v>
      </c>
      <c r="M870">
        <v>1382504400</v>
      </c>
      <c r="N870" t="b">
        <v>0</v>
      </c>
      <c r="O870" t="b">
        <v>0</v>
      </c>
      <c r="P870" t="s">
        <v>33</v>
      </c>
      <c r="Q870" s="6">
        <f t="shared" si="131"/>
        <v>1.8484285714285715</v>
      </c>
      <c r="R870">
        <f t="shared" si="132"/>
        <v>102.69047619047619</v>
      </c>
      <c r="S870" t="str">
        <f t="shared" si="135"/>
        <v>theater</v>
      </c>
      <c r="T870" t="str">
        <f t="shared" si="136"/>
        <v>plays</v>
      </c>
      <c r="U870">
        <f t="shared" si="137"/>
        <v>7</v>
      </c>
      <c r="V870" t="str">
        <f t="shared" si="138"/>
        <v>theater</v>
      </c>
      <c r="W870" t="str">
        <f t="shared" si="139"/>
        <v>ater/plays</v>
      </c>
      <c r="X870">
        <f t="shared" si="140"/>
        <v>13</v>
      </c>
    </row>
    <row r="871" spans="1:2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 s="17">
        <f t="shared" si="133"/>
        <v>40350.208333333336</v>
      </c>
      <c r="K871">
        <v>1277096400</v>
      </c>
      <c r="L871" s="16">
        <f t="shared" si="134"/>
        <v>40364.208333333336</v>
      </c>
      <c r="M871">
        <v>1278306000</v>
      </c>
      <c r="N871" t="b">
        <v>0</v>
      </c>
      <c r="O871" t="b">
        <v>0</v>
      </c>
      <c r="P871" t="s">
        <v>53</v>
      </c>
      <c r="Q871" s="6">
        <f t="shared" si="131"/>
        <v>0.23703520691785052</v>
      </c>
      <c r="R871">
        <f t="shared" si="132"/>
        <v>72.958174904942965</v>
      </c>
      <c r="S871" t="str">
        <f t="shared" si="135"/>
        <v>film &amp; video</v>
      </c>
      <c r="T871" t="str">
        <f t="shared" si="136"/>
        <v>drama</v>
      </c>
      <c r="U871">
        <f t="shared" si="137"/>
        <v>12</v>
      </c>
      <c r="V871" t="str">
        <f t="shared" si="138"/>
        <v>film &amp; video</v>
      </c>
      <c r="W871" t="str">
        <f t="shared" si="139"/>
        <v/>
      </c>
      <c r="X871">
        <f t="shared" si="140"/>
        <v>18</v>
      </c>
    </row>
    <row r="872" spans="1:2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 s="17">
        <f t="shared" si="133"/>
        <v>42240.208333333328</v>
      </c>
      <c r="K872">
        <v>1440392400</v>
      </c>
      <c r="L872" s="16">
        <f t="shared" si="134"/>
        <v>42265.208333333328</v>
      </c>
      <c r="M872">
        <v>1442552400</v>
      </c>
      <c r="N872" t="b">
        <v>0</v>
      </c>
      <c r="O872" t="b">
        <v>0</v>
      </c>
      <c r="P872" t="s">
        <v>33</v>
      </c>
      <c r="Q872" s="6">
        <f t="shared" si="131"/>
        <v>0.89870129870129867</v>
      </c>
      <c r="R872">
        <f t="shared" si="132"/>
        <v>57.190082644628099</v>
      </c>
      <c r="S872" t="str">
        <f t="shared" si="135"/>
        <v>theater</v>
      </c>
      <c r="T872" t="str">
        <f t="shared" si="136"/>
        <v>plays</v>
      </c>
      <c r="U872">
        <f t="shared" si="137"/>
        <v>7</v>
      </c>
      <c r="V872" t="str">
        <f t="shared" si="138"/>
        <v>theater</v>
      </c>
      <c r="W872" t="str">
        <f t="shared" si="139"/>
        <v>plays</v>
      </c>
      <c r="X872">
        <f t="shared" si="140"/>
        <v>13</v>
      </c>
    </row>
    <row r="873" spans="1:2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 s="17">
        <f t="shared" si="133"/>
        <v>43040.208333333328</v>
      </c>
      <c r="K873">
        <v>1509512400</v>
      </c>
      <c r="L873" s="16">
        <f t="shared" si="134"/>
        <v>43058.25</v>
      </c>
      <c r="M873">
        <v>1511071200</v>
      </c>
      <c r="N873" t="b">
        <v>0</v>
      </c>
      <c r="O873" t="b">
        <v>1</v>
      </c>
      <c r="P873" t="s">
        <v>33</v>
      </c>
      <c r="Q873" s="6">
        <f t="shared" si="131"/>
        <v>2.7260419580419581</v>
      </c>
      <c r="R873">
        <f t="shared" si="132"/>
        <v>84.013793103448279</v>
      </c>
      <c r="S873" t="str">
        <f t="shared" si="135"/>
        <v>theater</v>
      </c>
      <c r="T873" t="str">
        <f t="shared" si="136"/>
        <v>plays</v>
      </c>
      <c r="U873">
        <f t="shared" si="137"/>
        <v>7</v>
      </c>
      <c r="V873" t="str">
        <f t="shared" si="138"/>
        <v>theater</v>
      </c>
      <c r="W873" t="str">
        <f t="shared" si="139"/>
        <v>theater/plays</v>
      </c>
      <c r="X873">
        <f t="shared" si="140"/>
        <v>13</v>
      </c>
    </row>
    <row r="874" spans="1:2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 s="17">
        <f t="shared" si="133"/>
        <v>43346.208333333328</v>
      </c>
      <c r="K874">
        <v>1535950800</v>
      </c>
      <c r="L874" s="16">
        <f t="shared" si="134"/>
        <v>43351.208333333328</v>
      </c>
      <c r="M874">
        <v>1536382800</v>
      </c>
      <c r="N874" t="b">
        <v>0</v>
      </c>
      <c r="O874" t="b">
        <v>0</v>
      </c>
      <c r="P874" t="s">
        <v>474</v>
      </c>
      <c r="Q874" s="6">
        <f t="shared" si="131"/>
        <v>1.7004255319148935</v>
      </c>
      <c r="R874">
        <f t="shared" si="132"/>
        <v>98.666666666666671</v>
      </c>
      <c r="S874" t="str">
        <f t="shared" si="135"/>
        <v>film &amp; video</v>
      </c>
      <c r="T874" t="str">
        <f t="shared" si="136"/>
        <v>science fiction</v>
      </c>
      <c r="U874">
        <f t="shared" si="137"/>
        <v>12</v>
      </c>
      <c r="V874" t="str">
        <f t="shared" si="138"/>
        <v>film &amp; video</v>
      </c>
      <c r="W874" t="str">
        <f t="shared" si="139"/>
        <v>/science fiction</v>
      </c>
      <c r="X874">
        <f t="shared" si="140"/>
        <v>28</v>
      </c>
    </row>
    <row r="875" spans="1:2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 s="17">
        <f t="shared" si="133"/>
        <v>41647.25</v>
      </c>
      <c r="K875">
        <v>1389160800</v>
      </c>
      <c r="L875" s="16">
        <f t="shared" si="134"/>
        <v>41652.25</v>
      </c>
      <c r="M875">
        <v>1389592800</v>
      </c>
      <c r="N875" t="b">
        <v>0</v>
      </c>
      <c r="O875" t="b">
        <v>0</v>
      </c>
      <c r="P875" t="s">
        <v>122</v>
      </c>
      <c r="Q875" s="6">
        <f t="shared" si="131"/>
        <v>1.8828503562945369</v>
      </c>
      <c r="R875">
        <f t="shared" si="132"/>
        <v>42.007419183889773</v>
      </c>
      <c r="S875" t="str">
        <f t="shared" si="135"/>
        <v>photography</v>
      </c>
      <c r="T875" t="str">
        <f t="shared" si="136"/>
        <v>photography books</v>
      </c>
      <c r="U875">
        <f t="shared" si="137"/>
        <v>11</v>
      </c>
      <c r="V875" t="str">
        <f t="shared" si="138"/>
        <v>photography</v>
      </c>
      <c r="W875" t="str">
        <f t="shared" si="139"/>
        <v>photography books</v>
      </c>
      <c r="X875">
        <f t="shared" si="140"/>
        <v>29</v>
      </c>
    </row>
    <row r="876" spans="1:2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 s="17">
        <f t="shared" si="133"/>
        <v>40291.208333333336</v>
      </c>
      <c r="K876">
        <v>1271998800</v>
      </c>
      <c r="L876" s="16">
        <f t="shared" si="134"/>
        <v>40329.208333333336</v>
      </c>
      <c r="M876">
        <v>1275282000</v>
      </c>
      <c r="N876" t="b">
        <v>0</v>
      </c>
      <c r="O876" t="b">
        <v>1</v>
      </c>
      <c r="P876" t="s">
        <v>122</v>
      </c>
      <c r="Q876" s="6">
        <f t="shared" si="131"/>
        <v>3.4693532338308457</v>
      </c>
      <c r="R876">
        <f t="shared" si="132"/>
        <v>32.002753556677376</v>
      </c>
      <c r="S876" t="str">
        <f t="shared" si="135"/>
        <v>photography</v>
      </c>
      <c r="T876" t="str">
        <f t="shared" si="136"/>
        <v>photography books</v>
      </c>
      <c r="U876">
        <f t="shared" si="137"/>
        <v>11</v>
      </c>
      <c r="V876" t="str">
        <f t="shared" si="138"/>
        <v>photography</v>
      </c>
      <c r="W876" t="e">
        <f t="shared" si="139"/>
        <v>#VALUE!</v>
      </c>
      <c r="X876">
        <f t="shared" si="140"/>
        <v>29</v>
      </c>
    </row>
    <row r="877" spans="1:2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 s="17">
        <f t="shared" si="133"/>
        <v>40556.25</v>
      </c>
      <c r="K877">
        <v>1294898400</v>
      </c>
      <c r="L877" s="16">
        <f t="shared" si="134"/>
        <v>40557.25</v>
      </c>
      <c r="M877">
        <v>1294984800</v>
      </c>
      <c r="N877" t="b">
        <v>0</v>
      </c>
      <c r="O877" t="b">
        <v>0</v>
      </c>
      <c r="P877" t="s">
        <v>23</v>
      </c>
      <c r="Q877" s="6">
        <f t="shared" si="131"/>
        <v>0.6917721518987342</v>
      </c>
      <c r="R877">
        <f t="shared" si="132"/>
        <v>81.567164179104481</v>
      </c>
      <c r="S877" t="str">
        <f t="shared" si="135"/>
        <v>music</v>
      </c>
      <c r="T877" t="str">
        <f t="shared" si="136"/>
        <v>rock</v>
      </c>
      <c r="U877">
        <f t="shared" si="137"/>
        <v>5</v>
      </c>
      <c r="V877" t="str">
        <f t="shared" si="138"/>
        <v>music</v>
      </c>
      <c r="W877" t="str">
        <f t="shared" si="139"/>
        <v>music/rock</v>
      </c>
      <c r="X877">
        <f t="shared" si="140"/>
        <v>10</v>
      </c>
    </row>
    <row r="878" spans="1:2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 s="17">
        <f t="shared" si="133"/>
        <v>43624.208333333328</v>
      </c>
      <c r="K878">
        <v>1559970000</v>
      </c>
      <c r="L878" s="16">
        <f t="shared" si="134"/>
        <v>43648.208333333328</v>
      </c>
      <c r="M878">
        <v>1562043600</v>
      </c>
      <c r="N878" t="b">
        <v>0</v>
      </c>
      <c r="O878" t="b">
        <v>0</v>
      </c>
      <c r="P878" t="s">
        <v>122</v>
      </c>
      <c r="Q878" s="6">
        <f t="shared" si="131"/>
        <v>0.25433734939759034</v>
      </c>
      <c r="R878">
        <f t="shared" si="132"/>
        <v>37.035087719298247</v>
      </c>
      <c r="S878" t="str">
        <f t="shared" si="135"/>
        <v>photography</v>
      </c>
      <c r="T878" t="str">
        <f t="shared" si="136"/>
        <v>photography books</v>
      </c>
      <c r="U878">
        <f t="shared" si="137"/>
        <v>11</v>
      </c>
      <c r="V878" t="str">
        <f t="shared" si="138"/>
        <v>photography</v>
      </c>
      <c r="W878" t="str">
        <f t="shared" si="139"/>
        <v>ooks</v>
      </c>
      <c r="X878">
        <f t="shared" si="140"/>
        <v>29</v>
      </c>
    </row>
    <row r="879" spans="1:2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 s="17">
        <f t="shared" si="133"/>
        <v>42577.208333333328</v>
      </c>
      <c r="K879">
        <v>1469509200</v>
      </c>
      <c r="L879" s="16">
        <f t="shared" si="134"/>
        <v>42578.208333333328</v>
      </c>
      <c r="M879">
        <v>1469595600</v>
      </c>
      <c r="N879" t="b">
        <v>0</v>
      </c>
      <c r="O879" t="b">
        <v>0</v>
      </c>
      <c r="P879" t="s">
        <v>17</v>
      </c>
      <c r="Q879" s="6">
        <f t="shared" si="131"/>
        <v>0.77400977995110021</v>
      </c>
      <c r="R879">
        <f t="shared" si="132"/>
        <v>103.033360455655</v>
      </c>
      <c r="S879" t="str">
        <f t="shared" si="135"/>
        <v>food</v>
      </c>
      <c r="T879" t="str">
        <f t="shared" si="136"/>
        <v>food trucks</v>
      </c>
      <c r="U879">
        <f t="shared" si="137"/>
        <v>4</v>
      </c>
      <c r="V879" t="str">
        <f t="shared" si="138"/>
        <v>food</v>
      </c>
      <c r="W879" t="str">
        <f t="shared" si="139"/>
        <v>trucks</v>
      </c>
      <c r="X879">
        <f t="shared" si="140"/>
        <v>16</v>
      </c>
    </row>
    <row r="880" spans="1:2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 s="17">
        <f t="shared" si="133"/>
        <v>43845.25</v>
      </c>
      <c r="K880">
        <v>1579068000</v>
      </c>
      <c r="L880" s="16">
        <f t="shared" si="134"/>
        <v>43869.25</v>
      </c>
      <c r="M880">
        <v>1581141600</v>
      </c>
      <c r="N880" t="b">
        <v>0</v>
      </c>
      <c r="O880" t="b">
        <v>0</v>
      </c>
      <c r="P880" t="s">
        <v>148</v>
      </c>
      <c r="Q880" s="6">
        <f t="shared" si="131"/>
        <v>0.37481481481481482</v>
      </c>
      <c r="R880">
        <f t="shared" si="132"/>
        <v>84.333333333333329</v>
      </c>
      <c r="S880" t="str">
        <f t="shared" si="135"/>
        <v>music</v>
      </c>
      <c r="T880" t="str">
        <f t="shared" si="136"/>
        <v>metal</v>
      </c>
      <c r="U880">
        <f t="shared" si="137"/>
        <v>5</v>
      </c>
      <c r="V880" t="str">
        <f t="shared" si="138"/>
        <v>music</v>
      </c>
      <c r="W880" t="str">
        <f t="shared" si="139"/>
        <v>music/metal</v>
      </c>
      <c r="X880">
        <f t="shared" si="140"/>
        <v>11</v>
      </c>
    </row>
    <row r="881" spans="1:2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 s="17">
        <f t="shared" si="133"/>
        <v>42788.25</v>
      </c>
      <c r="K881">
        <v>1487743200</v>
      </c>
      <c r="L881" s="16">
        <f t="shared" si="134"/>
        <v>42797.25</v>
      </c>
      <c r="M881">
        <v>1488520800</v>
      </c>
      <c r="N881" t="b">
        <v>0</v>
      </c>
      <c r="O881" t="b">
        <v>0</v>
      </c>
      <c r="P881" t="s">
        <v>68</v>
      </c>
      <c r="Q881" s="6">
        <f t="shared" si="131"/>
        <v>5.4379999999999997</v>
      </c>
      <c r="R881">
        <f t="shared" si="132"/>
        <v>102.60377358490567</v>
      </c>
      <c r="S881" t="str">
        <f t="shared" si="135"/>
        <v>publishing</v>
      </c>
      <c r="T881" t="str">
        <f t="shared" si="136"/>
        <v>nonfiction</v>
      </c>
      <c r="U881">
        <f t="shared" si="137"/>
        <v>10</v>
      </c>
      <c r="V881" t="str">
        <f t="shared" si="138"/>
        <v>publishing</v>
      </c>
      <c r="W881" t="str">
        <f t="shared" si="139"/>
        <v>onfiction</v>
      </c>
      <c r="X881">
        <f t="shared" si="140"/>
        <v>21</v>
      </c>
    </row>
    <row r="882" spans="1:2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 s="17">
        <f t="shared" si="133"/>
        <v>43667.208333333328</v>
      </c>
      <c r="K882">
        <v>1563685200</v>
      </c>
      <c r="L882" s="16">
        <f t="shared" si="134"/>
        <v>43669.208333333328</v>
      </c>
      <c r="M882">
        <v>1563858000</v>
      </c>
      <c r="N882" t="b">
        <v>0</v>
      </c>
      <c r="O882" t="b">
        <v>0</v>
      </c>
      <c r="P882" t="s">
        <v>50</v>
      </c>
      <c r="Q882" s="6">
        <f t="shared" si="131"/>
        <v>2.2852189349112426</v>
      </c>
      <c r="R882">
        <f t="shared" si="132"/>
        <v>79.992129246064621</v>
      </c>
      <c r="S882" t="str">
        <f t="shared" si="135"/>
        <v>music</v>
      </c>
      <c r="T882" t="str">
        <f t="shared" si="136"/>
        <v>electric music</v>
      </c>
      <c r="U882">
        <f t="shared" si="137"/>
        <v>5</v>
      </c>
      <c r="V882" t="str">
        <f t="shared" si="138"/>
        <v>music</v>
      </c>
      <c r="W882" t="str">
        <f t="shared" si="139"/>
        <v>c music</v>
      </c>
      <c r="X882">
        <f t="shared" si="140"/>
        <v>20</v>
      </c>
    </row>
    <row r="883" spans="1:2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 s="17">
        <f t="shared" si="133"/>
        <v>42194.208333333328</v>
      </c>
      <c r="K883">
        <v>1436418000</v>
      </c>
      <c r="L883" s="16">
        <f t="shared" si="134"/>
        <v>42223.208333333328</v>
      </c>
      <c r="M883">
        <v>1438923600</v>
      </c>
      <c r="N883" t="b">
        <v>0</v>
      </c>
      <c r="O883" t="b">
        <v>1</v>
      </c>
      <c r="P883" t="s">
        <v>33</v>
      </c>
      <c r="Q883" s="6">
        <f t="shared" si="131"/>
        <v>0.38948339483394834</v>
      </c>
      <c r="R883">
        <f t="shared" si="132"/>
        <v>70.055309734513273</v>
      </c>
      <c r="S883" t="str">
        <f t="shared" si="135"/>
        <v>theater</v>
      </c>
      <c r="T883" t="str">
        <f t="shared" si="136"/>
        <v>plays</v>
      </c>
      <c r="U883">
        <f t="shared" si="137"/>
        <v>7</v>
      </c>
      <c r="V883" t="str">
        <f t="shared" si="138"/>
        <v>theater</v>
      </c>
      <c r="W883" t="str">
        <f t="shared" si="139"/>
        <v>plays</v>
      </c>
      <c r="X883">
        <f t="shared" si="140"/>
        <v>13</v>
      </c>
    </row>
    <row r="884" spans="1:2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 s="17">
        <f t="shared" si="133"/>
        <v>42025.25</v>
      </c>
      <c r="K884">
        <v>1421820000</v>
      </c>
      <c r="L884" s="16">
        <f t="shared" si="134"/>
        <v>42029.25</v>
      </c>
      <c r="M884">
        <v>1422165600</v>
      </c>
      <c r="N884" t="b">
        <v>0</v>
      </c>
      <c r="O884" t="b">
        <v>0</v>
      </c>
      <c r="P884" t="s">
        <v>33</v>
      </c>
      <c r="Q884" s="6">
        <f t="shared" si="131"/>
        <v>3.7</v>
      </c>
      <c r="R884">
        <f t="shared" si="132"/>
        <v>37</v>
      </c>
      <c r="S884" t="str">
        <f t="shared" si="135"/>
        <v>theater</v>
      </c>
      <c r="T884" t="str">
        <f t="shared" si="136"/>
        <v>plays</v>
      </c>
      <c r="U884">
        <f t="shared" si="137"/>
        <v>7</v>
      </c>
      <c r="V884" t="str">
        <f t="shared" si="138"/>
        <v>theater</v>
      </c>
      <c r="W884" t="str">
        <f t="shared" si="139"/>
        <v>eater/plays</v>
      </c>
      <c r="X884">
        <f t="shared" si="140"/>
        <v>13</v>
      </c>
    </row>
    <row r="885" spans="1:2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 s="17">
        <f t="shared" si="133"/>
        <v>40323.208333333336</v>
      </c>
      <c r="K885">
        <v>1274763600</v>
      </c>
      <c r="L885" s="16">
        <f t="shared" si="134"/>
        <v>40359.208333333336</v>
      </c>
      <c r="M885">
        <v>1277874000</v>
      </c>
      <c r="N885" t="b">
        <v>0</v>
      </c>
      <c r="O885" t="b">
        <v>0</v>
      </c>
      <c r="P885" t="s">
        <v>100</v>
      </c>
      <c r="Q885" s="6">
        <f t="shared" si="131"/>
        <v>2.3791176470588233</v>
      </c>
      <c r="R885">
        <f t="shared" si="132"/>
        <v>41.911917098445599</v>
      </c>
      <c r="S885" t="str">
        <f t="shared" si="135"/>
        <v>film &amp; video</v>
      </c>
      <c r="T885" t="str">
        <f t="shared" si="136"/>
        <v>shorts</v>
      </c>
      <c r="U885">
        <f t="shared" si="137"/>
        <v>12</v>
      </c>
      <c r="V885" t="str">
        <f t="shared" si="138"/>
        <v>film &amp; video</v>
      </c>
      <c r="W885" t="str">
        <f t="shared" si="139"/>
        <v/>
      </c>
      <c r="X885">
        <f t="shared" si="140"/>
        <v>19</v>
      </c>
    </row>
    <row r="886" spans="1:2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 s="17">
        <f t="shared" si="133"/>
        <v>41763.208333333336</v>
      </c>
      <c r="K886">
        <v>1399179600</v>
      </c>
      <c r="L886" s="16">
        <f t="shared" si="134"/>
        <v>41765.208333333336</v>
      </c>
      <c r="M886">
        <v>1399352400</v>
      </c>
      <c r="N886" t="b">
        <v>0</v>
      </c>
      <c r="O886" t="b">
        <v>1</v>
      </c>
      <c r="P886" t="s">
        <v>33</v>
      </c>
      <c r="Q886" s="6">
        <f t="shared" si="131"/>
        <v>0.64036299765807958</v>
      </c>
      <c r="R886">
        <f t="shared" si="132"/>
        <v>57.992576882290564</v>
      </c>
      <c r="S886" t="str">
        <f t="shared" si="135"/>
        <v>theater</v>
      </c>
      <c r="T886" t="str">
        <f t="shared" si="136"/>
        <v>plays</v>
      </c>
      <c r="U886">
        <f t="shared" si="137"/>
        <v>7</v>
      </c>
      <c r="V886" t="str">
        <f t="shared" si="138"/>
        <v>theater</v>
      </c>
      <c r="W886" t="str">
        <f t="shared" si="139"/>
        <v>plays</v>
      </c>
      <c r="X886">
        <f t="shared" si="140"/>
        <v>13</v>
      </c>
    </row>
    <row r="887" spans="1:2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 s="17">
        <f t="shared" si="133"/>
        <v>40335.208333333336</v>
      </c>
      <c r="K887">
        <v>1275800400</v>
      </c>
      <c r="L887" s="16">
        <f t="shared" si="134"/>
        <v>40373.208333333336</v>
      </c>
      <c r="M887">
        <v>1279083600</v>
      </c>
      <c r="N887" t="b">
        <v>0</v>
      </c>
      <c r="O887" t="b">
        <v>0</v>
      </c>
      <c r="P887" t="s">
        <v>33</v>
      </c>
      <c r="Q887" s="6">
        <f t="shared" si="131"/>
        <v>1.1827777777777777</v>
      </c>
      <c r="R887">
        <f t="shared" si="132"/>
        <v>40.942307692307693</v>
      </c>
      <c r="S887" t="str">
        <f t="shared" si="135"/>
        <v>theater</v>
      </c>
      <c r="T887" t="str">
        <f t="shared" si="136"/>
        <v>plays</v>
      </c>
      <c r="U887">
        <f t="shared" si="137"/>
        <v>7</v>
      </c>
      <c r="V887" t="str">
        <f t="shared" si="138"/>
        <v>theater</v>
      </c>
      <c r="W887" t="str">
        <f t="shared" si="139"/>
        <v>er/plays</v>
      </c>
      <c r="X887">
        <f t="shared" si="140"/>
        <v>13</v>
      </c>
    </row>
    <row r="888" spans="1:2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 s="17">
        <f t="shared" si="133"/>
        <v>40416.208333333336</v>
      </c>
      <c r="K888">
        <v>1282798800</v>
      </c>
      <c r="L888" s="16">
        <f t="shared" si="134"/>
        <v>40434.208333333336</v>
      </c>
      <c r="M888">
        <v>1284354000</v>
      </c>
      <c r="N888" t="b">
        <v>0</v>
      </c>
      <c r="O888" t="b">
        <v>0</v>
      </c>
      <c r="P888" t="s">
        <v>60</v>
      </c>
      <c r="Q888" s="6">
        <f t="shared" si="131"/>
        <v>0.84824037184594958</v>
      </c>
      <c r="R888">
        <f t="shared" si="132"/>
        <v>69.9972602739726</v>
      </c>
      <c r="S888" t="str">
        <f t="shared" si="135"/>
        <v>music</v>
      </c>
      <c r="T888" t="str">
        <f t="shared" si="136"/>
        <v>indie rock</v>
      </c>
      <c r="U888">
        <f t="shared" si="137"/>
        <v>5</v>
      </c>
      <c r="V888" t="str">
        <f t="shared" si="138"/>
        <v>music</v>
      </c>
      <c r="W888" t="str">
        <f t="shared" si="139"/>
        <v>ie rock</v>
      </c>
      <c r="X888">
        <f t="shared" si="140"/>
        <v>16</v>
      </c>
    </row>
    <row r="889" spans="1:2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 s="17">
        <f t="shared" si="133"/>
        <v>42202.208333333328</v>
      </c>
      <c r="K889">
        <v>1437109200</v>
      </c>
      <c r="L889" s="16">
        <f t="shared" si="134"/>
        <v>42249.208333333328</v>
      </c>
      <c r="M889">
        <v>1441170000</v>
      </c>
      <c r="N889" t="b">
        <v>0</v>
      </c>
      <c r="O889" t="b">
        <v>1</v>
      </c>
      <c r="P889" t="s">
        <v>33</v>
      </c>
      <c r="Q889" s="6">
        <f t="shared" si="131"/>
        <v>0.29346153846153844</v>
      </c>
      <c r="R889">
        <f t="shared" si="132"/>
        <v>73.838709677419359</v>
      </c>
      <c r="S889" t="str">
        <f t="shared" si="135"/>
        <v>theater</v>
      </c>
      <c r="T889" t="str">
        <f t="shared" si="136"/>
        <v>plays</v>
      </c>
      <c r="U889">
        <f t="shared" si="137"/>
        <v>7</v>
      </c>
      <c r="V889" t="str">
        <f t="shared" si="138"/>
        <v>theater</v>
      </c>
      <c r="W889" t="str">
        <f t="shared" si="139"/>
        <v>plays</v>
      </c>
      <c r="X889">
        <f t="shared" si="140"/>
        <v>13</v>
      </c>
    </row>
    <row r="890" spans="1:2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 s="17">
        <f t="shared" si="133"/>
        <v>42836.208333333328</v>
      </c>
      <c r="K890">
        <v>1491886800</v>
      </c>
      <c r="L890" s="16">
        <f t="shared" si="134"/>
        <v>42855.208333333328</v>
      </c>
      <c r="M890">
        <v>1493528400</v>
      </c>
      <c r="N890" t="b">
        <v>0</v>
      </c>
      <c r="O890" t="b">
        <v>0</v>
      </c>
      <c r="P890" t="s">
        <v>33</v>
      </c>
      <c r="Q890" s="6">
        <f t="shared" si="131"/>
        <v>2.0989655172413793</v>
      </c>
      <c r="R890">
        <f t="shared" si="132"/>
        <v>41.979310344827589</v>
      </c>
      <c r="S890" t="str">
        <f t="shared" si="135"/>
        <v>theater</v>
      </c>
      <c r="T890" t="str">
        <f t="shared" si="136"/>
        <v>plays</v>
      </c>
      <c r="U890">
        <f t="shared" si="137"/>
        <v>7</v>
      </c>
      <c r="V890" t="str">
        <f t="shared" si="138"/>
        <v>theater</v>
      </c>
      <c r="W890" t="str">
        <f t="shared" si="139"/>
        <v>heater/plays</v>
      </c>
      <c r="X890">
        <f t="shared" si="140"/>
        <v>13</v>
      </c>
    </row>
    <row r="891" spans="1:2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 s="17">
        <f t="shared" si="133"/>
        <v>41710.208333333336</v>
      </c>
      <c r="K891">
        <v>1394600400</v>
      </c>
      <c r="L891" s="16">
        <f t="shared" si="134"/>
        <v>41717.208333333336</v>
      </c>
      <c r="M891">
        <v>1395205200</v>
      </c>
      <c r="N891" t="b">
        <v>0</v>
      </c>
      <c r="O891" t="b">
        <v>1</v>
      </c>
      <c r="P891" t="s">
        <v>50</v>
      </c>
      <c r="Q891" s="6">
        <f t="shared" si="131"/>
        <v>1.697857142857143</v>
      </c>
      <c r="R891">
        <f t="shared" si="132"/>
        <v>77.93442622950819</v>
      </c>
      <c r="S891" t="str">
        <f t="shared" si="135"/>
        <v>music</v>
      </c>
      <c r="T891" t="str">
        <f t="shared" si="136"/>
        <v>electric music</v>
      </c>
      <c r="U891">
        <f t="shared" si="137"/>
        <v>5</v>
      </c>
      <c r="V891" t="str">
        <f t="shared" si="138"/>
        <v>music</v>
      </c>
      <c r="W891" t="str">
        <f t="shared" si="139"/>
        <v>tric music</v>
      </c>
      <c r="X891">
        <f t="shared" si="140"/>
        <v>20</v>
      </c>
    </row>
    <row r="892" spans="1:2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 s="17">
        <f t="shared" si="133"/>
        <v>43640.208333333328</v>
      </c>
      <c r="K892">
        <v>1561352400</v>
      </c>
      <c r="L892" s="16">
        <f t="shared" si="134"/>
        <v>43641.208333333328</v>
      </c>
      <c r="M892">
        <v>1561438800</v>
      </c>
      <c r="N892" t="b">
        <v>0</v>
      </c>
      <c r="O892" t="b">
        <v>0</v>
      </c>
      <c r="P892" t="s">
        <v>60</v>
      </c>
      <c r="Q892" s="6">
        <f t="shared" si="131"/>
        <v>1.1595907738095239</v>
      </c>
      <c r="R892">
        <f t="shared" si="132"/>
        <v>106.01972789115646</v>
      </c>
      <c r="S892" t="str">
        <f t="shared" si="135"/>
        <v>music</v>
      </c>
      <c r="T892" t="str">
        <f t="shared" si="136"/>
        <v>indie rock</v>
      </c>
      <c r="U892">
        <f t="shared" si="137"/>
        <v>5</v>
      </c>
      <c r="V892" t="str">
        <f t="shared" si="138"/>
        <v>music</v>
      </c>
      <c r="W892" t="str">
        <f t="shared" si="139"/>
        <v>music/indie rock</v>
      </c>
      <c r="X892">
        <f t="shared" si="140"/>
        <v>16</v>
      </c>
    </row>
    <row r="893" spans="1:2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 s="17">
        <f t="shared" si="133"/>
        <v>40880.25</v>
      </c>
      <c r="K893">
        <v>1322892000</v>
      </c>
      <c r="L893" s="16">
        <f t="shared" si="134"/>
        <v>40924.25</v>
      </c>
      <c r="M893">
        <v>1326693600</v>
      </c>
      <c r="N893" t="b">
        <v>0</v>
      </c>
      <c r="O893" t="b">
        <v>0</v>
      </c>
      <c r="P893" t="s">
        <v>42</v>
      </c>
      <c r="Q893" s="6">
        <f t="shared" si="131"/>
        <v>2.5859999999999999</v>
      </c>
      <c r="R893">
        <f t="shared" si="132"/>
        <v>47.018181818181816</v>
      </c>
      <c r="S893" t="str">
        <f t="shared" si="135"/>
        <v>film &amp; video</v>
      </c>
      <c r="T893" t="str">
        <f t="shared" si="136"/>
        <v>documentary</v>
      </c>
      <c r="U893">
        <f t="shared" si="137"/>
        <v>12</v>
      </c>
      <c r="V893" t="str">
        <f t="shared" si="138"/>
        <v>film &amp; video</v>
      </c>
      <c r="W893" t="str">
        <f t="shared" si="139"/>
        <v>ocumentary</v>
      </c>
      <c r="X893">
        <f t="shared" si="140"/>
        <v>24</v>
      </c>
    </row>
    <row r="894" spans="1:2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 s="17">
        <f t="shared" si="133"/>
        <v>40319.208333333336</v>
      </c>
      <c r="K894">
        <v>1274418000</v>
      </c>
      <c r="L894" s="16">
        <f t="shared" si="134"/>
        <v>40360.208333333336</v>
      </c>
      <c r="M894">
        <v>1277960400</v>
      </c>
      <c r="N894" t="b">
        <v>0</v>
      </c>
      <c r="O894" t="b">
        <v>0</v>
      </c>
      <c r="P894" t="s">
        <v>206</v>
      </c>
      <c r="Q894" s="6">
        <f t="shared" si="131"/>
        <v>2.3058333333333332</v>
      </c>
      <c r="R894">
        <f t="shared" si="132"/>
        <v>76.016483516483518</v>
      </c>
      <c r="S894" t="str">
        <f t="shared" si="135"/>
        <v>publishing</v>
      </c>
      <c r="T894" t="str">
        <f t="shared" si="136"/>
        <v>translations</v>
      </c>
      <c r="U894">
        <f t="shared" si="137"/>
        <v>10</v>
      </c>
      <c r="V894" t="str">
        <f t="shared" si="138"/>
        <v>publishing</v>
      </c>
      <c r="W894" t="str">
        <f t="shared" si="139"/>
        <v>/translations</v>
      </c>
      <c r="X894">
        <f t="shared" si="140"/>
        <v>23</v>
      </c>
    </row>
    <row r="895" spans="1:2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 s="17">
        <f t="shared" si="133"/>
        <v>42170.208333333328</v>
      </c>
      <c r="K895">
        <v>1434344400</v>
      </c>
      <c r="L895" s="16">
        <f t="shared" si="134"/>
        <v>42174.208333333328</v>
      </c>
      <c r="M895">
        <v>1434690000</v>
      </c>
      <c r="N895" t="b">
        <v>0</v>
      </c>
      <c r="O895" t="b">
        <v>1</v>
      </c>
      <c r="P895" t="s">
        <v>42</v>
      </c>
      <c r="Q895" s="6">
        <f t="shared" si="131"/>
        <v>1.2821428571428573</v>
      </c>
      <c r="R895">
        <f t="shared" si="132"/>
        <v>54.120603015075375</v>
      </c>
      <c r="S895" t="str">
        <f t="shared" si="135"/>
        <v>film &amp; video</v>
      </c>
      <c r="T895" t="str">
        <f t="shared" si="136"/>
        <v>documentary</v>
      </c>
      <c r="U895">
        <f t="shared" si="137"/>
        <v>12</v>
      </c>
      <c r="V895" t="str">
        <f t="shared" si="138"/>
        <v>film &amp; video</v>
      </c>
      <c r="W895" t="str">
        <f t="shared" si="139"/>
        <v>ocumentary</v>
      </c>
      <c r="X895">
        <f t="shared" si="140"/>
        <v>24</v>
      </c>
    </row>
    <row r="896" spans="1:2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 s="17">
        <f t="shared" si="133"/>
        <v>41466.208333333336</v>
      </c>
      <c r="K896">
        <v>1373518800</v>
      </c>
      <c r="L896" s="16">
        <f t="shared" si="134"/>
        <v>41496.208333333336</v>
      </c>
      <c r="M896">
        <v>1376110800</v>
      </c>
      <c r="N896" t="b">
        <v>0</v>
      </c>
      <c r="O896" t="b">
        <v>1</v>
      </c>
      <c r="P896" t="s">
        <v>269</v>
      </c>
      <c r="Q896" s="6">
        <f t="shared" si="131"/>
        <v>1.8870588235294117</v>
      </c>
      <c r="R896">
        <f t="shared" si="132"/>
        <v>57.285714285714285</v>
      </c>
      <c r="S896" t="str">
        <f t="shared" si="135"/>
        <v>film &amp; video</v>
      </c>
      <c r="T896" t="str">
        <f t="shared" si="136"/>
        <v>television</v>
      </c>
      <c r="U896">
        <f t="shared" si="137"/>
        <v>12</v>
      </c>
      <c r="V896" t="str">
        <f t="shared" si="138"/>
        <v>film &amp; video</v>
      </c>
      <c r="W896" t="str">
        <f t="shared" si="139"/>
        <v/>
      </c>
      <c r="X896">
        <f t="shared" si="140"/>
        <v>23</v>
      </c>
    </row>
    <row r="897" spans="1:2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 s="17">
        <f t="shared" si="133"/>
        <v>43134.25</v>
      </c>
      <c r="K897">
        <v>1517637600</v>
      </c>
      <c r="L897" s="16">
        <f t="shared" si="134"/>
        <v>43143.25</v>
      </c>
      <c r="M897">
        <v>1518415200</v>
      </c>
      <c r="N897" t="b">
        <v>0</v>
      </c>
      <c r="O897" t="b">
        <v>0</v>
      </c>
      <c r="P897" t="s">
        <v>33</v>
      </c>
      <c r="Q897" s="6">
        <f t="shared" si="131"/>
        <v>6.9511889862327911E-2</v>
      </c>
      <c r="R897">
        <f t="shared" si="132"/>
        <v>103.81308411214954</v>
      </c>
      <c r="S897" t="str">
        <f t="shared" si="135"/>
        <v>theater</v>
      </c>
      <c r="T897" t="str">
        <f t="shared" si="136"/>
        <v>plays</v>
      </c>
      <c r="U897">
        <f t="shared" si="137"/>
        <v>7</v>
      </c>
      <c r="V897" t="str">
        <f t="shared" si="138"/>
        <v>theater</v>
      </c>
      <c r="W897" t="str">
        <f t="shared" si="139"/>
        <v>er/plays</v>
      </c>
      <c r="X897">
        <f t="shared" si="140"/>
        <v>13</v>
      </c>
    </row>
    <row r="898" spans="1:2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 s="17">
        <f t="shared" si="133"/>
        <v>40738.208333333336</v>
      </c>
      <c r="K898">
        <v>1310619600</v>
      </c>
      <c r="L898" s="16">
        <f t="shared" si="134"/>
        <v>40741.208333333336</v>
      </c>
      <c r="M898">
        <v>1310878800</v>
      </c>
      <c r="N898" t="b">
        <v>0</v>
      </c>
      <c r="O898" t="b">
        <v>1</v>
      </c>
      <c r="P898" t="s">
        <v>17</v>
      </c>
      <c r="Q898" s="6">
        <f t="shared" ref="Q898:Q961" si="141">E898/D898</f>
        <v>7.7443434343434348</v>
      </c>
      <c r="R898">
        <f t="shared" ref="R898:R961" si="142">IFERROR(E898/G898, 0)</f>
        <v>105.02602739726028</v>
      </c>
      <c r="S898" t="str">
        <f t="shared" si="135"/>
        <v>food</v>
      </c>
      <c r="T898" t="str">
        <f t="shared" si="136"/>
        <v>food trucks</v>
      </c>
      <c r="U898">
        <f t="shared" si="137"/>
        <v>4</v>
      </c>
      <c r="V898" t="str">
        <f t="shared" si="138"/>
        <v>food</v>
      </c>
      <c r="W898" t="str">
        <f t="shared" si="139"/>
        <v>d trucks</v>
      </c>
      <c r="X898">
        <f t="shared" si="140"/>
        <v>16</v>
      </c>
    </row>
    <row r="899" spans="1:2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 s="17">
        <f t="shared" ref="J899:J962" si="143">(((K899/60)/60)/24)+DATE(1970,1,1)</f>
        <v>43583.208333333328</v>
      </c>
      <c r="K899">
        <v>1556427600</v>
      </c>
      <c r="L899" s="16">
        <f t="shared" ref="L899:L962" si="144">(((M899/60)/60)/24)+DATE(1970,1,1)</f>
        <v>43585.208333333328</v>
      </c>
      <c r="M899">
        <v>1556600400</v>
      </c>
      <c r="N899" t="b">
        <v>0</v>
      </c>
      <c r="O899" t="b">
        <v>0</v>
      </c>
      <c r="P899" t="s">
        <v>33</v>
      </c>
      <c r="Q899" s="6">
        <f t="shared" si="141"/>
        <v>0.27693181818181817</v>
      </c>
      <c r="R899">
        <f t="shared" si="142"/>
        <v>90.259259259259252</v>
      </c>
      <c r="S899" t="str">
        <f t="shared" ref="S899:S962" si="145">LEFT(P899,SEARCH("/",P899)-1)</f>
        <v>theater</v>
      </c>
      <c r="T899" t="str">
        <f t="shared" ref="T899:T962" si="146">MID(P899,SEARCH("/",P899)+1,LEN(P899))</f>
        <v>plays</v>
      </c>
      <c r="U899">
        <f t="shared" ref="U899:U962" si="147">SEARCH("/",P899)-1</f>
        <v>7</v>
      </c>
      <c r="V899" t="str">
        <f t="shared" ref="V899:V962" si="148">LEFT(P899,SEARCH("/",P899)-1)</f>
        <v>theater</v>
      </c>
      <c r="W899" t="str">
        <f t="shared" ref="W899:W962" si="149">RIGHT(P899,LEN(P900)-SEARCH("/",P899))</f>
        <v>theater/plays</v>
      </c>
      <c r="X899">
        <f t="shared" ref="X899:X962" si="150">LEN(P899)</f>
        <v>13</v>
      </c>
    </row>
    <row r="900" spans="1:2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 s="17">
        <f t="shared" si="143"/>
        <v>43815.25</v>
      </c>
      <c r="K900">
        <v>1576476000</v>
      </c>
      <c r="L900" s="16">
        <f t="shared" si="144"/>
        <v>43821.25</v>
      </c>
      <c r="M900">
        <v>1576994400</v>
      </c>
      <c r="N900" t="b">
        <v>0</v>
      </c>
      <c r="O900" t="b">
        <v>0</v>
      </c>
      <c r="P900" t="s">
        <v>42</v>
      </c>
      <c r="Q900" s="6">
        <f t="shared" si="141"/>
        <v>0.52479620323841425</v>
      </c>
      <c r="R900">
        <f t="shared" si="142"/>
        <v>76.978705978705975</v>
      </c>
      <c r="S900" t="str">
        <f t="shared" si="145"/>
        <v>film &amp; video</v>
      </c>
      <c r="T900" t="str">
        <f t="shared" si="146"/>
        <v>documentary</v>
      </c>
      <c r="U900">
        <f t="shared" si="147"/>
        <v>12</v>
      </c>
      <c r="V900" t="str">
        <f t="shared" si="148"/>
        <v>film &amp; video</v>
      </c>
      <c r="W900" t="e">
        <f t="shared" si="149"/>
        <v>#VALUE!</v>
      </c>
      <c r="X900">
        <f t="shared" si="150"/>
        <v>24</v>
      </c>
    </row>
    <row r="901" spans="1:2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 s="17">
        <f t="shared" si="143"/>
        <v>41554.208333333336</v>
      </c>
      <c r="K901">
        <v>1381122000</v>
      </c>
      <c r="L901" s="16">
        <f t="shared" si="144"/>
        <v>41572.208333333336</v>
      </c>
      <c r="M901">
        <v>1382677200</v>
      </c>
      <c r="N901" t="b">
        <v>0</v>
      </c>
      <c r="O901" t="b">
        <v>0</v>
      </c>
      <c r="P901" t="s">
        <v>159</v>
      </c>
      <c r="Q901" s="6">
        <f t="shared" si="141"/>
        <v>4.0709677419354842</v>
      </c>
      <c r="R901">
        <f t="shared" si="142"/>
        <v>102.60162601626017</v>
      </c>
      <c r="S901" t="str">
        <f t="shared" si="145"/>
        <v>music</v>
      </c>
      <c r="T901" t="str">
        <f t="shared" si="146"/>
        <v>jazz</v>
      </c>
      <c r="U901">
        <f t="shared" si="147"/>
        <v>5</v>
      </c>
      <c r="V901" t="str">
        <f t="shared" si="148"/>
        <v>music</v>
      </c>
      <c r="W901" t="str">
        <f t="shared" si="149"/>
        <v>sic/jazz</v>
      </c>
      <c r="X901">
        <f t="shared" si="150"/>
        <v>10</v>
      </c>
    </row>
    <row r="902" spans="1:2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 s="17">
        <f t="shared" si="143"/>
        <v>41901.208333333336</v>
      </c>
      <c r="K902">
        <v>1411102800</v>
      </c>
      <c r="L902" s="16">
        <f t="shared" si="144"/>
        <v>41902.208333333336</v>
      </c>
      <c r="M902">
        <v>1411189200</v>
      </c>
      <c r="N902" t="b">
        <v>0</v>
      </c>
      <c r="O902" t="b">
        <v>1</v>
      </c>
      <c r="P902" t="s">
        <v>28</v>
      </c>
      <c r="Q902" s="6">
        <f t="shared" si="141"/>
        <v>0.02</v>
      </c>
      <c r="R902">
        <f t="shared" si="142"/>
        <v>2</v>
      </c>
      <c r="S902" t="str">
        <f t="shared" si="145"/>
        <v>technology</v>
      </c>
      <c r="T902" t="str">
        <f t="shared" si="146"/>
        <v>web</v>
      </c>
      <c r="U902">
        <f t="shared" si="147"/>
        <v>10</v>
      </c>
      <c r="V902" t="str">
        <f t="shared" si="148"/>
        <v>technology</v>
      </c>
      <c r="W902" t="e">
        <f t="shared" si="149"/>
        <v>#VALUE!</v>
      </c>
      <c r="X902">
        <f t="shared" si="150"/>
        <v>14</v>
      </c>
    </row>
    <row r="903" spans="1:2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 s="17">
        <f t="shared" si="143"/>
        <v>43298.208333333328</v>
      </c>
      <c r="K903">
        <v>1531803600</v>
      </c>
      <c r="L903" s="16">
        <f t="shared" si="144"/>
        <v>43331.208333333328</v>
      </c>
      <c r="M903">
        <v>1534654800</v>
      </c>
      <c r="N903" t="b">
        <v>0</v>
      </c>
      <c r="O903" t="b">
        <v>1</v>
      </c>
      <c r="P903" t="s">
        <v>23</v>
      </c>
      <c r="Q903" s="6">
        <f t="shared" si="141"/>
        <v>1.5617857142857143</v>
      </c>
      <c r="R903">
        <f t="shared" si="142"/>
        <v>55.0062893081761</v>
      </c>
      <c r="S903" t="str">
        <f t="shared" si="145"/>
        <v>music</v>
      </c>
      <c r="T903" t="str">
        <f t="shared" si="146"/>
        <v>rock</v>
      </c>
      <c r="U903">
        <f t="shared" si="147"/>
        <v>5</v>
      </c>
      <c r="V903" t="str">
        <f t="shared" si="148"/>
        <v>music</v>
      </c>
      <c r="W903" t="str">
        <f t="shared" si="149"/>
        <v>sic/rock</v>
      </c>
      <c r="X903">
        <f t="shared" si="150"/>
        <v>10</v>
      </c>
    </row>
    <row r="904" spans="1:2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 s="17">
        <f t="shared" si="143"/>
        <v>42399.25</v>
      </c>
      <c r="K904">
        <v>1454133600</v>
      </c>
      <c r="L904" s="16">
        <f t="shared" si="144"/>
        <v>42441.25</v>
      </c>
      <c r="M904">
        <v>1457762400</v>
      </c>
      <c r="N904" t="b">
        <v>0</v>
      </c>
      <c r="O904" t="b">
        <v>0</v>
      </c>
      <c r="P904" t="s">
        <v>28</v>
      </c>
      <c r="Q904" s="6">
        <f t="shared" si="141"/>
        <v>2.5242857142857145</v>
      </c>
      <c r="R904">
        <f t="shared" si="142"/>
        <v>32.127272727272725</v>
      </c>
      <c r="S904" t="str">
        <f t="shared" si="145"/>
        <v>technology</v>
      </c>
      <c r="T904" t="str">
        <f t="shared" si="146"/>
        <v>web</v>
      </c>
      <c r="U904">
        <f t="shared" si="147"/>
        <v>10</v>
      </c>
      <c r="V904" t="str">
        <f t="shared" si="148"/>
        <v>technology</v>
      </c>
      <c r="W904" t="str">
        <f t="shared" si="149"/>
        <v>nology/web</v>
      </c>
      <c r="X904">
        <f t="shared" si="150"/>
        <v>14</v>
      </c>
    </row>
    <row r="905" spans="1:2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 s="17">
        <f t="shared" si="143"/>
        <v>41034.208333333336</v>
      </c>
      <c r="K905">
        <v>1336194000</v>
      </c>
      <c r="L905" s="16">
        <f t="shared" si="144"/>
        <v>41049.208333333336</v>
      </c>
      <c r="M905">
        <v>1337490000</v>
      </c>
      <c r="N905" t="b">
        <v>0</v>
      </c>
      <c r="O905" t="b">
        <v>1</v>
      </c>
      <c r="P905" t="s">
        <v>68</v>
      </c>
      <c r="Q905" s="6">
        <f t="shared" si="141"/>
        <v>1.729268292682927E-2</v>
      </c>
      <c r="R905">
        <f t="shared" si="142"/>
        <v>50.642857142857146</v>
      </c>
      <c r="S905" t="str">
        <f t="shared" si="145"/>
        <v>publishing</v>
      </c>
      <c r="T905" t="str">
        <f t="shared" si="146"/>
        <v>nonfiction</v>
      </c>
      <c r="U905">
        <f t="shared" si="147"/>
        <v>10</v>
      </c>
      <c r="V905" t="str">
        <f t="shared" si="148"/>
        <v>publishing</v>
      </c>
      <c r="W905" t="str">
        <f t="shared" si="149"/>
        <v>shing/nonfiction</v>
      </c>
      <c r="X905">
        <f t="shared" si="150"/>
        <v>21</v>
      </c>
    </row>
    <row r="906" spans="1:2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 s="17">
        <f t="shared" si="143"/>
        <v>41186.208333333336</v>
      </c>
      <c r="K906">
        <v>1349326800</v>
      </c>
      <c r="L906" s="16">
        <f t="shared" si="144"/>
        <v>41190.208333333336</v>
      </c>
      <c r="M906">
        <v>1349672400</v>
      </c>
      <c r="N906" t="b">
        <v>0</v>
      </c>
      <c r="O906" t="b">
        <v>0</v>
      </c>
      <c r="P906" t="s">
        <v>133</v>
      </c>
      <c r="Q906" s="6">
        <f t="shared" si="141"/>
        <v>0.12230769230769231</v>
      </c>
      <c r="R906">
        <f t="shared" si="142"/>
        <v>49.6875</v>
      </c>
      <c r="S906" t="str">
        <f t="shared" si="145"/>
        <v>publishing</v>
      </c>
      <c r="T906" t="str">
        <f t="shared" si="146"/>
        <v>radio &amp; podcasts</v>
      </c>
      <c r="U906">
        <f t="shared" si="147"/>
        <v>10</v>
      </c>
      <c r="V906" t="str">
        <f t="shared" si="148"/>
        <v>publishing</v>
      </c>
      <c r="W906" t="str">
        <f t="shared" si="149"/>
        <v>ts</v>
      </c>
      <c r="X906">
        <f t="shared" si="150"/>
        <v>27</v>
      </c>
    </row>
    <row r="907" spans="1:2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 s="17">
        <f t="shared" si="143"/>
        <v>41536.208333333336</v>
      </c>
      <c r="K907">
        <v>1379566800</v>
      </c>
      <c r="L907" s="16">
        <f t="shared" si="144"/>
        <v>41539.208333333336</v>
      </c>
      <c r="M907">
        <v>1379826000</v>
      </c>
      <c r="N907" t="b">
        <v>0</v>
      </c>
      <c r="O907" t="b">
        <v>0</v>
      </c>
      <c r="P907" t="s">
        <v>33</v>
      </c>
      <c r="Q907" s="6">
        <f t="shared" si="141"/>
        <v>1.6398734177215191</v>
      </c>
      <c r="R907">
        <f t="shared" si="142"/>
        <v>54.894067796610166</v>
      </c>
      <c r="S907" t="str">
        <f t="shared" si="145"/>
        <v>theater</v>
      </c>
      <c r="T907" t="str">
        <f t="shared" si="146"/>
        <v>plays</v>
      </c>
      <c r="U907">
        <f t="shared" si="147"/>
        <v>7</v>
      </c>
      <c r="V907" t="str">
        <f t="shared" si="148"/>
        <v>theater</v>
      </c>
      <c r="W907" t="str">
        <f t="shared" si="149"/>
        <v>theater/plays</v>
      </c>
      <c r="X907">
        <f t="shared" si="150"/>
        <v>13</v>
      </c>
    </row>
    <row r="908" spans="1:2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 s="17">
        <f t="shared" si="143"/>
        <v>42868.208333333328</v>
      </c>
      <c r="K908">
        <v>1494651600</v>
      </c>
      <c r="L908" s="16">
        <f t="shared" si="144"/>
        <v>42904.208333333328</v>
      </c>
      <c r="M908">
        <v>1497762000</v>
      </c>
      <c r="N908" t="b">
        <v>1</v>
      </c>
      <c r="O908" t="b">
        <v>1</v>
      </c>
      <c r="P908" t="s">
        <v>42</v>
      </c>
      <c r="Q908" s="6">
        <f t="shared" si="141"/>
        <v>1.6298181818181818</v>
      </c>
      <c r="R908">
        <f t="shared" si="142"/>
        <v>46.931937172774866</v>
      </c>
      <c r="S908" t="str">
        <f t="shared" si="145"/>
        <v>film &amp; video</v>
      </c>
      <c r="T908" t="str">
        <f t="shared" si="146"/>
        <v>documentary</v>
      </c>
      <c r="U908">
        <f t="shared" si="147"/>
        <v>12</v>
      </c>
      <c r="V908" t="str">
        <f t="shared" si="148"/>
        <v>film &amp; video</v>
      </c>
      <c r="W908" t="str">
        <f t="shared" si="149"/>
        <v/>
      </c>
      <c r="X908">
        <f t="shared" si="150"/>
        <v>24</v>
      </c>
    </row>
    <row r="909" spans="1:2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 s="17">
        <f t="shared" si="143"/>
        <v>40660.208333333336</v>
      </c>
      <c r="K909">
        <v>1303880400</v>
      </c>
      <c r="L909" s="16">
        <f t="shared" si="144"/>
        <v>40667.208333333336</v>
      </c>
      <c r="M909">
        <v>1304485200</v>
      </c>
      <c r="N909" t="b">
        <v>0</v>
      </c>
      <c r="O909" t="b">
        <v>0</v>
      </c>
      <c r="P909" t="s">
        <v>33</v>
      </c>
      <c r="Q909" s="6">
        <f t="shared" si="141"/>
        <v>0.20252747252747252</v>
      </c>
      <c r="R909">
        <f t="shared" si="142"/>
        <v>44.951219512195124</v>
      </c>
      <c r="S909" t="str">
        <f t="shared" si="145"/>
        <v>theater</v>
      </c>
      <c r="T909" t="str">
        <f t="shared" si="146"/>
        <v>plays</v>
      </c>
      <c r="U909">
        <f t="shared" si="147"/>
        <v>7</v>
      </c>
      <c r="V909" t="str">
        <f t="shared" si="148"/>
        <v>theater</v>
      </c>
      <c r="W909" t="str">
        <f t="shared" si="149"/>
        <v>ter/plays</v>
      </c>
      <c r="X909">
        <f t="shared" si="150"/>
        <v>13</v>
      </c>
    </row>
    <row r="910" spans="1:2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 s="17">
        <f t="shared" si="143"/>
        <v>41031.208333333336</v>
      </c>
      <c r="K910">
        <v>1335934800</v>
      </c>
      <c r="L910" s="16">
        <f t="shared" si="144"/>
        <v>41042.208333333336</v>
      </c>
      <c r="M910">
        <v>1336885200</v>
      </c>
      <c r="N910" t="b">
        <v>0</v>
      </c>
      <c r="O910" t="b">
        <v>0</v>
      </c>
      <c r="P910" t="s">
        <v>89</v>
      </c>
      <c r="Q910" s="6">
        <f t="shared" si="141"/>
        <v>3.1924083769633507</v>
      </c>
      <c r="R910">
        <f t="shared" si="142"/>
        <v>30.99898322318251</v>
      </c>
      <c r="S910" t="str">
        <f t="shared" si="145"/>
        <v>games</v>
      </c>
      <c r="T910" t="str">
        <f t="shared" si="146"/>
        <v>video games</v>
      </c>
      <c r="U910">
        <f t="shared" si="147"/>
        <v>5</v>
      </c>
      <c r="V910" t="str">
        <f t="shared" si="148"/>
        <v>games</v>
      </c>
      <c r="W910" t="str">
        <f t="shared" si="149"/>
        <v>o games</v>
      </c>
      <c r="X910">
        <f t="shared" si="150"/>
        <v>17</v>
      </c>
    </row>
    <row r="911" spans="1:2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 s="17">
        <f t="shared" si="143"/>
        <v>43255.208333333328</v>
      </c>
      <c r="K911">
        <v>1528088400</v>
      </c>
      <c r="L911" s="16">
        <f t="shared" si="144"/>
        <v>43282.208333333328</v>
      </c>
      <c r="M911">
        <v>1530421200</v>
      </c>
      <c r="N911" t="b">
        <v>0</v>
      </c>
      <c r="O911" t="b">
        <v>1</v>
      </c>
      <c r="P911" t="s">
        <v>33</v>
      </c>
      <c r="Q911" s="6">
        <f t="shared" si="141"/>
        <v>4.7894444444444444</v>
      </c>
      <c r="R911">
        <f t="shared" si="142"/>
        <v>107.7625</v>
      </c>
      <c r="S911" t="str">
        <f t="shared" si="145"/>
        <v>theater</v>
      </c>
      <c r="T911" t="str">
        <f t="shared" si="146"/>
        <v>plays</v>
      </c>
      <c r="U911">
        <f t="shared" si="147"/>
        <v>7</v>
      </c>
      <c r="V911" t="str">
        <f t="shared" si="148"/>
        <v>theater</v>
      </c>
      <c r="W911" t="str">
        <f t="shared" si="149"/>
        <v>plays</v>
      </c>
      <c r="X911">
        <f t="shared" si="150"/>
        <v>13</v>
      </c>
    </row>
    <row r="912" spans="1:2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 s="17">
        <f t="shared" si="143"/>
        <v>42026.25</v>
      </c>
      <c r="K912">
        <v>1421906400</v>
      </c>
      <c r="L912" s="16">
        <f t="shared" si="144"/>
        <v>42027.25</v>
      </c>
      <c r="M912">
        <v>1421992800</v>
      </c>
      <c r="N912" t="b">
        <v>0</v>
      </c>
      <c r="O912" t="b">
        <v>0</v>
      </c>
      <c r="P912" t="s">
        <v>33</v>
      </c>
      <c r="Q912" s="6">
        <f t="shared" si="141"/>
        <v>0.19556634304207121</v>
      </c>
      <c r="R912">
        <f t="shared" si="142"/>
        <v>102.07770270270271</v>
      </c>
      <c r="S912" t="str">
        <f t="shared" si="145"/>
        <v>theater</v>
      </c>
      <c r="T912" t="str">
        <f t="shared" si="146"/>
        <v>plays</v>
      </c>
      <c r="U912">
        <f t="shared" si="147"/>
        <v>7</v>
      </c>
      <c r="V912" t="str">
        <f t="shared" si="148"/>
        <v>theater</v>
      </c>
      <c r="W912" t="str">
        <f t="shared" si="149"/>
        <v>/plays</v>
      </c>
      <c r="X912">
        <f t="shared" si="150"/>
        <v>13</v>
      </c>
    </row>
    <row r="913" spans="1:2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 s="17">
        <f t="shared" si="143"/>
        <v>43717.208333333328</v>
      </c>
      <c r="K913">
        <v>1568005200</v>
      </c>
      <c r="L913" s="16">
        <f t="shared" si="144"/>
        <v>43719.208333333328</v>
      </c>
      <c r="M913">
        <v>1568178000</v>
      </c>
      <c r="N913" t="b">
        <v>1</v>
      </c>
      <c r="O913" t="b">
        <v>0</v>
      </c>
      <c r="P913" t="s">
        <v>28</v>
      </c>
      <c r="Q913" s="6">
        <f t="shared" si="141"/>
        <v>1.9894827586206896</v>
      </c>
      <c r="R913">
        <f t="shared" si="142"/>
        <v>24.976190476190474</v>
      </c>
      <c r="S913" t="str">
        <f t="shared" si="145"/>
        <v>technology</v>
      </c>
      <c r="T913" t="str">
        <f t="shared" si="146"/>
        <v>web</v>
      </c>
      <c r="U913">
        <f t="shared" si="147"/>
        <v>10</v>
      </c>
      <c r="V913" t="str">
        <f t="shared" si="148"/>
        <v>technology</v>
      </c>
      <c r="W913" t="str">
        <f t="shared" si="149"/>
        <v>ogy/web</v>
      </c>
      <c r="X913">
        <f t="shared" si="150"/>
        <v>14</v>
      </c>
    </row>
    <row r="914" spans="1:2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 s="17">
        <f t="shared" si="143"/>
        <v>41157.208333333336</v>
      </c>
      <c r="K914">
        <v>1346821200</v>
      </c>
      <c r="L914" s="16">
        <f t="shared" si="144"/>
        <v>41170.208333333336</v>
      </c>
      <c r="M914">
        <v>1347944400</v>
      </c>
      <c r="N914" t="b">
        <v>1</v>
      </c>
      <c r="O914" t="b">
        <v>0</v>
      </c>
      <c r="P914" t="s">
        <v>53</v>
      </c>
      <c r="Q914" s="6">
        <f t="shared" si="141"/>
        <v>7.95</v>
      </c>
      <c r="R914">
        <f t="shared" si="142"/>
        <v>79.944134078212286</v>
      </c>
      <c r="S914" t="str">
        <f t="shared" si="145"/>
        <v>film &amp; video</v>
      </c>
      <c r="T914" t="str">
        <f t="shared" si="146"/>
        <v>drama</v>
      </c>
      <c r="U914">
        <f t="shared" si="147"/>
        <v>12</v>
      </c>
      <c r="V914" t="str">
        <f t="shared" si="148"/>
        <v>film &amp; video</v>
      </c>
      <c r="W914" t="str">
        <f t="shared" si="149"/>
        <v>drama</v>
      </c>
      <c r="X914">
        <f t="shared" si="150"/>
        <v>18</v>
      </c>
    </row>
    <row r="915" spans="1:2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 s="17">
        <f t="shared" si="143"/>
        <v>43597.208333333328</v>
      </c>
      <c r="K915">
        <v>1557637200</v>
      </c>
      <c r="L915" s="16">
        <f t="shared" si="144"/>
        <v>43610.208333333328</v>
      </c>
      <c r="M915">
        <v>1558760400</v>
      </c>
      <c r="N915" t="b">
        <v>0</v>
      </c>
      <c r="O915" t="b">
        <v>0</v>
      </c>
      <c r="P915" t="s">
        <v>53</v>
      </c>
      <c r="Q915" s="6">
        <f t="shared" si="141"/>
        <v>0.50621082621082625</v>
      </c>
      <c r="R915">
        <f t="shared" si="142"/>
        <v>67.946462715105156</v>
      </c>
      <c r="S915" t="str">
        <f t="shared" si="145"/>
        <v>film &amp; video</v>
      </c>
      <c r="T915" t="str">
        <f t="shared" si="146"/>
        <v>drama</v>
      </c>
      <c r="U915">
        <f t="shared" si="147"/>
        <v>12</v>
      </c>
      <c r="V915" t="str">
        <f t="shared" si="148"/>
        <v>film &amp; video</v>
      </c>
      <c r="W915" t="str">
        <f t="shared" si="149"/>
        <v/>
      </c>
      <c r="X915">
        <f t="shared" si="150"/>
        <v>18</v>
      </c>
    </row>
    <row r="916" spans="1:2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 s="17">
        <f t="shared" si="143"/>
        <v>41490.208333333336</v>
      </c>
      <c r="K916">
        <v>1375592400</v>
      </c>
      <c r="L916" s="16">
        <f t="shared" si="144"/>
        <v>41502.208333333336</v>
      </c>
      <c r="M916">
        <v>1376629200</v>
      </c>
      <c r="N916" t="b">
        <v>0</v>
      </c>
      <c r="O916" t="b">
        <v>0</v>
      </c>
      <c r="P916" t="s">
        <v>33</v>
      </c>
      <c r="Q916" s="6">
        <f t="shared" si="141"/>
        <v>0.57437499999999997</v>
      </c>
      <c r="R916">
        <f t="shared" si="142"/>
        <v>26.070921985815602</v>
      </c>
      <c r="S916" t="str">
        <f t="shared" si="145"/>
        <v>theater</v>
      </c>
      <c r="T916" t="str">
        <f t="shared" si="146"/>
        <v>plays</v>
      </c>
      <c r="U916">
        <f t="shared" si="147"/>
        <v>7</v>
      </c>
      <c r="V916" t="str">
        <f t="shared" si="148"/>
        <v>theater</v>
      </c>
      <c r="W916" t="str">
        <f t="shared" si="149"/>
        <v>theater/plays</v>
      </c>
      <c r="X916">
        <f t="shared" si="150"/>
        <v>13</v>
      </c>
    </row>
    <row r="917" spans="1:2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 s="17">
        <f t="shared" si="143"/>
        <v>42976.208333333328</v>
      </c>
      <c r="K917">
        <v>1503982800</v>
      </c>
      <c r="L917" s="16">
        <f t="shared" si="144"/>
        <v>42985.208333333328</v>
      </c>
      <c r="M917">
        <v>1504760400</v>
      </c>
      <c r="N917" t="b">
        <v>0</v>
      </c>
      <c r="O917" t="b">
        <v>0</v>
      </c>
      <c r="P917" t="s">
        <v>269</v>
      </c>
      <c r="Q917" s="6">
        <f t="shared" si="141"/>
        <v>1.5562827640984909</v>
      </c>
      <c r="R917">
        <f t="shared" si="142"/>
        <v>105.0032154340836</v>
      </c>
      <c r="S917" t="str">
        <f t="shared" si="145"/>
        <v>film &amp; video</v>
      </c>
      <c r="T917" t="str">
        <f t="shared" si="146"/>
        <v>television</v>
      </c>
      <c r="U917">
        <f t="shared" si="147"/>
        <v>12</v>
      </c>
      <c r="V917" t="str">
        <f t="shared" si="148"/>
        <v>film &amp; video</v>
      </c>
      <c r="W917" t="str">
        <f t="shared" si="149"/>
        <v>video/television</v>
      </c>
      <c r="X917">
        <f t="shared" si="150"/>
        <v>23</v>
      </c>
    </row>
    <row r="918" spans="1:2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 s="17">
        <f t="shared" si="143"/>
        <v>41991.25</v>
      </c>
      <c r="K918">
        <v>1418882400</v>
      </c>
      <c r="L918" s="16">
        <f t="shared" si="144"/>
        <v>42000.25</v>
      </c>
      <c r="M918">
        <v>1419660000</v>
      </c>
      <c r="N918" t="b">
        <v>0</v>
      </c>
      <c r="O918" t="b">
        <v>0</v>
      </c>
      <c r="P918" t="s">
        <v>122</v>
      </c>
      <c r="Q918" s="6">
        <f t="shared" si="141"/>
        <v>0.36297297297297298</v>
      </c>
      <c r="R918">
        <f t="shared" si="142"/>
        <v>25.826923076923077</v>
      </c>
      <c r="S918" t="str">
        <f t="shared" si="145"/>
        <v>photography</v>
      </c>
      <c r="T918" t="str">
        <f t="shared" si="146"/>
        <v>photography books</v>
      </c>
      <c r="U918">
        <f t="shared" si="147"/>
        <v>11</v>
      </c>
      <c r="V918" t="str">
        <f t="shared" si="148"/>
        <v>photography</v>
      </c>
      <c r="W918" t="str">
        <f t="shared" si="149"/>
        <v>y books</v>
      </c>
      <c r="X918">
        <f t="shared" si="150"/>
        <v>29</v>
      </c>
    </row>
    <row r="919" spans="1:2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 s="17">
        <f t="shared" si="143"/>
        <v>40722.208333333336</v>
      </c>
      <c r="K919">
        <v>1309237200</v>
      </c>
      <c r="L919" s="16">
        <f t="shared" si="144"/>
        <v>40746.208333333336</v>
      </c>
      <c r="M919">
        <v>1311310800</v>
      </c>
      <c r="N919" t="b">
        <v>0</v>
      </c>
      <c r="O919" t="b">
        <v>1</v>
      </c>
      <c r="P919" t="s">
        <v>100</v>
      </c>
      <c r="Q919" s="6">
        <f t="shared" si="141"/>
        <v>0.58250000000000002</v>
      </c>
      <c r="R919">
        <f t="shared" si="142"/>
        <v>77.666666666666671</v>
      </c>
      <c r="S919" t="str">
        <f t="shared" si="145"/>
        <v>film &amp; video</v>
      </c>
      <c r="T919" t="str">
        <f t="shared" si="146"/>
        <v>shorts</v>
      </c>
      <c r="U919">
        <f t="shared" si="147"/>
        <v>12</v>
      </c>
      <c r="V919" t="str">
        <f t="shared" si="148"/>
        <v>film &amp; video</v>
      </c>
      <c r="W919" t="str">
        <f t="shared" si="149"/>
        <v>&amp; video/shorts</v>
      </c>
      <c r="X919">
        <f t="shared" si="150"/>
        <v>19</v>
      </c>
    </row>
    <row r="920" spans="1:2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 s="17">
        <f t="shared" si="143"/>
        <v>41117.208333333336</v>
      </c>
      <c r="K920">
        <v>1343365200</v>
      </c>
      <c r="L920" s="16">
        <f t="shared" si="144"/>
        <v>41128.208333333336</v>
      </c>
      <c r="M920">
        <v>1344315600</v>
      </c>
      <c r="N920" t="b">
        <v>0</v>
      </c>
      <c r="O920" t="b">
        <v>0</v>
      </c>
      <c r="P920" t="s">
        <v>133</v>
      </c>
      <c r="Q920" s="6">
        <f t="shared" si="141"/>
        <v>2.3739473684210526</v>
      </c>
      <c r="R920">
        <f t="shared" si="142"/>
        <v>57.82692307692308</v>
      </c>
      <c r="S920" t="str">
        <f t="shared" si="145"/>
        <v>publishing</v>
      </c>
      <c r="T920" t="str">
        <f t="shared" si="146"/>
        <v>radio &amp; podcasts</v>
      </c>
      <c r="U920">
        <f t="shared" si="147"/>
        <v>10</v>
      </c>
      <c r="V920" t="str">
        <f t="shared" si="148"/>
        <v>publishing</v>
      </c>
      <c r="W920" t="str">
        <f t="shared" si="149"/>
        <v>ts</v>
      </c>
      <c r="X920">
        <f t="shared" si="150"/>
        <v>27</v>
      </c>
    </row>
    <row r="921" spans="1:2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 s="17">
        <f t="shared" si="143"/>
        <v>43022.208333333328</v>
      </c>
      <c r="K921">
        <v>1507957200</v>
      </c>
      <c r="L921" s="16">
        <f t="shared" si="144"/>
        <v>43054.25</v>
      </c>
      <c r="M921">
        <v>1510725600</v>
      </c>
      <c r="N921" t="b">
        <v>0</v>
      </c>
      <c r="O921" t="b">
        <v>1</v>
      </c>
      <c r="P921" t="s">
        <v>33</v>
      </c>
      <c r="Q921" s="6">
        <f t="shared" si="141"/>
        <v>0.58750000000000002</v>
      </c>
      <c r="R921">
        <f t="shared" si="142"/>
        <v>92.955555555555549</v>
      </c>
      <c r="S921" t="str">
        <f t="shared" si="145"/>
        <v>theater</v>
      </c>
      <c r="T921" t="str">
        <f t="shared" si="146"/>
        <v>plays</v>
      </c>
      <c r="U921">
        <f t="shared" si="147"/>
        <v>7</v>
      </c>
      <c r="V921" t="str">
        <f t="shared" si="148"/>
        <v>theater</v>
      </c>
      <c r="W921" t="str">
        <f t="shared" si="149"/>
        <v>theater/plays</v>
      </c>
      <c r="X921">
        <f t="shared" si="150"/>
        <v>13</v>
      </c>
    </row>
    <row r="922" spans="1:2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 s="17">
        <f t="shared" si="143"/>
        <v>43503.25</v>
      </c>
      <c r="K922">
        <v>1549519200</v>
      </c>
      <c r="L922" s="16">
        <f t="shared" si="144"/>
        <v>43523.25</v>
      </c>
      <c r="M922">
        <v>1551247200</v>
      </c>
      <c r="N922" t="b">
        <v>1</v>
      </c>
      <c r="O922" t="b">
        <v>0</v>
      </c>
      <c r="P922" t="s">
        <v>71</v>
      </c>
      <c r="Q922" s="6">
        <f t="shared" si="141"/>
        <v>1.8256603773584905</v>
      </c>
      <c r="R922">
        <f t="shared" si="142"/>
        <v>37.945098039215686</v>
      </c>
      <c r="S922" t="str">
        <f t="shared" si="145"/>
        <v>film &amp; video</v>
      </c>
      <c r="T922" t="str">
        <f t="shared" si="146"/>
        <v>animation</v>
      </c>
      <c r="U922">
        <f t="shared" si="147"/>
        <v>12</v>
      </c>
      <c r="V922" t="str">
        <f t="shared" si="148"/>
        <v>film &amp; video</v>
      </c>
      <c r="W922" t="str">
        <f t="shared" si="149"/>
        <v>n</v>
      </c>
      <c r="X922">
        <f t="shared" si="150"/>
        <v>22</v>
      </c>
    </row>
    <row r="923" spans="1:2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 s="17">
        <f t="shared" si="143"/>
        <v>40951.25</v>
      </c>
      <c r="K923">
        <v>1329026400</v>
      </c>
      <c r="L923" s="16">
        <f t="shared" si="144"/>
        <v>40965.25</v>
      </c>
      <c r="M923">
        <v>1330236000</v>
      </c>
      <c r="N923" t="b">
        <v>0</v>
      </c>
      <c r="O923" t="b">
        <v>0</v>
      </c>
      <c r="P923" t="s">
        <v>28</v>
      </c>
      <c r="Q923" s="6">
        <f t="shared" si="141"/>
        <v>7.5436408977556111E-3</v>
      </c>
      <c r="R923">
        <f t="shared" si="142"/>
        <v>31.842105263157894</v>
      </c>
      <c r="S923" t="str">
        <f t="shared" si="145"/>
        <v>technology</v>
      </c>
      <c r="T923" t="str">
        <f t="shared" si="146"/>
        <v>web</v>
      </c>
      <c r="U923">
        <f t="shared" si="147"/>
        <v>10</v>
      </c>
      <c r="V923" t="str">
        <f t="shared" si="148"/>
        <v>technology</v>
      </c>
      <c r="W923" t="str">
        <f t="shared" si="149"/>
        <v>gy/web</v>
      </c>
      <c r="X923">
        <f t="shared" si="150"/>
        <v>14</v>
      </c>
    </row>
    <row r="924" spans="1:2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 s="17">
        <f t="shared" si="143"/>
        <v>43443.25</v>
      </c>
      <c r="K924">
        <v>1544335200</v>
      </c>
      <c r="L924" s="16">
        <f t="shared" si="144"/>
        <v>43452.25</v>
      </c>
      <c r="M924">
        <v>1545112800</v>
      </c>
      <c r="N924" t="b">
        <v>0</v>
      </c>
      <c r="O924" t="b">
        <v>1</v>
      </c>
      <c r="P924" t="s">
        <v>319</v>
      </c>
      <c r="Q924" s="6">
        <f t="shared" si="141"/>
        <v>1.7595330739299611</v>
      </c>
      <c r="R924">
        <f t="shared" si="142"/>
        <v>40</v>
      </c>
      <c r="S924" t="str">
        <f t="shared" si="145"/>
        <v>music</v>
      </c>
      <c r="T924" t="str">
        <f t="shared" si="146"/>
        <v>world music</v>
      </c>
      <c r="U924">
        <f t="shared" si="147"/>
        <v>5</v>
      </c>
      <c r="V924" t="str">
        <f t="shared" si="148"/>
        <v>music</v>
      </c>
      <c r="W924" t="str">
        <f t="shared" si="149"/>
        <v>d music</v>
      </c>
      <c r="X924">
        <f t="shared" si="150"/>
        <v>17</v>
      </c>
    </row>
    <row r="925" spans="1:2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 s="17">
        <f t="shared" si="143"/>
        <v>40373.208333333336</v>
      </c>
      <c r="K925">
        <v>1279083600</v>
      </c>
      <c r="L925" s="16">
        <f t="shared" si="144"/>
        <v>40374.208333333336</v>
      </c>
      <c r="M925">
        <v>1279170000</v>
      </c>
      <c r="N925" t="b">
        <v>0</v>
      </c>
      <c r="O925" t="b">
        <v>0</v>
      </c>
      <c r="P925" t="s">
        <v>33</v>
      </c>
      <c r="Q925" s="6">
        <f t="shared" si="141"/>
        <v>2.3788235294117648</v>
      </c>
      <c r="R925">
        <f t="shared" si="142"/>
        <v>101.1</v>
      </c>
      <c r="S925" t="str">
        <f t="shared" si="145"/>
        <v>theater</v>
      </c>
      <c r="T925" t="str">
        <f t="shared" si="146"/>
        <v>plays</v>
      </c>
      <c r="U925">
        <f t="shared" si="147"/>
        <v>7</v>
      </c>
      <c r="V925" t="str">
        <f t="shared" si="148"/>
        <v>theater</v>
      </c>
      <c r="W925" t="str">
        <f t="shared" si="149"/>
        <v>plays</v>
      </c>
      <c r="X925">
        <f t="shared" si="150"/>
        <v>13</v>
      </c>
    </row>
    <row r="926" spans="1:2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 s="17">
        <f t="shared" si="143"/>
        <v>43769.208333333328</v>
      </c>
      <c r="K926">
        <v>1572498000</v>
      </c>
      <c r="L926" s="16">
        <f t="shared" si="144"/>
        <v>43780.25</v>
      </c>
      <c r="M926">
        <v>1573452000</v>
      </c>
      <c r="N926" t="b">
        <v>0</v>
      </c>
      <c r="O926" t="b">
        <v>0</v>
      </c>
      <c r="P926" t="s">
        <v>33</v>
      </c>
      <c r="Q926" s="6">
        <f t="shared" si="141"/>
        <v>4.8805076142131982</v>
      </c>
      <c r="R926">
        <f t="shared" si="142"/>
        <v>84.006989951944078</v>
      </c>
      <c r="S926" t="str">
        <f t="shared" si="145"/>
        <v>theater</v>
      </c>
      <c r="T926" t="str">
        <f t="shared" si="146"/>
        <v>plays</v>
      </c>
      <c r="U926">
        <f t="shared" si="147"/>
        <v>7</v>
      </c>
      <c r="V926" t="str">
        <f t="shared" si="148"/>
        <v>theater</v>
      </c>
      <c r="W926" t="str">
        <f t="shared" si="149"/>
        <v>plays</v>
      </c>
      <c r="X926">
        <f t="shared" si="150"/>
        <v>13</v>
      </c>
    </row>
    <row r="927" spans="1:2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 s="17">
        <f t="shared" si="143"/>
        <v>43000.208333333328</v>
      </c>
      <c r="K927">
        <v>1506056400</v>
      </c>
      <c r="L927" s="16">
        <f t="shared" si="144"/>
        <v>43012.208333333328</v>
      </c>
      <c r="M927">
        <v>1507093200</v>
      </c>
      <c r="N927" t="b">
        <v>0</v>
      </c>
      <c r="O927" t="b">
        <v>0</v>
      </c>
      <c r="P927" t="s">
        <v>33</v>
      </c>
      <c r="Q927" s="6">
        <f t="shared" si="141"/>
        <v>2.2406666666666668</v>
      </c>
      <c r="R927">
        <f t="shared" si="142"/>
        <v>103.41538461538461</v>
      </c>
      <c r="S927" t="str">
        <f t="shared" si="145"/>
        <v>theater</v>
      </c>
      <c r="T927" t="str">
        <f t="shared" si="146"/>
        <v>plays</v>
      </c>
      <c r="U927">
        <f t="shared" si="147"/>
        <v>7</v>
      </c>
      <c r="V927" t="str">
        <f t="shared" si="148"/>
        <v>theater</v>
      </c>
      <c r="W927" t="str">
        <f t="shared" si="149"/>
        <v>er/plays</v>
      </c>
      <c r="X927">
        <f t="shared" si="150"/>
        <v>13</v>
      </c>
    </row>
    <row r="928" spans="1:2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 s="17">
        <f t="shared" si="143"/>
        <v>42502.208333333328</v>
      </c>
      <c r="K928">
        <v>1463029200</v>
      </c>
      <c r="L928" s="16">
        <f t="shared" si="144"/>
        <v>42506.208333333328</v>
      </c>
      <c r="M928">
        <v>1463374800</v>
      </c>
      <c r="N928" t="b">
        <v>0</v>
      </c>
      <c r="O928" t="b">
        <v>0</v>
      </c>
      <c r="P928" t="s">
        <v>17</v>
      </c>
      <c r="Q928" s="6">
        <f t="shared" si="141"/>
        <v>0.18126436781609195</v>
      </c>
      <c r="R928">
        <f t="shared" si="142"/>
        <v>105.13333333333334</v>
      </c>
      <c r="S928" t="str">
        <f t="shared" si="145"/>
        <v>food</v>
      </c>
      <c r="T928" t="str">
        <f t="shared" si="146"/>
        <v>food trucks</v>
      </c>
      <c r="U928">
        <f t="shared" si="147"/>
        <v>4</v>
      </c>
      <c r="V928" t="str">
        <f t="shared" si="148"/>
        <v>food</v>
      </c>
      <c r="W928" t="str">
        <f t="shared" si="149"/>
        <v>d trucks</v>
      </c>
      <c r="X928">
        <f t="shared" si="150"/>
        <v>16</v>
      </c>
    </row>
    <row r="929" spans="1:2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 s="17">
        <f t="shared" si="143"/>
        <v>41102.208333333336</v>
      </c>
      <c r="K929">
        <v>1342069200</v>
      </c>
      <c r="L929" s="16">
        <f t="shared" si="144"/>
        <v>41131.208333333336</v>
      </c>
      <c r="M929">
        <v>1344574800</v>
      </c>
      <c r="N929" t="b">
        <v>0</v>
      </c>
      <c r="O929" t="b">
        <v>0</v>
      </c>
      <c r="P929" t="s">
        <v>33</v>
      </c>
      <c r="Q929" s="6">
        <f t="shared" si="141"/>
        <v>0.45847222222222223</v>
      </c>
      <c r="R929">
        <f t="shared" si="142"/>
        <v>89.21621621621621</v>
      </c>
      <c r="S929" t="str">
        <f t="shared" si="145"/>
        <v>theater</v>
      </c>
      <c r="T929" t="str">
        <f t="shared" si="146"/>
        <v>plays</v>
      </c>
      <c r="U929">
        <f t="shared" si="147"/>
        <v>7</v>
      </c>
      <c r="V929" t="str">
        <f t="shared" si="148"/>
        <v>theater</v>
      </c>
      <c r="W929" t="str">
        <f t="shared" si="149"/>
        <v>/plays</v>
      </c>
      <c r="X929">
        <f t="shared" si="150"/>
        <v>13</v>
      </c>
    </row>
    <row r="930" spans="1:2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 s="17">
        <f t="shared" si="143"/>
        <v>41637.25</v>
      </c>
      <c r="K930">
        <v>1388296800</v>
      </c>
      <c r="L930" s="16">
        <f t="shared" si="144"/>
        <v>41646.25</v>
      </c>
      <c r="M930">
        <v>1389074400</v>
      </c>
      <c r="N930" t="b">
        <v>0</v>
      </c>
      <c r="O930" t="b">
        <v>0</v>
      </c>
      <c r="P930" t="s">
        <v>28</v>
      </c>
      <c r="Q930" s="6">
        <f t="shared" si="141"/>
        <v>1.1731541218637993</v>
      </c>
      <c r="R930">
        <f t="shared" si="142"/>
        <v>51.995234312946785</v>
      </c>
      <c r="S930" t="str">
        <f t="shared" si="145"/>
        <v>technology</v>
      </c>
      <c r="T930" t="str">
        <f t="shared" si="146"/>
        <v>web</v>
      </c>
      <c r="U930">
        <f t="shared" si="147"/>
        <v>10</v>
      </c>
      <c r="V930" t="str">
        <f t="shared" si="148"/>
        <v>technology</v>
      </c>
      <c r="W930" t="str">
        <f t="shared" si="149"/>
        <v>eb</v>
      </c>
      <c r="X930">
        <f t="shared" si="150"/>
        <v>14</v>
      </c>
    </row>
    <row r="931" spans="1:2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 s="17">
        <f t="shared" si="143"/>
        <v>42858.208333333328</v>
      </c>
      <c r="K931">
        <v>1493787600</v>
      </c>
      <c r="L931" s="16">
        <f t="shared" si="144"/>
        <v>42872.208333333328</v>
      </c>
      <c r="M931">
        <v>1494997200</v>
      </c>
      <c r="N931" t="b">
        <v>0</v>
      </c>
      <c r="O931" t="b">
        <v>0</v>
      </c>
      <c r="P931" t="s">
        <v>33</v>
      </c>
      <c r="Q931" s="6">
        <f t="shared" si="141"/>
        <v>2.173090909090909</v>
      </c>
      <c r="R931">
        <f t="shared" si="142"/>
        <v>64.956521739130437</v>
      </c>
      <c r="S931" t="str">
        <f t="shared" si="145"/>
        <v>theater</v>
      </c>
      <c r="T931" t="str">
        <f t="shared" si="146"/>
        <v>plays</v>
      </c>
      <c r="U931">
        <f t="shared" si="147"/>
        <v>7</v>
      </c>
      <c r="V931" t="str">
        <f t="shared" si="148"/>
        <v>theater</v>
      </c>
      <c r="W931" t="str">
        <f t="shared" si="149"/>
        <v>plays</v>
      </c>
      <c r="X931">
        <f t="shared" si="150"/>
        <v>13</v>
      </c>
    </row>
    <row r="932" spans="1:2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 s="17">
        <f t="shared" si="143"/>
        <v>42060.25</v>
      </c>
      <c r="K932">
        <v>1424844000</v>
      </c>
      <c r="L932" s="16">
        <f t="shared" si="144"/>
        <v>42067.25</v>
      </c>
      <c r="M932">
        <v>1425448800</v>
      </c>
      <c r="N932" t="b">
        <v>0</v>
      </c>
      <c r="O932" t="b">
        <v>1</v>
      </c>
      <c r="P932" t="s">
        <v>33</v>
      </c>
      <c r="Q932" s="6">
        <f t="shared" si="141"/>
        <v>1.1228571428571428</v>
      </c>
      <c r="R932">
        <f t="shared" si="142"/>
        <v>46.235294117647058</v>
      </c>
      <c r="S932" t="str">
        <f t="shared" si="145"/>
        <v>theater</v>
      </c>
      <c r="T932" t="str">
        <f t="shared" si="146"/>
        <v>plays</v>
      </c>
      <c r="U932">
        <f t="shared" si="147"/>
        <v>7</v>
      </c>
      <c r="V932" t="str">
        <f t="shared" si="148"/>
        <v>theater</v>
      </c>
      <c r="W932" t="str">
        <f t="shared" si="149"/>
        <v>plays</v>
      </c>
      <c r="X932">
        <f t="shared" si="150"/>
        <v>13</v>
      </c>
    </row>
    <row r="933" spans="1:2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 s="17">
        <f t="shared" si="143"/>
        <v>41818.208333333336</v>
      </c>
      <c r="K933">
        <v>1403931600</v>
      </c>
      <c r="L933" s="16">
        <f t="shared" si="144"/>
        <v>41820.208333333336</v>
      </c>
      <c r="M933">
        <v>1404104400</v>
      </c>
      <c r="N933" t="b">
        <v>0</v>
      </c>
      <c r="O933" t="b">
        <v>1</v>
      </c>
      <c r="P933" t="s">
        <v>33</v>
      </c>
      <c r="Q933" s="6">
        <f t="shared" si="141"/>
        <v>0.72518987341772156</v>
      </c>
      <c r="R933">
        <f t="shared" si="142"/>
        <v>51.151785714285715</v>
      </c>
      <c r="S933" t="str">
        <f t="shared" si="145"/>
        <v>theater</v>
      </c>
      <c r="T933" t="str">
        <f t="shared" si="146"/>
        <v>plays</v>
      </c>
      <c r="U933">
        <f t="shared" si="147"/>
        <v>7</v>
      </c>
      <c r="V933" t="str">
        <f t="shared" si="148"/>
        <v>theater</v>
      </c>
      <c r="W933" t="str">
        <f t="shared" si="149"/>
        <v>ys</v>
      </c>
      <c r="X933">
        <f t="shared" si="150"/>
        <v>13</v>
      </c>
    </row>
    <row r="934" spans="1:2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 s="17">
        <f t="shared" si="143"/>
        <v>41709.208333333336</v>
      </c>
      <c r="K934">
        <v>1394514000</v>
      </c>
      <c r="L934" s="16">
        <f t="shared" si="144"/>
        <v>41712.208333333336</v>
      </c>
      <c r="M934">
        <v>1394773200</v>
      </c>
      <c r="N934" t="b">
        <v>0</v>
      </c>
      <c r="O934" t="b">
        <v>0</v>
      </c>
      <c r="P934" t="s">
        <v>23</v>
      </c>
      <c r="Q934" s="6">
        <f t="shared" si="141"/>
        <v>2.1230434782608696</v>
      </c>
      <c r="R934">
        <f t="shared" si="142"/>
        <v>33.909722222222221</v>
      </c>
      <c r="S934" t="str">
        <f t="shared" si="145"/>
        <v>music</v>
      </c>
      <c r="T934" t="str">
        <f t="shared" si="146"/>
        <v>rock</v>
      </c>
      <c r="U934">
        <f t="shared" si="147"/>
        <v>5</v>
      </c>
      <c r="V934" t="str">
        <f t="shared" si="148"/>
        <v>music</v>
      </c>
      <c r="W934" t="str">
        <f t="shared" si="149"/>
        <v>ic/rock</v>
      </c>
      <c r="X934">
        <f t="shared" si="150"/>
        <v>10</v>
      </c>
    </row>
    <row r="935" spans="1:2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 s="17">
        <f t="shared" si="143"/>
        <v>41372.208333333336</v>
      </c>
      <c r="K935">
        <v>1365397200</v>
      </c>
      <c r="L935" s="16">
        <f t="shared" si="144"/>
        <v>41385.208333333336</v>
      </c>
      <c r="M935">
        <v>1366520400</v>
      </c>
      <c r="N935" t="b">
        <v>0</v>
      </c>
      <c r="O935" t="b">
        <v>0</v>
      </c>
      <c r="P935" t="s">
        <v>33</v>
      </c>
      <c r="Q935" s="6">
        <f t="shared" si="141"/>
        <v>2.3974657534246577</v>
      </c>
      <c r="R935">
        <f t="shared" si="142"/>
        <v>92.016298633017882</v>
      </c>
      <c r="S935" t="str">
        <f t="shared" si="145"/>
        <v>theater</v>
      </c>
      <c r="T935" t="str">
        <f t="shared" si="146"/>
        <v>plays</v>
      </c>
      <c r="U935">
        <f t="shared" si="147"/>
        <v>7</v>
      </c>
      <c r="V935" t="str">
        <f t="shared" si="148"/>
        <v>theater</v>
      </c>
      <c r="W935" t="str">
        <f t="shared" si="149"/>
        <v>plays</v>
      </c>
      <c r="X935">
        <f t="shared" si="150"/>
        <v>13</v>
      </c>
    </row>
    <row r="936" spans="1:2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 s="17">
        <f t="shared" si="143"/>
        <v>42422.25</v>
      </c>
      <c r="K936">
        <v>1456120800</v>
      </c>
      <c r="L936" s="16">
        <f t="shared" si="144"/>
        <v>42428.25</v>
      </c>
      <c r="M936">
        <v>1456639200</v>
      </c>
      <c r="N936" t="b">
        <v>0</v>
      </c>
      <c r="O936" t="b">
        <v>0</v>
      </c>
      <c r="P936" t="s">
        <v>33</v>
      </c>
      <c r="Q936" s="6">
        <f t="shared" si="141"/>
        <v>1.8193548387096774</v>
      </c>
      <c r="R936">
        <f t="shared" si="142"/>
        <v>107.42857142857143</v>
      </c>
      <c r="S936" t="str">
        <f t="shared" si="145"/>
        <v>theater</v>
      </c>
      <c r="T936" t="str">
        <f t="shared" si="146"/>
        <v>plays</v>
      </c>
      <c r="U936">
        <f t="shared" si="147"/>
        <v>7</v>
      </c>
      <c r="V936" t="str">
        <f t="shared" si="148"/>
        <v>theater</v>
      </c>
      <c r="W936" t="str">
        <f t="shared" si="149"/>
        <v>plays</v>
      </c>
      <c r="X936">
        <f t="shared" si="150"/>
        <v>13</v>
      </c>
    </row>
    <row r="937" spans="1:2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 s="17">
        <f t="shared" si="143"/>
        <v>42209.208333333328</v>
      </c>
      <c r="K937">
        <v>1437714000</v>
      </c>
      <c r="L937" s="16">
        <f t="shared" si="144"/>
        <v>42216.208333333328</v>
      </c>
      <c r="M937">
        <v>1438318800</v>
      </c>
      <c r="N937" t="b">
        <v>0</v>
      </c>
      <c r="O937" t="b">
        <v>0</v>
      </c>
      <c r="P937" t="s">
        <v>33</v>
      </c>
      <c r="Q937" s="6">
        <f t="shared" si="141"/>
        <v>1.6413114754098361</v>
      </c>
      <c r="R937">
        <f t="shared" si="142"/>
        <v>75.848484848484844</v>
      </c>
      <c r="S937" t="str">
        <f t="shared" si="145"/>
        <v>theater</v>
      </c>
      <c r="T937" t="str">
        <f t="shared" si="146"/>
        <v>plays</v>
      </c>
      <c r="U937">
        <f t="shared" si="147"/>
        <v>7</v>
      </c>
      <c r="V937" t="str">
        <f t="shared" si="148"/>
        <v>theater</v>
      </c>
      <c r="W937" t="str">
        <f t="shared" si="149"/>
        <v>plays</v>
      </c>
      <c r="X937">
        <f t="shared" si="150"/>
        <v>13</v>
      </c>
    </row>
    <row r="938" spans="1:2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 s="17">
        <f t="shared" si="143"/>
        <v>43668.208333333328</v>
      </c>
      <c r="K938">
        <v>1563771600</v>
      </c>
      <c r="L938" s="16">
        <f t="shared" si="144"/>
        <v>43671.208333333328</v>
      </c>
      <c r="M938">
        <v>1564030800</v>
      </c>
      <c r="N938" t="b">
        <v>1</v>
      </c>
      <c r="O938" t="b">
        <v>0</v>
      </c>
      <c r="P938" t="s">
        <v>33</v>
      </c>
      <c r="Q938" s="6">
        <f t="shared" si="141"/>
        <v>1.6375968992248063E-2</v>
      </c>
      <c r="R938">
        <f t="shared" si="142"/>
        <v>80.476190476190482</v>
      </c>
      <c r="S938" t="str">
        <f t="shared" si="145"/>
        <v>theater</v>
      </c>
      <c r="T938" t="str">
        <f t="shared" si="146"/>
        <v>plays</v>
      </c>
      <c r="U938">
        <f t="shared" si="147"/>
        <v>7</v>
      </c>
      <c r="V938" t="str">
        <f t="shared" si="148"/>
        <v>theater</v>
      </c>
      <c r="W938" t="str">
        <f t="shared" si="149"/>
        <v>theater/plays</v>
      </c>
      <c r="X938">
        <f t="shared" si="150"/>
        <v>13</v>
      </c>
    </row>
    <row r="939" spans="1:2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 s="17">
        <f t="shared" si="143"/>
        <v>42334.25</v>
      </c>
      <c r="K939">
        <v>1448517600</v>
      </c>
      <c r="L939" s="16">
        <f t="shared" si="144"/>
        <v>42343.25</v>
      </c>
      <c r="M939">
        <v>1449295200</v>
      </c>
      <c r="N939" t="b">
        <v>0</v>
      </c>
      <c r="O939" t="b">
        <v>0</v>
      </c>
      <c r="P939" t="s">
        <v>42</v>
      </c>
      <c r="Q939" s="6">
        <f t="shared" si="141"/>
        <v>0.49643859649122807</v>
      </c>
      <c r="R939">
        <f t="shared" si="142"/>
        <v>86.978483606557376</v>
      </c>
      <c r="S939" t="str">
        <f t="shared" si="145"/>
        <v>film &amp; video</v>
      </c>
      <c r="T939" t="str">
        <f t="shared" si="146"/>
        <v>documentary</v>
      </c>
      <c r="U939">
        <f t="shared" si="147"/>
        <v>12</v>
      </c>
      <c r="V939" t="str">
        <f t="shared" si="148"/>
        <v>film &amp; video</v>
      </c>
      <c r="W939" t="str">
        <f t="shared" si="149"/>
        <v>ntary</v>
      </c>
      <c r="X939">
        <f t="shared" si="150"/>
        <v>24</v>
      </c>
    </row>
    <row r="940" spans="1:2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 s="17">
        <f t="shared" si="143"/>
        <v>43263.208333333328</v>
      </c>
      <c r="K940">
        <v>1528779600</v>
      </c>
      <c r="L940" s="16">
        <f t="shared" si="144"/>
        <v>43299.208333333328</v>
      </c>
      <c r="M940">
        <v>1531890000</v>
      </c>
      <c r="N940" t="b">
        <v>0</v>
      </c>
      <c r="O940" t="b">
        <v>1</v>
      </c>
      <c r="P940" t="s">
        <v>119</v>
      </c>
      <c r="Q940" s="6">
        <f t="shared" si="141"/>
        <v>1.0970652173913042</v>
      </c>
      <c r="R940">
        <f t="shared" si="142"/>
        <v>105.13541666666667</v>
      </c>
      <c r="S940" t="str">
        <f t="shared" si="145"/>
        <v>publishing</v>
      </c>
      <c r="T940" t="str">
        <f t="shared" si="146"/>
        <v>fiction</v>
      </c>
      <c r="U940">
        <f t="shared" si="147"/>
        <v>10</v>
      </c>
      <c r="V940" t="str">
        <f t="shared" si="148"/>
        <v>publishing</v>
      </c>
      <c r="W940" t="str">
        <f t="shared" si="149"/>
        <v>iction</v>
      </c>
      <c r="X940">
        <f t="shared" si="150"/>
        <v>18</v>
      </c>
    </row>
    <row r="941" spans="1:2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 s="17">
        <f t="shared" si="143"/>
        <v>40670.208333333336</v>
      </c>
      <c r="K941">
        <v>1304744400</v>
      </c>
      <c r="L941" s="16">
        <f t="shared" si="144"/>
        <v>40687.208333333336</v>
      </c>
      <c r="M941">
        <v>1306213200</v>
      </c>
      <c r="N941" t="b">
        <v>0</v>
      </c>
      <c r="O941" t="b">
        <v>1</v>
      </c>
      <c r="P941" t="s">
        <v>89</v>
      </c>
      <c r="Q941" s="6">
        <f t="shared" si="141"/>
        <v>0.49217948717948717</v>
      </c>
      <c r="R941">
        <f t="shared" si="142"/>
        <v>57.298507462686565</v>
      </c>
      <c r="S941" t="str">
        <f t="shared" si="145"/>
        <v>games</v>
      </c>
      <c r="T941" t="str">
        <f t="shared" si="146"/>
        <v>video games</v>
      </c>
      <c r="U941">
        <f t="shared" si="147"/>
        <v>5</v>
      </c>
      <c r="V941" t="str">
        <f t="shared" si="148"/>
        <v>games</v>
      </c>
      <c r="W941" t="str">
        <f t="shared" si="149"/>
        <v>eo games</v>
      </c>
      <c r="X941">
        <f t="shared" si="150"/>
        <v>17</v>
      </c>
    </row>
    <row r="942" spans="1:2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 s="17">
        <f t="shared" si="143"/>
        <v>41244.25</v>
      </c>
      <c r="K942">
        <v>1354341600</v>
      </c>
      <c r="L942" s="16">
        <f t="shared" si="144"/>
        <v>41266.25</v>
      </c>
      <c r="M942">
        <v>1356242400</v>
      </c>
      <c r="N942" t="b">
        <v>0</v>
      </c>
      <c r="O942" t="b">
        <v>0</v>
      </c>
      <c r="P942" t="s">
        <v>28</v>
      </c>
      <c r="Q942" s="6">
        <f t="shared" si="141"/>
        <v>0.62232323232323228</v>
      </c>
      <c r="R942">
        <f t="shared" si="142"/>
        <v>93.348484848484844</v>
      </c>
      <c r="S942" t="str">
        <f t="shared" si="145"/>
        <v>technology</v>
      </c>
      <c r="T942" t="str">
        <f t="shared" si="146"/>
        <v>web</v>
      </c>
      <c r="U942">
        <f t="shared" si="147"/>
        <v>10</v>
      </c>
      <c r="V942" t="str">
        <f t="shared" si="148"/>
        <v>technology</v>
      </c>
      <c r="W942" t="str">
        <f t="shared" si="149"/>
        <v>eb</v>
      </c>
      <c r="X942">
        <f t="shared" si="150"/>
        <v>14</v>
      </c>
    </row>
    <row r="943" spans="1:2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 s="17">
        <f t="shared" si="143"/>
        <v>40552.25</v>
      </c>
      <c r="K943">
        <v>1294552800</v>
      </c>
      <c r="L943" s="16">
        <f t="shared" si="144"/>
        <v>40587.25</v>
      </c>
      <c r="M943">
        <v>1297576800</v>
      </c>
      <c r="N943" t="b">
        <v>1</v>
      </c>
      <c r="O943" t="b">
        <v>0</v>
      </c>
      <c r="P943" t="s">
        <v>33</v>
      </c>
      <c r="Q943" s="6">
        <f t="shared" si="141"/>
        <v>0.1305813953488372</v>
      </c>
      <c r="R943">
        <f t="shared" si="142"/>
        <v>71.987179487179489</v>
      </c>
      <c r="S943" t="str">
        <f t="shared" si="145"/>
        <v>theater</v>
      </c>
      <c r="T943" t="str">
        <f t="shared" si="146"/>
        <v>plays</v>
      </c>
      <c r="U943">
        <f t="shared" si="147"/>
        <v>7</v>
      </c>
      <c r="V943" t="str">
        <f t="shared" si="148"/>
        <v>theater</v>
      </c>
      <c r="W943" t="str">
        <f t="shared" si="149"/>
        <v>plays</v>
      </c>
      <c r="X943">
        <f t="shared" si="150"/>
        <v>13</v>
      </c>
    </row>
    <row r="944" spans="1:2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 s="17">
        <f t="shared" si="143"/>
        <v>40568.25</v>
      </c>
      <c r="K944">
        <v>1295935200</v>
      </c>
      <c r="L944" s="16">
        <f t="shared" si="144"/>
        <v>40571.25</v>
      </c>
      <c r="M944">
        <v>1296194400</v>
      </c>
      <c r="N944" t="b">
        <v>0</v>
      </c>
      <c r="O944" t="b">
        <v>0</v>
      </c>
      <c r="P944" t="s">
        <v>33</v>
      </c>
      <c r="Q944" s="6">
        <f t="shared" si="141"/>
        <v>0.64635416666666667</v>
      </c>
      <c r="R944">
        <f t="shared" si="142"/>
        <v>92.611940298507463</v>
      </c>
      <c r="S944" t="str">
        <f t="shared" si="145"/>
        <v>theater</v>
      </c>
      <c r="T944" t="str">
        <f t="shared" si="146"/>
        <v>plays</v>
      </c>
      <c r="U944">
        <f t="shared" si="147"/>
        <v>7</v>
      </c>
      <c r="V944" t="str">
        <f t="shared" si="148"/>
        <v>theater</v>
      </c>
      <c r="W944" t="str">
        <f t="shared" si="149"/>
        <v>er/plays</v>
      </c>
      <c r="X944">
        <f t="shared" si="150"/>
        <v>13</v>
      </c>
    </row>
    <row r="945" spans="1:2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 s="17">
        <f t="shared" si="143"/>
        <v>41906.208333333336</v>
      </c>
      <c r="K945">
        <v>1411534800</v>
      </c>
      <c r="L945" s="16">
        <f t="shared" si="144"/>
        <v>41941.208333333336</v>
      </c>
      <c r="M945">
        <v>1414558800</v>
      </c>
      <c r="N945" t="b">
        <v>0</v>
      </c>
      <c r="O945" t="b">
        <v>0</v>
      </c>
      <c r="P945" t="s">
        <v>17</v>
      </c>
      <c r="Q945" s="6">
        <f t="shared" si="141"/>
        <v>1.5958666666666668</v>
      </c>
      <c r="R945">
        <f t="shared" si="142"/>
        <v>104.99122807017544</v>
      </c>
      <c r="S945" t="str">
        <f t="shared" si="145"/>
        <v>food</v>
      </c>
      <c r="T945" t="str">
        <f t="shared" si="146"/>
        <v>food trucks</v>
      </c>
      <c r="U945">
        <f t="shared" si="147"/>
        <v>4</v>
      </c>
      <c r="V945" t="str">
        <f t="shared" si="148"/>
        <v>food</v>
      </c>
      <c r="W945" t="str">
        <f t="shared" si="149"/>
        <v>food/food trucks</v>
      </c>
      <c r="X945">
        <f t="shared" si="150"/>
        <v>16</v>
      </c>
    </row>
    <row r="946" spans="1:2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 s="17">
        <f t="shared" si="143"/>
        <v>42776.25</v>
      </c>
      <c r="K946">
        <v>1486706400</v>
      </c>
      <c r="L946" s="16">
        <f t="shared" si="144"/>
        <v>42795.25</v>
      </c>
      <c r="M946">
        <v>1488348000</v>
      </c>
      <c r="N946" t="b">
        <v>0</v>
      </c>
      <c r="O946" t="b">
        <v>0</v>
      </c>
      <c r="P946" t="s">
        <v>122</v>
      </c>
      <c r="Q946" s="6">
        <f t="shared" si="141"/>
        <v>0.81420000000000003</v>
      </c>
      <c r="R946">
        <f t="shared" si="142"/>
        <v>30.958174904942965</v>
      </c>
      <c r="S946" t="str">
        <f t="shared" si="145"/>
        <v>photography</v>
      </c>
      <c r="T946" t="str">
        <f t="shared" si="146"/>
        <v>photography books</v>
      </c>
      <c r="U946">
        <f t="shared" si="147"/>
        <v>11</v>
      </c>
      <c r="V946" t="str">
        <f t="shared" si="148"/>
        <v>photography</v>
      </c>
      <c r="W946" t="str">
        <f t="shared" si="149"/>
        <v>photography books</v>
      </c>
      <c r="X946">
        <f t="shared" si="150"/>
        <v>29</v>
      </c>
    </row>
    <row r="947" spans="1:2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 s="17">
        <f t="shared" si="143"/>
        <v>41004.208333333336</v>
      </c>
      <c r="K947">
        <v>1333602000</v>
      </c>
      <c r="L947" s="16">
        <f t="shared" si="144"/>
        <v>41019.208333333336</v>
      </c>
      <c r="M947">
        <v>1334898000</v>
      </c>
      <c r="N947" t="b">
        <v>1</v>
      </c>
      <c r="O947" t="b">
        <v>0</v>
      </c>
      <c r="P947" t="s">
        <v>122</v>
      </c>
      <c r="Q947" s="6">
        <f t="shared" si="141"/>
        <v>0.32444767441860467</v>
      </c>
      <c r="R947">
        <f t="shared" si="142"/>
        <v>33.001182732111175</v>
      </c>
      <c r="S947" t="str">
        <f t="shared" si="145"/>
        <v>photography</v>
      </c>
      <c r="T947" t="str">
        <f t="shared" si="146"/>
        <v>photography books</v>
      </c>
      <c r="U947">
        <f t="shared" si="147"/>
        <v>11</v>
      </c>
      <c r="V947" t="str">
        <f t="shared" si="148"/>
        <v>photography</v>
      </c>
      <c r="W947" t="str">
        <f t="shared" si="149"/>
        <v>s</v>
      </c>
      <c r="X947">
        <f t="shared" si="150"/>
        <v>29</v>
      </c>
    </row>
    <row r="948" spans="1:2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 s="17">
        <f t="shared" si="143"/>
        <v>40710.208333333336</v>
      </c>
      <c r="K948">
        <v>1308200400</v>
      </c>
      <c r="L948" s="16">
        <f t="shared" si="144"/>
        <v>40712.208333333336</v>
      </c>
      <c r="M948">
        <v>1308373200</v>
      </c>
      <c r="N948" t="b">
        <v>0</v>
      </c>
      <c r="O948" t="b">
        <v>0</v>
      </c>
      <c r="P948" t="s">
        <v>33</v>
      </c>
      <c r="Q948" s="6">
        <f t="shared" si="141"/>
        <v>9.9141184124918666E-2</v>
      </c>
      <c r="R948">
        <f t="shared" si="142"/>
        <v>84.187845303867405</v>
      </c>
      <c r="S948" t="str">
        <f t="shared" si="145"/>
        <v>theater</v>
      </c>
      <c r="T948" t="str">
        <f t="shared" si="146"/>
        <v>plays</v>
      </c>
      <c r="U948">
        <f t="shared" si="147"/>
        <v>7</v>
      </c>
      <c r="V948" t="str">
        <f t="shared" si="148"/>
        <v>theater</v>
      </c>
      <c r="W948" t="str">
        <f t="shared" si="149"/>
        <v>plays</v>
      </c>
      <c r="X948">
        <f t="shared" si="150"/>
        <v>13</v>
      </c>
    </row>
    <row r="949" spans="1:2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 s="17">
        <f t="shared" si="143"/>
        <v>41908.208333333336</v>
      </c>
      <c r="K949">
        <v>1411707600</v>
      </c>
      <c r="L949" s="16">
        <f t="shared" si="144"/>
        <v>41915.208333333336</v>
      </c>
      <c r="M949">
        <v>1412312400</v>
      </c>
      <c r="N949" t="b">
        <v>0</v>
      </c>
      <c r="O949" t="b">
        <v>0</v>
      </c>
      <c r="P949" t="s">
        <v>33</v>
      </c>
      <c r="Q949" s="6">
        <f t="shared" si="141"/>
        <v>0.26694444444444443</v>
      </c>
      <c r="R949">
        <f t="shared" si="142"/>
        <v>73.92307692307692</v>
      </c>
      <c r="S949" t="str">
        <f t="shared" si="145"/>
        <v>theater</v>
      </c>
      <c r="T949" t="str">
        <f t="shared" si="146"/>
        <v>plays</v>
      </c>
      <c r="U949">
        <f t="shared" si="147"/>
        <v>7</v>
      </c>
      <c r="V949" t="str">
        <f t="shared" si="148"/>
        <v>theater</v>
      </c>
      <c r="W949" t="str">
        <f t="shared" si="149"/>
        <v>theater/plays</v>
      </c>
      <c r="X949">
        <f t="shared" si="150"/>
        <v>13</v>
      </c>
    </row>
    <row r="950" spans="1:2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 s="17">
        <f t="shared" si="143"/>
        <v>41985.25</v>
      </c>
      <c r="K950">
        <v>1418364000</v>
      </c>
      <c r="L950" s="16">
        <f t="shared" si="144"/>
        <v>41995.25</v>
      </c>
      <c r="M950">
        <v>1419228000</v>
      </c>
      <c r="N950" t="b">
        <v>1</v>
      </c>
      <c r="O950" t="b">
        <v>1</v>
      </c>
      <c r="P950" t="s">
        <v>42</v>
      </c>
      <c r="Q950" s="6">
        <f t="shared" si="141"/>
        <v>0.62957446808510642</v>
      </c>
      <c r="R950">
        <f t="shared" si="142"/>
        <v>36.987499999999997</v>
      </c>
      <c r="S950" t="str">
        <f t="shared" si="145"/>
        <v>film &amp; video</v>
      </c>
      <c r="T950" t="str">
        <f t="shared" si="146"/>
        <v>documentary</v>
      </c>
      <c r="U950">
        <f t="shared" si="147"/>
        <v>12</v>
      </c>
      <c r="V950" t="str">
        <f t="shared" si="148"/>
        <v>film &amp; video</v>
      </c>
      <c r="W950" t="str">
        <f t="shared" si="149"/>
        <v>y</v>
      </c>
      <c r="X950">
        <f t="shared" si="150"/>
        <v>24</v>
      </c>
    </row>
    <row r="951" spans="1:2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 s="17">
        <f t="shared" si="143"/>
        <v>42112.208333333328</v>
      </c>
      <c r="K951">
        <v>1429333200</v>
      </c>
      <c r="L951" s="16">
        <f t="shared" si="144"/>
        <v>42131.208333333328</v>
      </c>
      <c r="M951">
        <v>1430974800</v>
      </c>
      <c r="N951" t="b">
        <v>0</v>
      </c>
      <c r="O951" t="b">
        <v>0</v>
      </c>
      <c r="P951" t="s">
        <v>28</v>
      </c>
      <c r="Q951" s="6">
        <f t="shared" si="141"/>
        <v>1.6135593220338984</v>
      </c>
      <c r="R951">
        <f t="shared" si="142"/>
        <v>46.896551724137929</v>
      </c>
      <c r="S951" t="str">
        <f t="shared" si="145"/>
        <v>technology</v>
      </c>
      <c r="T951" t="str">
        <f t="shared" si="146"/>
        <v>web</v>
      </c>
      <c r="U951">
        <f t="shared" si="147"/>
        <v>10</v>
      </c>
      <c r="V951" t="str">
        <f t="shared" si="148"/>
        <v>technology</v>
      </c>
      <c r="W951" t="str">
        <f t="shared" si="149"/>
        <v>eb</v>
      </c>
      <c r="X951">
        <f t="shared" si="150"/>
        <v>14</v>
      </c>
    </row>
    <row r="952" spans="1:2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 s="17">
        <f t="shared" si="143"/>
        <v>43571.208333333328</v>
      </c>
      <c r="K952">
        <v>1555390800</v>
      </c>
      <c r="L952" s="16">
        <f t="shared" si="144"/>
        <v>43576.208333333328</v>
      </c>
      <c r="M952">
        <v>1555822800</v>
      </c>
      <c r="N952" t="b">
        <v>0</v>
      </c>
      <c r="O952" t="b">
        <v>1</v>
      </c>
      <c r="P952" t="s">
        <v>33</v>
      </c>
      <c r="Q952" s="6">
        <f t="shared" si="141"/>
        <v>0.05</v>
      </c>
      <c r="R952">
        <f t="shared" si="142"/>
        <v>5</v>
      </c>
      <c r="S952" t="str">
        <f t="shared" si="145"/>
        <v>theater</v>
      </c>
      <c r="T952" t="str">
        <f t="shared" si="146"/>
        <v>plays</v>
      </c>
      <c r="U952">
        <f t="shared" si="147"/>
        <v>7</v>
      </c>
      <c r="V952" t="str">
        <f t="shared" si="148"/>
        <v>theater</v>
      </c>
      <c r="W952" t="str">
        <f t="shared" si="149"/>
        <v>ys</v>
      </c>
      <c r="X952">
        <f t="shared" si="150"/>
        <v>13</v>
      </c>
    </row>
    <row r="953" spans="1:2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 s="17">
        <f t="shared" si="143"/>
        <v>42730.25</v>
      </c>
      <c r="K953">
        <v>1482732000</v>
      </c>
      <c r="L953" s="16">
        <f t="shared" si="144"/>
        <v>42731.25</v>
      </c>
      <c r="M953">
        <v>1482818400</v>
      </c>
      <c r="N953" t="b">
        <v>0</v>
      </c>
      <c r="O953" t="b">
        <v>1</v>
      </c>
      <c r="P953" t="s">
        <v>23</v>
      </c>
      <c r="Q953" s="6">
        <f t="shared" si="141"/>
        <v>10.969379310344827</v>
      </c>
      <c r="R953">
        <f t="shared" si="142"/>
        <v>102.02437459910199</v>
      </c>
      <c r="S953" t="str">
        <f t="shared" si="145"/>
        <v>music</v>
      </c>
      <c r="T953" t="str">
        <f t="shared" si="146"/>
        <v>rock</v>
      </c>
      <c r="U953">
        <f t="shared" si="147"/>
        <v>5</v>
      </c>
      <c r="V953" t="str">
        <f t="shared" si="148"/>
        <v>music</v>
      </c>
      <c r="W953" t="str">
        <f t="shared" si="149"/>
        <v>music/rock</v>
      </c>
      <c r="X953">
        <f t="shared" si="150"/>
        <v>10</v>
      </c>
    </row>
    <row r="954" spans="1:2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 s="17">
        <f t="shared" si="143"/>
        <v>42591.208333333328</v>
      </c>
      <c r="K954">
        <v>1470718800</v>
      </c>
      <c r="L954" s="16">
        <f t="shared" si="144"/>
        <v>42605.208333333328</v>
      </c>
      <c r="M954">
        <v>1471928400</v>
      </c>
      <c r="N954" t="b">
        <v>0</v>
      </c>
      <c r="O954" t="b">
        <v>0</v>
      </c>
      <c r="P954" t="s">
        <v>42</v>
      </c>
      <c r="Q954" s="6">
        <f t="shared" si="141"/>
        <v>0.70094158075601376</v>
      </c>
      <c r="R954">
        <f t="shared" si="142"/>
        <v>45.007502206531335</v>
      </c>
      <c r="S954" t="str">
        <f t="shared" si="145"/>
        <v>film &amp; video</v>
      </c>
      <c r="T954" t="str">
        <f t="shared" si="146"/>
        <v>documentary</v>
      </c>
      <c r="U954">
        <f t="shared" si="147"/>
        <v>12</v>
      </c>
      <c r="V954" t="str">
        <f t="shared" si="148"/>
        <v>film &amp; video</v>
      </c>
      <c r="W954" t="str">
        <f t="shared" si="149"/>
        <v>deo/documentary</v>
      </c>
      <c r="X954">
        <f t="shared" si="150"/>
        <v>24</v>
      </c>
    </row>
    <row r="955" spans="1:2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 s="17">
        <f t="shared" si="143"/>
        <v>42358.25</v>
      </c>
      <c r="K955">
        <v>1450591200</v>
      </c>
      <c r="L955" s="16">
        <f t="shared" si="144"/>
        <v>42394.25</v>
      </c>
      <c r="M955">
        <v>1453701600</v>
      </c>
      <c r="N955" t="b">
        <v>0</v>
      </c>
      <c r="O955" t="b">
        <v>1</v>
      </c>
      <c r="P955" t="s">
        <v>474</v>
      </c>
      <c r="Q955" s="6">
        <f t="shared" si="141"/>
        <v>0.6</v>
      </c>
      <c r="R955">
        <f t="shared" si="142"/>
        <v>94.285714285714292</v>
      </c>
      <c r="S955" t="str">
        <f t="shared" si="145"/>
        <v>film &amp; video</v>
      </c>
      <c r="T955" t="str">
        <f t="shared" si="146"/>
        <v>science fiction</v>
      </c>
      <c r="U955">
        <f t="shared" si="147"/>
        <v>12</v>
      </c>
      <c r="V955" t="str">
        <f t="shared" si="148"/>
        <v>film &amp; video</v>
      </c>
      <c r="W955" t="str">
        <f t="shared" si="149"/>
        <v>n</v>
      </c>
      <c r="X955">
        <f t="shared" si="150"/>
        <v>28</v>
      </c>
    </row>
    <row r="956" spans="1:2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 s="17">
        <f t="shared" si="143"/>
        <v>41174.208333333336</v>
      </c>
      <c r="K956">
        <v>1348290000</v>
      </c>
      <c r="L956" s="16">
        <f t="shared" si="144"/>
        <v>41198.208333333336</v>
      </c>
      <c r="M956">
        <v>1350363600</v>
      </c>
      <c r="N956" t="b">
        <v>0</v>
      </c>
      <c r="O956" t="b">
        <v>0</v>
      </c>
      <c r="P956" t="s">
        <v>28</v>
      </c>
      <c r="Q956" s="6">
        <f t="shared" si="141"/>
        <v>3.6709859154929578</v>
      </c>
      <c r="R956">
        <f t="shared" si="142"/>
        <v>101.02325581395348</v>
      </c>
      <c r="S956" t="str">
        <f t="shared" si="145"/>
        <v>technology</v>
      </c>
      <c r="T956" t="str">
        <f t="shared" si="146"/>
        <v>web</v>
      </c>
      <c r="U956">
        <f t="shared" si="147"/>
        <v>10</v>
      </c>
      <c r="V956" t="str">
        <f t="shared" si="148"/>
        <v>technology</v>
      </c>
      <c r="W956" t="str">
        <f t="shared" si="149"/>
        <v>eb</v>
      </c>
      <c r="X956">
        <f t="shared" si="150"/>
        <v>14</v>
      </c>
    </row>
    <row r="957" spans="1:2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 s="17">
        <f t="shared" si="143"/>
        <v>41238.25</v>
      </c>
      <c r="K957">
        <v>1353823200</v>
      </c>
      <c r="L957" s="16">
        <f t="shared" si="144"/>
        <v>41240.25</v>
      </c>
      <c r="M957">
        <v>1353996000</v>
      </c>
      <c r="N957" t="b">
        <v>0</v>
      </c>
      <c r="O957" t="b">
        <v>0</v>
      </c>
      <c r="P957" t="s">
        <v>33</v>
      </c>
      <c r="Q957" s="6">
        <f t="shared" si="141"/>
        <v>11.09</v>
      </c>
      <c r="R957">
        <f t="shared" si="142"/>
        <v>97.037499999999994</v>
      </c>
      <c r="S957" t="str">
        <f t="shared" si="145"/>
        <v>theater</v>
      </c>
      <c r="T957" t="str">
        <f t="shared" si="146"/>
        <v>plays</v>
      </c>
      <c r="U957">
        <f t="shared" si="147"/>
        <v>7</v>
      </c>
      <c r="V957" t="str">
        <f t="shared" si="148"/>
        <v>theater</v>
      </c>
      <c r="W957" t="str">
        <f t="shared" si="149"/>
        <v>theater/plays</v>
      </c>
      <c r="X957">
        <f t="shared" si="150"/>
        <v>13</v>
      </c>
    </row>
    <row r="958" spans="1:2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 s="17">
        <f t="shared" si="143"/>
        <v>42360.25</v>
      </c>
      <c r="K958">
        <v>1450764000</v>
      </c>
      <c r="L958" s="16">
        <f t="shared" si="144"/>
        <v>42364.25</v>
      </c>
      <c r="M958">
        <v>1451109600</v>
      </c>
      <c r="N958" t="b">
        <v>0</v>
      </c>
      <c r="O958" t="b">
        <v>0</v>
      </c>
      <c r="P958" t="s">
        <v>474</v>
      </c>
      <c r="Q958" s="6">
        <f t="shared" si="141"/>
        <v>0.19028784648187633</v>
      </c>
      <c r="R958">
        <f t="shared" si="142"/>
        <v>43.00963855421687</v>
      </c>
      <c r="S958" t="str">
        <f t="shared" si="145"/>
        <v>film &amp; video</v>
      </c>
      <c r="T958" t="str">
        <f t="shared" si="146"/>
        <v>science fiction</v>
      </c>
      <c r="U958">
        <f t="shared" si="147"/>
        <v>12</v>
      </c>
      <c r="V958" t="str">
        <f t="shared" si="148"/>
        <v>film &amp; video</v>
      </c>
      <c r="W958" t="str">
        <f t="shared" si="149"/>
        <v/>
      </c>
      <c r="X958">
        <f t="shared" si="150"/>
        <v>28</v>
      </c>
    </row>
    <row r="959" spans="1:2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 s="17">
        <f t="shared" si="143"/>
        <v>40955.25</v>
      </c>
      <c r="K959">
        <v>1329372000</v>
      </c>
      <c r="L959" s="16">
        <f t="shared" si="144"/>
        <v>40958.25</v>
      </c>
      <c r="M959">
        <v>1329631200</v>
      </c>
      <c r="N959" t="b">
        <v>0</v>
      </c>
      <c r="O959" t="b">
        <v>0</v>
      </c>
      <c r="P959" t="s">
        <v>33</v>
      </c>
      <c r="Q959" s="6">
        <f t="shared" si="141"/>
        <v>1.2687755102040816</v>
      </c>
      <c r="R959">
        <f t="shared" si="142"/>
        <v>94.916030534351151</v>
      </c>
      <c r="S959" t="str">
        <f t="shared" si="145"/>
        <v>theater</v>
      </c>
      <c r="T959" t="str">
        <f t="shared" si="146"/>
        <v>plays</v>
      </c>
      <c r="U959">
        <f t="shared" si="147"/>
        <v>7</v>
      </c>
      <c r="V959" t="str">
        <f t="shared" si="148"/>
        <v>theater</v>
      </c>
      <c r="W959" t="str">
        <f t="shared" si="149"/>
        <v>theater/plays</v>
      </c>
      <c r="X959">
        <f t="shared" si="150"/>
        <v>13</v>
      </c>
    </row>
    <row r="960" spans="1:2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 s="17">
        <f t="shared" si="143"/>
        <v>40350.208333333336</v>
      </c>
      <c r="K960">
        <v>1277096400</v>
      </c>
      <c r="L960" s="16">
        <f t="shared" si="144"/>
        <v>40372.208333333336</v>
      </c>
      <c r="M960">
        <v>1278997200</v>
      </c>
      <c r="N960" t="b">
        <v>0</v>
      </c>
      <c r="O960" t="b">
        <v>0</v>
      </c>
      <c r="P960" t="s">
        <v>71</v>
      </c>
      <c r="Q960" s="6">
        <f t="shared" si="141"/>
        <v>7.3463636363636367</v>
      </c>
      <c r="R960">
        <f t="shared" si="142"/>
        <v>72.151785714285708</v>
      </c>
      <c r="S960" t="str">
        <f t="shared" si="145"/>
        <v>film &amp; video</v>
      </c>
      <c r="T960" t="str">
        <f t="shared" si="146"/>
        <v>animation</v>
      </c>
      <c r="U960">
        <f t="shared" si="147"/>
        <v>12</v>
      </c>
      <c r="V960" t="str">
        <f t="shared" si="148"/>
        <v>film &amp; video</v>
      </c>
      <c r="W960" t="str">
        <f t="shared" si="149"/>
        <v>/animation</v>
      </c>
      <c r="X960">
        <f t="shared" si="150"/>
        <v>22</v>
      </c>
    </row>
    <row r="961" spans="1:2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 s="17">
        <f t="shared" si="143"/>
        <v>40357.208333333336</v>
      </c>
      <c r="K961">
        <v>1277701200</v>
      </c>
      <c r="L961" s="16">
        <f t="shared" si="144"/>
        <v>40385.208333333336</v>
      </c>
      <c r="M961">
        <v>1280120400</v>
      </c>
      <c r="N961" t="b">
        <v>0</v>
      </c>
      <c r="O961" t="b">
        <v>0</v>
      </c>
      <c r="P961" t="s">
        <v>206</v>
      </c>
      <c r="Q961" s="6">
        <f t="shared" si="141"/>
        <v>4.5731034482758622E-2</v>
      </c>
      <c r="R961">
        <f t="shared" si="142"/>
        <v>51.007692307692309</v>
      </c>
      <c r="S961" t="str">
        <f t="shared" si="145"/>
        <v>publishing</v>
      </c>
      <c r="T961" t="str">
        <f t="shared" si="146"/>
        <v>translations</v>
      </c>
      <c r="U961">
        <f t="shared" si="147"/>
        <v>10</v>
      </c>
      <c r="V961" t="str">
        <f t="shared" si="148"/>
        <v>publishing</v>
      </c>
      <c r="W961" t="str">
        <f t="shared" si="149"/>
        <v>ons</v>
      </c>
      <c r="X961">
        <f t="shared" si="150"/>
        <v>23</v>
      </c>
    </row>
    <row r="962" spans="1:2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 s="17">
        <f t="shared" si="143"/>
        <v>42408.25</v>
      </c>
      <c r="K962">
        <v>1454911200</v>
      </c>
      <c r="L962" s="16">
        <f t="shared" si="144"/>
        <v>42445.208333333328</v>
      </c>
      <c r="M962">
        <v>1458104400</v>
      </c>
      <c r="N962" t="b">
        <v>0</v>
      </c>
      <c r="O962" t="b">
        <v>0</v>
      </c>
      <c r="P962" t="s">
        <v>28</v>
      </c>
      <c r="Q962" s="6">
        <f t="shared" ref="Q962:Q1001" si="151">E962/D962</f>
        <v>0.85054545454545449</v>
      </c>
      <c r="R962">
        <f t="shared" ref="R962:R1001" si="152">IFERROR(E962/G962, 0)</f>
        <v>85.054545454545448</v>
      </c>
      <c r="S962" t="str">
        <f t="shared" si="145"/>
        <v>technology</v>
      </c>
      <c r="T962" t="str">
        <f t="shared" si="146"/>
        <v>web</v>
      </c>
      <c r="U962">
        <f t="shared" si="147"/>
        <v>10</v>
      </c>
      <c r="V962" t="str">
        <f t="shared" si="148"/>
        <v>technology</v>
      </c>
      <c r="W962" t="str">
        <f t="shared" si="149"/>
        <v>chnology/web</v>
      </c>
      <c r="X962">
        <f t="shared" si="150"/>
        <v>14</v>
      </c>
    </row>
    <row r="963" spans="1:2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 s="17">
        <f t="shared" ref="J963:J1001" si="153">(((K963/60)/60)/24)+DATE(1970,1,1)</f>
        <v>40591.25</v>
      </c>
      <c r="K963">
        <v>1297922400</v>
      </c>
      <c r="L963" s="16">
        <f t="shared" ref="L963:L1001" si="154">(((M963/60)/60)/24)+DATE(1970,1,1)</f>
        <v>40595.25</v>
      </c>
      <c r="M963">
        <v>1298268000</v>
      </c>
      <c r="N963" t="b">
        <v>0</v>
      </c>
      <c r="O963" t="b">
        <v>0</v>
      </c>
      <c r="P963" t="s">
        <v>206</v>
      </c>
      <c r="Q963" s="6">
        <f t="shared" si="151"/>
        <v>1.1929824561403508</v>
      </c>
      <c r="R963">
        <f t="shared" si="152"/>
        <v>43.87096774193548</v>
      </c>
      <c r="S963" t="str">
        <f t="shared" ref="S963:S1001" si="155">LEFT(P963,SEARCH("/",P963)-1)</f>
        <v>publishing</v>
      </c>
      <c r="T963" t="str">
        <f t="shared" ref="T963:T1001" si="156">MID(P963,SEARCH("/",P963)+1,LEN(P963))</f>
        <v>translations</v>
      </c>
      <c r="U963">
        <f t="shared" ref="U963:U1001" si="157">SEARCH("/",P963)-1</f>
        <v>10</v>
      </c>
      <c r="V963" t="str">
        <f t="shared" ref="V963:V1001" si="158">LEFT(P963,SEARCH("/",P963)-1)</f>
        <v>publishing</v>
      </c>
      <c r="W963" t="str">
        <f t="shared" ref="W963:W1001" si="159">RIGHT(P963,LEN(P964)-SEARCH("/",P963))</f>
        <v>tions</v>
      </c>
      <c r="X963">
        <f t="shared" ref="X963:X1001" si="160">LEN(P963)</f>
        <v>23</v>
      </c>
    </row>
    <row r="964" spans="1:2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 s="17">
        <f t="shared" si="153"/>
        <v>41592.25</v>
      </c>
      <c r="K964">
        <v>1384408800</v>
      </c>
      <c r="L964" s="16">
        <f t="shared" si="154"/>
        <v>41613.25</v>
      </c>
      <c r="M964">
        <v>1386223200</v>
      </c>
      <c r="N964" t="b">
        <v>0</v>
      </c>
      <c r="O964" t="b">
        <v>0</v>
      </c>
      <c r="P964" t="s">
        <v>17</v>
      </c>
      <c r="Q964" s="6">
        <f t="shared" si="151"/>
        <v>2.9602777777777778</v>
      </c>
      <c r="R964">
        <f t="shared" si="152"/>
        <v>40.063909774436091</v>
      </c>
      <c r="S964" t="str">
        <f t="shared" si="155"/>
        <v>food</v>
      </c>
      <c r="T964" t="str">
        <f t="shared" si="156"/>
        <v>food trucks</v>
      </c>
      <c r="U964">
        <f t="shared" si="157"/>
        <v>4</v>
      </c>
      <c r="V964" t="str">
        <f t="shared" si="158"/>
        <v>food</v>
      </c>
      <c r="W964" t="str">
        <f t="shared" si="159"/>
        <v>food/food trucks</v>
      </c>
      <c r="X964">
        <f t="shared" si="160"/>
        <v>16</v>
      </c>
    </row>
    <row r="965" spans="1:2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 s="17">
        <f t="shared" si="153"/>
        <v>40607.25</v>
      </c>
      <c r="K965">
        <v>1299304800</v>
      </c>
      <c r="L965" s="16">
        <f t="shared" si="154"/>
        <v>40613.25</v>
      </c>
      <c r="M965">
        <v>1299823200</v>
      </c>
      <c r="N965" t="b">
        <v>0</v>
      </c>
      <c r="O965" t="b">
        <v>1</v>
      </c>
      <c r="P965" t="s">
        <v>122</v>
      </c>
      <c r="Q965" s="6">
        <f t="shared" si="151"/>
        <v>0.84694915254237291</v>
      </c>
      <c r="R965">
        <f t="shared" si="152"/>
        <v>43.833333333333336</v>
      </c>
      <c r="S965" t="str">
        <f t="shared" si="155"/>
        <v>photography</v>
      </c>
      <c r="T965" t="str">
        <f t="shared" si="156"/>
        <v>photography books</v>
      </c>
      <c r="U965">
        <f t="shared" si="157"/>
        <v>11</v>
      </c>
      <c r="V965" t="str">
        <f t="shared" si="158"/>
        <v>photography</v>
      </c>
      <c r="W965" t="str">
        <f t="shared" si="159"/>
        <v>s</v>
      </c>
      <c r="X965">
        <f t="shared" si="160"/>
        <v>29</v>
      </c>
    </row>
    <row r="966" spans="1:2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 s="17">
        <f t="shared" si="153"/>
        <v>42135.208333333328</v>
      </c>
      <c r="K966">
        <v>1431320400</v>
      </c>
      <c r="L966" s="16">
        <f t="shared" si="154"/>
        <v>42140.208333333328</v>
      </c>
      <c r="M966">
        <v>1431752400</v>
      </c>
      <c r="N966" t="b">
        <v>0</v>
      </c>
      <c r="O966" t="b">
        <v>0</v>
      </c>
      <c r="P966" t="s">
        <v>33</v>
      </c>
      <c r="Q966" s="6">
        <f t="shared" si="151"/>
        <v>3.5578378378378379</v>
      </c>
      <c r="R966">
        <f t="shared" si="152"/>
        <v>84.92903225806451</v>
      </c>
      <c r="S966" t="str">
        <f t="shared" si="155"/>
        <v>theater</v>
      </c>
      <c r="T966" t="str">
        <f t="shared" si="156"/>
        <v>plays</v>
      </c>
      <c r="U966">
        <f t="shared" si="157"/>
        <v>7</v>
      </c>
      <c r="V966" t="str">
        <f t="shared" si="158"/>
        <v>theater</v>
      </c>
      <c r="W966" t="str">
        <f t="shared" si="159"/>
        <v>ys</v>
      </c>
      <c r="X966">
        <f t="shared" si="160"/>
        <v>13</v>
      </c>
    </row>
    <row r="967" spans="1:2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 s="17">
        <f t="shared" si="153"/>
        <v>40203.25</v>
      </c>
      <c r="K967">
        <v>1264399200</v>
      </c>
      <c r="L967" s="16">
        <f t="shared" si="154"/>
        <v>40243.25</v>
      </c>
      <c r="M967">
        <v>1267855200</v>
      </c>
      <c r="N967" t="b">
        <v>0</v>
      </c>
      <c r="O967" t="b">
        <v>0</v>
      </c>
      <c r="P967" t="s">
        <v>23</v>
      </c>
      <c r="Q967" s="6">
        <f t="shared" si="151"/>
        <v>3.8640909090909092</v>
      </c>
      <c r="R967">
        <f t="shared" si="152"/>
        <v>41.067632850241544</v>
      </c>
      <c r="S967" t="str">
        <f t="shared" si="155"/>
        <v>music</v>
      </c>
      <c r="T967" t="str">
        <f t="shared" si="156"/>
        <v>rock</v>
      </c>
      <c r="U967">
        <f t="shared" si="157"/>
        <v>5</v>
      </c>
      <c r="V967" t="str">
        <f t="shared" si="158"/>
        <v>music</v>
      </c>
      <c r="W967" t="str">
        <f t="shared" si="159"/>
        <v>ic/rock</v>
      </c>
      <c r="X967">
        <f t="shared" si="160"/>
        <v>10</v>
      </c>
    </row>
    <row r="968" spans="1:2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 s="17">
        <f t="shared" si="153"/>
        <v>42901.208333333328</v>
      </c>
      <c r="K968">
        <v>1497502800</v>
      </c>
      <c r="L968" s="16">
        <f t="shared" si="154"/>
        <v>42903.208333333328</v>
      </c>
      <c r="M968">
        <v>1497675600</v>
      </c>
      <c r="N968" t="b">
        <v>0</v>
      </c>
      <c r="O968" t="b">
        <v>0</v>
      </c>
      <c r="P968" t="s">
        <v>33</v>
      </c>
      <c r="Q968" s="6">
        <f t="shared" si="151"/>
        <v>7.9223529411764702</v>
      </c>
      <c r="R968">
        <f t="shared" si="152"/>
        <v>54.971428571428568</v>
      </c>
      <c r="S968" t="str">
        <f t="shared" si="155"/>
        <v>theater</v>
      </c>
      <c r="T968" t="str">
        <f t="shared" si="156"/>
        <v>plays</v>
      </c>
      <c r="U968">
        <f t="shared" si="157"/>
        <v>7</v>
      </c>
      <c r="V968" t="str">
        <f t="shared" si="158"/>
        <v>theater</v>
      </c>
      <c r="W968" t="str">
        <f t="shared" si="159"/>
        <v>ter/plays</v>
      </c>
      <c r="X968">
        <f t="shared" si="160"/>
        <v>13</v>
      </c>
    </row>
    <row r="969" spans="1:2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 s="17">
        <f t="shared" si="153"/>
        <v>41005.208333333336</v>
      </c>
      <c r="K969">
        <v>1333688400</v>
      </c>
      <c r="L969" s="16">
        <f t="shared" si="154"/>
        <v>41042.208333333336</v>
      </c>
      <c r="M969">
        <v>1336885200</v>
      </c>
      <c r="N969" t="b">
        <v>0</v>
      </c>
      <c r="O969" t="b">
        <v>0</v>
      </c>
      <c r="P969" t="s">
        <v>319</v>
      </c>
      <c r="Q969" s="6">
        <f t="shared" si="151"/>
        <v>1.3703393665158372</v>
      </c>
      <c r="R969">
        <f t="shared" si="152"/>
        <v>77.010807374443743</v>
      </c>
      <c r="S969" t="str">
        <f t="shared" si="155"/>
        <v>music</v>
      </c>
      <c r="T969" t="str">
        <f t="shared" si="156"/>
        <v>world music</v>
      </c>
      <c r="U969">
        <f t="shared" si="157"/>
        <v>5</v>
      </c>
      <c r="V969" t="str">
        <f t="shared" si="158"/>
        <v>music</v>
      </c>
      <c r="W969" t="str">
        <f t="shared" si="159"/>
        <v>orld music</v>
      </c>
      <c r="X969">
        <f t="shared" si="160"/>
        <v>17</v>
      </c>
    </row>
    <row r="970" spans="1:2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 s="17">
        <f t="shared" si="153"/>
        <v>40544.25</v>
      </c>
      <c r="K970">
        <v>1293861600</v>
      </c>
      <c r="L970" s="16">
        <f t="shared" si="154"/>
        <v>40559.25</v>
      </c>
      <c r="M970">
        <v>1295157600</v>
      </c>
      <c r="N970" t="b">
        <v>0</v>
      </c>
      <c r="O970" t="b">
        <v>0</v>
      </c>
      <c r="P970" t="s">
        <v>17</v>
      </c>
      <c r="Q970" s="6">
        <f t="shared" si="151"/>
        <v>3.3820833333333336</v>
      </c>
      <c r="R970">
        <f t="shared" si="152"/>
        <v>71.201754385964918</v>
      </c>
      <c r="S970" t="str">
        <f t="shared" si="155"/>
        <v>food</v>
      </c>
      <c r="T970" t="str">
        <f t="shared" si="156"/>
        <v>food trucks</v>
      </c>
      <c r="U970">
        <f t="shared" si="157"/>
        <v>4</v>
      </c>
      <c r="V970" t="str">
        <f t="shared" si="158"/>
        <v>food</v>
      </c>
      <c r="W970" t="str">
        <f t="shared" si="159"/>
        <v>d trucks</v>
      </c>
      <c r="X970">
        <f t="shared" si="160"/>
        <v>16</v>
      </c>
    </row>
    <row r="971" spans="1:2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 s="17">
        <f t="shared" si="153"/>
        <v>43821.25</v>
      </c>
      <c r="K971">
        <v>1576994400</v>
      </c>
      <c r="L971" s="16">
        <f t="shared" si="154"/>
        <v>43828.25</v>
      </c>
      <c r="M971">
        <v>1577599200</v>
      </c>
      <c r="N971" t="b">
        <v>0</v>
      </c>
      <c r="O971" t="b">
        <v>0</v>
      </c>
      <c r="P971" t="s">
        <v>33</v>
      </c>
      <c r="Q971" s="6">
        <f t="shared" si="151"/>
        <v>1.0822784810126582</v>
      </c>
      <c r="R971">
        <f t="shared" si="152"/>
        <v>91.935483870967744</v>
      </c>
      <c r="S971" t="str">
        <f t="shared" si="155"/>
        <v>theater</v>
      </c>
      <c r="T971" t="str">
        <f t="shared" si="156"/>
        <v>plays</v>
      </c>
      <c r="U971">
        <f t="shared" si="157"/>
        <v>7</v>
      </c>
      <c r="V971" t="str">
        <f t="shared" si="158"/>
        <v>theater</v>
      </c>
      <c r="W971" t="str">
        <f t="shared" si="159"/>
        <v>plays</v>
      </c>
      <c r="X971">
        <f t="shared" si="160"/>
        <v>13</v>
      </c>
    </row>
    <row r="972" spans="1:2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 s="17">
        <f t="shared" si="153"/>
        <v>40672.208333333336</v>
      </c>
      <c r="K972">
        <v>1304917200</v>
      </c>
      <c r="L972" s="16">
        <f t="shared" si="154"/>
        <v>40673.208333333336</v>
      </c>
      <c r="M972">
        <v>1305003600</v>
      </c>
      <c r="N972" t="b">
        <v>0</v>
      </c>
      <c r="O972" t="b">
        <v>0</v>
      </c>
      <c r="P972" t="s">
        <v>33</v>
      </c>
      <c r="Q972" s="6">
        <f t="shared" si="151"/>
        <v>0.60757639620653314</v>
      </c>
      <c r="R972">
        <f t="shared" si="152"/>
        <v>97.069023569023571</v>
      </c>
      <c r="S972" t="str">
        <f t="shared" si="155"/>
        <v>theater</v>
      </c>
      <c r="T972" t="str">
        <f t="shared" si="156"/>
        <v>plays</v>
      </c>
      <c r="U972">
        <f t="shared" si="157"/>
        <v>7</v>
      </c>
      <c r="V972" t="str">
        <f t="shared" si="158"/>
        <v>theater</v>
      </c>
      <c r="W972" t="str">
        <f t="shared" si="159"/>
        <v>theater/plays</v>
      </c>
      <c r="X972">
        <f t="shared" si="160"/>
        <v>13</v>
      </c>
    </row>
    <row r="973" spans="1:2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 s="17">
        <f t="shared" si="153"/>
        <v>41555.208333333336</v>
      </c>
      <c r="K973">
        <v>1381208400</v>
      </c>
      <c r="L973" s="16">
        <f t="shared" si="154"/>
        <v>41561.208333333336</v>
      </c>
      <c r="M973">
        <v>1381726800</v>
      </c>
      <c r="N973" t="b">
        <v>0</v>
      </c>
      <c r="O973" t="b">
        <v>0</v>
      </c>
      <c r="P973" t="s">
        <v>269</v>
      </c>
      <c r="Q973" s="6">
        <f t="shared" si="151"/>
        <v>0.27725490196078434</v>
      </c>
      <c r="R973">
        <f t="shared" si="152"/>
        <v>58.916666666666664</v>
      </c>
      <c r="S973" t="str">
        <f t="shared" si="155"/>
        <v>film &amp; video</v>
      </c>
      <c r="T973" t="str">
        <f t="shared" si="156"/>
        <v>television</v>
      </c>
      <c r="U973">
        <f t="shared" si="157"/>
        <v>12</v>
      </c>
      <c r="V973" t="str">
        <f t="shared" si="158"/>
        <v>film &amp; video</v>
      </c>
      <c r="W973" t="str">
        <f t="shared" si="159"/>
        <v>n</v>
      </c>
      <c r="X973">
        <f t="shared" si="160"/>
        <v>23</v>
      </c>
    </row>
    <row r="974" spans="1:2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 s="17">
        <f t="shared" si="153"/>
        <v>41792.208333333336</v>
      </c>
      <c r="K974">
        <v>1401685200</v>
      </c>
      <c r="L974" s="16">
        <f t="shared" si="154"/>
        <v>41801.208333333336</v>
      </c>
      <c r="M974">
        <v>1402462800</v>
      </c>
      <c r="N974" t="b">
        <v>0</v>
      </c>
      <c r="O974" t="b">
        <v>1</v>
      </c>
      <c r="P974" t="s">
        <v>28</v>
      </c>
      <c r="Q974" s="6">
        <f t="shared" si="151"/>
        <v>2.283934426229508</v>
      </c>
      <c r="R974">
        <f t="shared" si="152"/>
        <v>58.015466983938133</v>
      </c>
      <c r="S974" t="str">
        <f t="shared" si="155"/>
        <v>technology</v>
      </c>
      <c r="T974" t="str">
        <f t="shared" si="156"/>
        <v>web</v>
      </c>
      <c r="U974">
        <f t="shared" si="157"/>
        <v>10</v>
      </c>
      <c r="V974" t="str">
        <f t="shared" si="158"/>
        <v>technology</v>
      </c>
      <c r="W974" t="str">
        <f t="shared" si="159"/>
        <v>eb</v>
      </c>
      <c r="X974">
        <f t="shared" si="160"/>
        <v>14</v>
      </c>
    </row>
    <row r="975" spans="1:2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 s="17">
        <f t="shared" si="153"/>
        <v>40522.25</v>
      </c>
      <c r="K975">
        <v>1291960800</v>
      </c>
      <c r="L975" s="16">
        <f t="shared" si="154"/>
        <v>40524.25</v>
      </c>
      <c r="M975">
        <v>1292133600</v>
      </c>
      <c r="N975" t="b">
        <v>0</v>
      </c>
      <c r="O975" t="b">
        <v>1</v>
      </c>
      <c r="P975" t="s">
        <v>33</v>
      </c>
      <c r="Q975" s="6">
        <f t="shared" si="151"/>
        <v>0.21615194054500414</v>
      </c>
      <c r="R975">
        <f t="shared" si="152"/>
        <v>103.87301587301587</v>
      </c>
      <c r="S975" t="str">
        <f t="shared" si="155"/>
        <v>theater</v>
      </c>
      <c r="T975" t="str">
        <f t="shared" si="156"/>
        <v>plays</v>
      </c>
      <c r="U975">
        <f t="shared" si="157"/>
        <v>7</v>
      </c>
      <c r="V975" t="str">
        <f t="shared" si="158"/>
        <v>theater</v>
      </c>
      <c r="W975" t="str">
        <f t="shared" si="159"/>
        <v>er/plays</v>
      </c>
      <c r="X975">
        <f t="shared" si="160"/>
        <v>13</v>
      </c>
    </row>
    <row r="976" spans="1:2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 s="17">
        <f t="shared" si="153"/>
        <v>41412.208333333336</v>
      </c>
      <c r="K976">
        <v>1368853200</v>
      </c>
      <c r="L976" s="16">
        <f t="shared" si="154"/>
        <v>41413.208333333336</v>
      </c>
      <c r="M976">
        <v>1368939600</v>
      </c>
      <c r="N976" t="b">
        <v>0</v>
      </c>
      <c r="O976" t="b">
        <v>0</v>
      </c>
      <c r="P976" t="s">
        <v>60</v>
      </c>
      <c r="Q976" s="6">
        <f t="shared" si="151"/>
        <v>3.73875</v>
      </c>
      <c r="R976">
        <f t="shared" si="152"/>
        <v>93.46875</v>
      </c>
      <c r="S976" t="str">
        <f t="shared" si="155"/>
        <v>music</v>
      </c>
      <c r="T976" t="str">
        <f t="shared" si="156"/>
        <v>indie rock</v>
      </c>
      <c r="U976">
        <f t="shared" si="157"/>
        <v>5</v>
      </c>
      <c r="V976" t="str">
        <f t="shared" si="158"/>
        <v>music</v>
      </c>
      <c r="W976" t="str">
        <f t="shared" si="159"/>
        <v>ie rock</v>
      </c>
      <c r="X976">
        <f t="shared" si="160"/>
        <v>16</v>
      </c>
    </row>
    <row r="977" spans="1:2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 s="17">
        <f t="shared" si="153"/>
        <v>42337.25</v>
      </c>
      <c r="K977">
        <v>1448776800</v>
      </c>
      <c r="L977" s="16">
        <f t="shared" si="154"/>
        <v>42376.25</v>
      </c>
      <c r="M977">
        <v>1452146400</v>
      </c>
      <c r="N977" t="b">
        <v>0</v>
      </c>
      <c r="O977" t="b">
        <v>1</v>
      </c>
      <c r="P977" t="s">
        <v>33</v>
      </c>
      <c r="Q977" s="6">
        <f t="shared" si="151"/>
        <v>1.5492592592592593</v>
      </c>
      <c r="R977">
        <f t="shared" si="152"/>
        <v>61.970370370370368</v>
      </c>
      <c r="S977" t="str">
        <f t="shared" si="155"/>
        <v>theater</v>
      </c>
      <c r="T977" t="str">
        <f t="shared" si="156"/>
        <v>plays</v>
      </c>
      <c r="U977">
        <f t="shared" si="157"/>
        <v>7</v>
      </c>
      <c r="V977" t="str">
        <f t="shared" si="158"/>
        <v>theater</v>
      </c>
      <c r="W977" t="str">
        <f t="shared" si="159"/>
        <v>plays</v>
      </c>
      <c r="X977">
        <f t="shared" si="160"/>
        <v>13</v>
      </c>
    </row>
    <row r="978" spans="1:2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 s="17">
        <f t="shared" si="153"/>
        <v>40571.25</v>
      </c>
      <c r="K978">
        <v>1296194400</v>
      </c>
      <c r="L978" s="16">
        <f t="shared" si="154"/>
        <v>40577.25</v>
      </c>
      <c r="M978">
        <v>1296712800</v>
      </c>
      <c r="N978" t="b">
        <v>0</v>
      </c>
      <c r="O978" t="b">
        <v>1</v>
      </c>
      <c r="P978" t="s">
        <v>33</v>
      </c>
      <c r="Q978" s="6">
        <f t="shared" si="151"/>
        <v>3.2214999999999998</v>
      </c>
      <c r="R978">
        <f t="shared" si="152"/>
        <v>92.042857142857144</v>
      </c>
      <c r="S978" t="str">
        <f t="shared" si="155"/>
        <v>theater</v>
      </c>
      <c r="T978" t="str">
        <f t="shared" si="156"/>
        <v>plays</v>
      </c>
      <c r="U978">
        <f t="shared" si="157"/>
        <v>7</v>
      </c>
      <c r="V978" t="str">
        <f t="shared" si="158"/>
        <v>theater</v>
      </c>
      <c r="W978" t="str">
        <f t="shared" si="159"/>
        <v>er/plays</v>
      </c>
      <c r="X978">
        <f t="shared" si="160"/>
        <v>13</v>
      </c>
    </row>
    <row r="979" spans="1:2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 s="17">
        <f t="shared" si="153"/>
        <v>43138.25</v>
      </c>
      <c r="K979">
        <v>1517983200</v>
      </c>
      <c r="L979" s="16">
        <f t="shared" si="154"/>
        <v>43170.25</v>
      </c>
      <c r="M979">
        <v>1520748000</v>
      </c>
      <c r="N979" t="b">
        <v>0</v>
      </c>
      <c r="O979" t="b">
        <v>0</v>
      </c>
      <c r="P979" t="s">
        <v>17</v>
      </c>
      <c r="Q979" s="6">
        <f t="shared" si="151"/>
        <v>0.73957142857142855</v>
      </c>
      <c r="R979">
        <f t="shared" si="152"/>
        <v>77.268656716417908</v>
      </c>
      <c r="S979" t="str">
        <f t="shared" si="155"/>
        <v>food</v>
      </c>
      <c r="T979" t="str">
        <f t="shared" si="156"/>
        <v>food trucks</v>
      </c>
      <c r="U979">
        <f t="shared" si="157"/>
        <v>4</v>
      </c>
      <c r="V979" t="str">
        <f t="shared" si="158"/>
        <v>food</v>
      </c>
      <c r="W979" t="str">
        <f t="shared" si="159"/>
        <v>/food trucks</v>
      </c>
      <c r="X979">
        <f t="shared" si="160"/>
        <v>16</v>
      </c>
    </row>
    <row r="980" spans="1:2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 s="17">
        <f t="shared" si="153"/>
        <v>42686.25</v>
      </c>
      <c r="K980">
        <v>1478930400</v>
      </c>
      <c r="L980" s="16">
        <f t="shared" si="154"/>
        <v>42708.25</v>
      </c>
      <c r="M980">
        <v>1480831200</v>
      </c>
      <c r="N980" t="b">
        <v>0</v>
      </c>
      <c r="O980" t="b">
        <v>0</v>
      </c>
      <c r="P980" t="s">
        <v>89</v>
      </c>
      <c r="Q980" s="6">
        <f t="shared" si="151"/>
        <v>8.641</v>
      </c>
      <c r="R980">
        <f t="shared" si="152"/>
        <v>93.923913043478265</v>
      </c>
      <c r="S980" t="str">
        <f t="shared" si="155"/>
        <v>games</v>
      </c>
      <c r="T980" t="str">
        <f t="shared" si="156"/>
        <v>video games</v>
      </c>
      <c r="U980">
        <f t="shared" si="157"/>
        <v>5</v>
      </c>
      <c r="V980" t="str">
        <f t="shared" si="158"/>
        <v>games</v>
      </c>
      <c r="W980" t="str">
        <f t="shared" si="159"/>
        <v>o games</v>
      </c>
      <c r="X980">
        <f t="shared" si="160"/>
        <v>17</v>
      </c>
    </row>
    <row r="981" spans="1:2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 s="17">
        <f t="shared" si="153"/>
        <v>42078.208333333328</v>
      </c>
      <c r="K981">
        <v>1426395600</v>
      </c>
      <c r="L981" s="16">
        <f t="shared" si="154"/>
        <v>42084.208333333328</v>
      </c>
      <c r="M981">
        <v>1426914000</v>
      </c>
      <c r="N981" t="b">
        <v>0</v>
      </c>
      <c r="O981" t="b">
        <v>0</v>
      </c>
      <c r="P981" t="s">
        <v>33</v>
      </c>
      <c r="Q981" s="6">
        <f t="shared" si="151"/>
        <v>1.432624584717608</v>
      </c>
      <c r="R981">
        <f t="shared" si="152"/>
        <v>84.969458128078813</v>
      </c>
      <c r="S981" t="str">
        <f t="shared" si="155"/>
        <v>theater</v>
      </c>
      <c r="T981" t="str">
        <f t="shared" si="156"/>
        <v>plays</v>
      </c>
      <c r="U981">
        <f t="shared" si="157"/>
        <v>7</v>
      </c>
      <c r="V981" t="str">
        <f t="shared" si="158"/>
        <v>theater</v>
      </c>
      <c r="W981" t="str">
        <f t="shared" si="159"/>
        <v>theater/plays</v>
      </c>
      <c r="X981">
        <f t="shared" si="160"/>
        <v>13</v>
      </c>
    </row>
    <row r="982" spans="1:2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 s="17">
        <f t="shared" si="153"/>
        <v>42307.208333333328</v>
      </c>
      <c r="K982">
        <v>1446181200</v>
      </c>
      <c r="L982" s="16">
        <f t="shared" si="154"/>
        <v>42312.25</v>
      </c>
      <c r="M982">
        <v>1446616800</v>
      </c>
      <c r="N982" t="b">
        <v>1</v>
      </c>
      <c r="O982" t="b">
        <v>0</v>
      </c>
      <c r="P982" t="s">
        <v>68</v>
      </c>
      <c r="Q982" s="6">
        <f t="shared" si="151"/>
        <v>0.40281762295081969</v>
      </c>
      <c r="R982">
        <f t="shared" si="152"/>
        <v>105.97035040431267</v>
      </c>
      <c r="S982" t="str">
        <f t="shared" si="155"/>
        <v>publishing</v>
      </c>
      <c r="T982" t="str">
        <f t="shared" si="156"/>
        <v>nonfiction</v>
      </c>
      <c r="U982">
        <f t="shared" si="157"/>
        <v>10</v>
      </c>
      <c r="V982" t="str">
        <f t="shared" si="158"/>
        <v>publishing</v>
      </c>
      <c r="W982" t="str">
        <f t="shared" si="159"/>
        <v>ion</v>
      </c>
      <c r="X982">
        <f t="shared" si="160"/>
        <v>21</v>
      </c>
    </row>
    <row r="983" spans="1:2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 s="17">
        <f t="shared" si="153"/>
        <v>43094.25</v>
      </c>
      <c r="K983">
        <v>1514181600</v>
      </c>
      <c r="L983" s="16">
        <f t="shared" si="154"/>
        <v>43127.25</v>
      </c>
      <c r="M983">
        <v>1517032800</v>
      </c>
      <c r="N983" t="b">
        <v>0</v>
      </c>
      <c r="O983" t="b">
        <v>0</v>
      </c>
      <c r="P983" t="s">
        <v>28</v>
      </c>
      <c r="Q983" s="6">
        <f t="shared" si="151"/>
        <v>1.7822388059701493</v>
      </c>
      <c r="R983">
        <f t="shared" si="152"/>
        <v>36.969040247678016</v>
      </c>
      <c r="S983" t="str">
        <f t="shared" si="155"/>
        <v>technology</v>
      </c>
      <c r="T983" t="str">
        <f t="shared" si="156"/>
        <v>web</v>
      </c>
      <c r="U983">
        <f t="shared" si="157"/>
        <v>10</v>
      </c>
      <c r="V983" t="str">
        <f t="shared" si="158"/>
        <v>technology</v>
      </c>
      <c r="W983" t="str">
        <f t="shared" si="159"/>
        <v>echnology/web</v>
      </c>
      <c r="X983">
        <f t="shared" si="160"/>
        <v>14</v>
      </c>
    </row>
    <row r="984" spans="1:2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 s="17">
        <f t="shared" si="153"/>
        <v>40743.208333333336</v>
      </c>
      <c r="K984">
        <v>1311051600</v>
      </c>
      <c r="L984" s="16">
        <f t="shared" si="154"/>
        <v>40745.208333333336</v>
      </c>
      <c r="M984">
        <v>1311224400</v>
      </c>
      <c r="N984" t="b">
        <v>0</v>
      </c>
      <c r="O984" t="b">
        <v>1</v>
      </c>
      <c r="P984" t="s">
        <v>42</v>
      </c>
      <c r="Q984" s="6">
        <f t="shared" si="151"/>
        <v>0.84930555555555554</v>
      </c>
      <c r="R984">
        <f t="shared" si="152"/>
        <v>81.533333333333331</v>
      </c>
      <c r="S984" t="str">
        <f t="shared" si="155"/>
        <v>film &amp; video</v>
      </c>
      <c r="T984" t="str">
        <f t="shared" si="156"/>
        <v>documentary</v>
      </c>
      <c r="U984">
        <f t="shared" si="157"/>
        <v>12</v>
      </c>
      <c r="V984" t="str">
        <f t="shared" si="158"/>
        <v>film &amp; video</v>
      </c>
      <c r="W984" t="str">
        <f t="shared" si="159"/>
        <v>documentary</v>
      </c>
      <c r="X984">
        <f t="shared" si="160"/>
        <v>24</v>
      </c>
    </row>
    <row r="985" spans="1:2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 s="17">
        <f t="shared" si="153"/>
        <v>43681.208333333328</v>
      </c>
      <c r="K985">
        <v>1564894800</v>
      </c>
      <c r="L985" s="16">
        <f t="shared" si="154"/>
        <v>43696.208333333328</v>
      </c>
      <c r="M985">
        <v>1566190800</v>
      </c>
      <c r="N985" t="b">
        <v>0</v>
      </c>
      <c r="O985" t="b">
        <v>0</v>
      </c>
      <c r="P985" t="s">
        <v>42</v>
      </c>
      <c r="Q985" s="6">
        <f t="shared" si="151"/>
        <v>1.4593648334624323</v>
      </c>
      <c r="R985">
        <f t="shared" si="152"/>
        <v>80.999140154772135</v>
      </c>
      <c r="S985" t="str">
        <f t="shared" si="155"/>
        <v>film &amp; video</v>
      </c>
      <c r="T985" t="str">
        <f t="shared" si="156"/>
        <v>documentary</v>
      </c>
      <c r="U985">
        <f t="shared" si="157"/>
        <v>12</v>
      </c>
      <c r="V985" t="str">
        <f t="shared" si="158"/>
        <v>film &amp; video</v>
      </c>
      <c r="W985" t="str">
        <f t="shared" si="159"/>
        <v/>
      </c>
      <c r="X985">
        <f t="shared" si="160"/>
        <v>24</v>
      </c>
    </row>
    <row r="986" spans="1:2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 s="17">
        <f t="shared" si="153"/>
        <v>43716.208333333328</v>
      </c>
      <c r="K986">
        <v>1567918800</v>
      </c>
      <c r="L986" s="16">
        <f t="shared" si="154"/>
        <v>43742.208333333328</v>
      </c>
      <c r="M986">
        <v>1570165200</v>
      </c>
      <c r="N986" t="b">
        <v>0</v>
      </c>
      <c r="O986" t="b">
        <v>0</v>
      </c>
      <c r="P986" t="s">
        <v>33</v>
      </c>
      <c r="Q986" s="6">
        <f t="shared" si="151"/>
        <v>1.5246153846153847</v>
      </c>
      <c r="R986">
        <f t="shared" si="152"/>
        <v>26.010498687664043</v>
      </c>
      <c r="S986" t="str">
        <f t="shared" si="155"/>
        <v>theater</v>
      </c>
      <c r="T986" t="str">
        <f t="shared" si="156"/>
        <v>plays</v>
      </c>
      <c r="U986">
        <f t="shared" si="157"/>
        <v>7</v>
      </c>
      <c r="V986" t="str">
        <f t="shared" si="158"/>
        <v>theater</v>
      </c>
      <c r="W986" t="str">
        <f t="shared" si="159"/>
        <v>ys</v>
      </c>
      <c r="X986">
        <f t="shared" si="160"/>
        <v>13</v>
      </c>
    </row>
    <row r="987" spans="1:2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 s="17">
        <f t="shared" si="153"/>
        <v>41614.25</v>
      </c>
      <c r="K987">
        <v>1386309600</v>
      </c>
      <c r="L987" s="16">
        <f t="shared" si="154"/>
        <v>41640.25</v>
      </c>
      <c r="M987">
        <v>1388556000</v>
      </c>
      <c r="N987" t="b">
        <v>0</v>
      </c>
      <c r="O987" t="b">
        <v>1</v>
      </c>
      <c r="P987" t="s">
        <v>23</v>
      </c>
      <c r="Q987" s="6">
        <f t="shared" si="151"/>
        <v>0.67129542790152408</v>
      </c>
      <c r="R987">
        <f t="shared" si="152"/>
        <v>25.998410896708286</v>
      </c>
      <c r="S987" t="str">
        <f t="shared" si="155"/>
        <v>music</v>
      </c>
      <c r="T987" t="str">
        <f t="shared" si="156"/>
        <v>rock</v>
      </c>
      <c r="U987">
        <f t="shared" si="157"/>
        <v>5</v>
      </c>
      <c r="V987" t="str">
        <f t="shared" si="158"/>
        <v>music</v>
      </c>
      <c r="W987" t="str">
        <f t="shared" si="159"/>
        <v>rock</v>
      </c>
      <c r="X987">
        <f t="shared" si="160"/>
        <v>10</v>
      </c>
    </row>
    <row r="988" spans="1:2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 s="17">
        <f t="shared" si="153"/>
        <v>40638.208333333336</v>
      </c>
      <c r="K988">
        <v>1301979600</v>
      </c>
      <c r="L988" s="16">
        <f t="shared" si="154"/>
        <v>40652.208333333336</v>
      </c>
      <c r="M988">
        <v>1303189200</v>
      </c>
      <c r="N988" t="b">
        <v>0</v>
      </c>
      <c r="O988" t="b">
        <v>0</v>
      </c>
      <c r="P988" t="s">
        <v>23</v>
      </c>
      <c r="Q988" s="6">
        <f t="shared" si="151"/>
        <v>0.40307692307692305</v>
      </c>
      <c r="R988">
        <f t="shared" si="152"/>
        <v>34.173913043478258</v>
      </c>
      <c r="S988" t="str">
        <f t="shared" si="155"/>
        <v>music</v>
      </c>
      <c r="T988" t="str">
        <f t="shared" si="156"/>
        <v>rock</v>
      </c>
      <c r="U988">
        <f t="shared" si="157"/>
        <v>5</v>
      </c>
      <c r="V988" t="str">
        <f t="shared" si="158"/>
        <v>music</v>
      </c>
      <c r="W988" t="str">
        <f t="shared" si="159"/>
        <v>music/rock</v>
      </c>
      <c r="X988">
        <f t="shared" si="160"/>
        <v>10</v>
      </c>
    </row>
    <row r="989" spans="1:2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 s="17">
        <f t="shared" si="153"/>
        <v>42852.208333333328</v>
      </c>
      <c r="K989">
        <v>1493269200</v>
      </c>
      <c r="L989" s="16">
        <f t="shared" si="154"/>
        <v>42866.208333333328</v>
      </c>
      <c r="M989">
        <v>1494478800</v>
      </c>
      <c r="N989" t="b">
        <v>0</v>
      </c>
      <c r="O989" t="b">
        <v>0</v>
      </c>
      <c r="P989" t="s">
        <v>42</v>
      </c>
      <c r="Q989" s="6">
        <f t="shared" si="151"/>
        <v>2.1679032258064517</v>
      </c>
      <c r="R989">
        <f t="shared" si="152"/>
        <v>28.002083333333335</v>
      </c>
      <c r="S989" t="str">
        <f t="shared" si="155"/>
        <v>film &amp; video</v>
      </c>
      <c r="T989" t="str">
        <f t="shared" si="156"/>
        <v>documentary</v>
      </c>
      <c r="U989">
        <f t="shared" si="157"/>
        <v>12</v>
      </c>
      <c r="V989" t="str">
        <f t="shared" si="158"/>
        <v>film &amp; video</v>
      </c>
      <c r="W989" t="str">
        <f t="shared" si="159"/>
        <v>eo/documentary</v>
      </c>
      <c r="X989">
        <f t="shared" si="160"/>
        <v>24</v>
      </c>
    </row>
    <row r="990" spans="1:2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 s="17">
        <f t="shared" si="153"/>
        <v>42686.25</v>
      </c>
      <c r="K990">
        <v>1478930400</v>
      </c>
      <c r="L990" s="16">
        <f t="shared" si="154"/>
        <v>42707.25</v>
      </c>
      <c r="M990">
        <v>1480744800</v>
      </c>
      <c r="N990" t="b">
        <v>0</v>
      </c>
      <c r="O990" t="b">
        <v>0</v>
      </c>
      <c r="P990" t="s">
        <v>133</v>
      </c>
      <c r="Q990" s="6">
        <f t="shared" si="151"/>
        <v>0.52117021276595743</v>
      </c>
      <c r="R990">
        <f t="shared" si="152"/>
        <v>76.546875</v>
      </c>
      <c r="S990" t="str">
        <f t="shared" si="155"/>
        <v>publishing</v>
      </c>
      <c r="T990" t="str">
        <f t="shared" si="156"/>
        <v>radio &amp; podcasts</v>
      </c>
      <c r="U990">
        <f t="shared" si="157"/>
        <v>10</v>
      </c>
      <c r="V990" t="str">
        <f t="shared" si="158"/>
        <v>publishing</v>
      </c>
      <c r="W990" t="str">
        <f t="shared" si="159"/>
        <v>o &amp; podcasts</v>
      </c>
      <c r="X990">
        <f t="shared" si="160"/>
        <v>27</v>
      </c>
    </row>
    <row r="991" spans="1:2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 s="17">
        <f t="shared" si="153"/>
        <v>43571.208333333328</v>
      </c>
      <c r="K991">
        <v>1555390800</v>
      </c>
      <c r="L991" s="16">
        <f t="shared" si="154"/>
        <v>43576.208333333328</v>
      </c>
      <c r="M991">
        <v>1555822800</v>
      </c>
      <c r="N991" t="b">
        <v>0</v>
      </c>
      <c r="O991" t="b">
        <v>0</v>
      </c>
      <c r="P991" t="s">
        <v>206</v>
      </c>
      <c r="Q991" s="6">
        <f t="shared" si="151"/>
        <v>4.9958333333333336</v>
      </c>
      <c r="R991">
        <f t="shared" si="152"/>
        <v>53.053097345132741</v>
      </c>
      <c r="S991" t="str">
        <f t="shared" si="155"/>
        <v>publishing</v>
      </c>
      <c r="T991" t="str">
        <f t="shared" si="156"/>
        <v>translations</v>
      </c>
      <c r="U991">
        <f t="shared" si="157"/>
        <v>10</v>
      </c>
      <c r="V991" t="str">
        <f t="shared" si="158"/>
        <v>publishing</v>
      </c>
      <c r="W991" t="str">
        <f t="shared" si="159"/>
        <v>lations</v>
      </c>
      <c r="X991">
        <f t="shared" si="160"/>
        <v>23</v>
      </c>
    </row>
    <row r="992" spans="1:2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 s="17">
        <f t="shared" si="153"/>
        <v>42432.25</v>
      </c>
      <c r="K992">
        <v>1456984800</v>
      </c>
      <c r="L992" s="16">
        <f t="shared" si="154"/>
        <v>42454.208333333328</v>
      </c>
      <c r="M992">
        <v>1458882000</v>
      </c>
      <c r="N992" t="b">
        <v>0</v>
      </c>
      <c r="O992" t="b">
        <v>1</v>
      </c>
      <c r="P992" t="s">
        <v>53</v>
      </c>
      <c r="Q992" s="6">
        <f t="shared" si="151"/>
        <v>0.87679487179487181</v>
      </c>
      <c r="R992">
        <f t="shared" si="152"/>
        <v>106.859375</v>
      </c>
      <c r="S992" t="str">
        <f t="shared" si="155"/>
        <v>film &amp; video</v>
      </c>
      <c r="T992" t="str">
        <f t="shared" si="156"/>
        <v>drama</v>
      </c>
      <c r="U992">
        <f t="shared" si="157"/>
        <v>12</v>
      </c>
      <c r="V992" t="str">
        <f t="shared" si="158"/>
        <v>film &amp; video</v>
      </c>
      <c r="W992" t="e">
        <f t="shared" si="159"/>
        <v>#VALUE!</v>
      </c>
      <c r="X992">
        <f t="shared" si="160"/>
        <v>18</v>
      </c>
    </row>
    <row r="993" spans="1:2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 s="17">
        <f t="shared" si="153"/>
        <v>41907.208333333336</v>
      </c>
      <c r="K993">
        <v>1411621200</v>
      </c>
      <c r="L993" s="16">
        <f t="shared" si="154"/>
        <v>41911.208333333336</v>
      </c>
      <c r="M993">
        <v>1411966800</v>
      </c>
      <c r="N993" t="b">
        <v>0</v>
      </c>
      <c r="O993" t="b">
        <v>1</v>
      </c>
      <c r="P993" t="s">
        <v>23</v>
      </c>
      <c r="Q993" s="6">
        <f t="shared" si="151"/>
        <v>1.131734693877551</v>
      </c>
      <c r="R993">
        <f t="shared" si="152"/>
        <v>46.020746887966808</v>
      </c>
      <c r="S993" t="str">
        <f t="shared" si="155"/>
        <v>music</v>
      </c>
      <c r="T993" t="str">
        <f t="shared" si="156"/>
        <v>rock</v>
      </c>
      <c r="U993">
        <f t="shared" si="157"/>
        <v>5</v>
      </c>
      <c r="V993" t="str">
        <f t="shared" si="158"/>
        <v>music</v>
      </c>
      <c r="W993" t="str">
        <f t="shared" si="159"/>
        <v>music/rock</v>
      </c>
      <c r="X993">
        <f t="shared" si="160"/>
        <v>10</v>
      </c>
    </row>
    <row r="994" spans="1:2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 s="17">
        <f t="shared" si="153"/>
        <v>43227.208333333328</v>
      </c>
      <c r="K994">
        <v>1525669200</v>
      </c>
      <c r="L994" s="16">
        <f t="shared" si="154"/>
        <v>43241.208333333328</v>
      </c>
      <c r="M994">
        <v>1526878800</v>
      </c>
      <c r="N994" t="b">
        <v>0</v>
      </c>
      <c r="O994" t="b">
        <v>1</v>
      </c>
      <c r="P994" t="s">
        <v>53</v>
      </c>
      <c r="Q994" s="6">
        <f t="shared" si="151"/>
        <v>4.2654838709677421</v>
      </c>
      <c r="R994">
        <f t="shared" si="152"/>
        <v>100.17424242424242</v>
      </c>
      <c r="S994" t="str">
        <f t="shared" si="155"/>
        <v>film &amp; video</v>
      </c>
      <c r="T994" t="str">
        <f t="shared" si="156"/>
        <v>drama</v>
      </c>
      <c r="U994">
        <f t="shared" si="157"/>
        <v>12</v>
      </c>
      <c r="V994" t="str">
        <f t="shared" si="158"/>
        <v>film &amp; video</v>
      </c>
      <c r="W994" t="str">
        <f t="shared" si="159"/>
        <v>lm &amp; video/drama</v>
      </c>
      <c r="X994">
        <f t="shared" si="160"/>
        <v>18</v>
      </c>
    </row>
    <row r="995" spans="1:2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 s="17">
        <f t="shared" si="153"/>
        <v>42362.25</v>
      </c>
      <c r="K995">
        <v>1450936800</v>
      </c>
      <c r="L995" s="16">
        <f t="shared" si="154"/>
        <v>42379.25</v>
      </c>
      <c r="M995">
        <v>1452405600</v>
      </c>
      <c r="N995" t="b">
        <v>0</v>
      </c>
      <c r="O995" t="b">
        <v>1</v>
      </c>
      <c r="P995" t="s">
        <v>122</v>
      </c>
      <c r="Q995" s="6">
        <f t="shared" si="151"/>
        <v>0.77632653061224488</v>
      </c>
      <c r="R995">
        <f t="shared" si="152"/>
        <v>101.44</v>
      </c>
      <c r="S995" t="str">
        <f t="shared" si="155"/>
        <v>photography</v>
      </c>
      <c r="T995" t="str">
        <f t="shared" si="156"/>
        <v>photography books</v>
      </c>
      <c r="U995">
        <f t="shared" si="157"/>
        <v>11</v>
      </c>
      <c r="V995" t="str">
        <f t="shared" si="158"/>
        <v>photography</v>
      </c>
      <c r="W995" t="str">
        <f t="shared" si="159"/>
        <v>raphy books</v>
      </c>
      <c r="X995">
        <f t="shared" si="160"/>
        <v>29</v>
      </c>
    </row>
    <row r="996" spans="1:2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 s="17">
        <f t="shared" si="153"/>
        <v>41929.208333333336</v>
      </c>
      <c r="K996">
        <v>1413522000</v>
      </c>
      <c r="L996" s="16">
        <f t="shared" si="154"/>
        <v>41935.208333333336</v>
      </c>
      <c r="M996">
        <v>1414040400</v>
      </c>
      <c r="N996" t="b">
        <v>0</v>
      </c>
      <c r="O996" t="b">
        <v>1</v>
      </c>
      <c r="P996" t="s">
        <v>206</v>
      </c>
      <c r="Q996" s="6">
        <f t="shared" si="151"/>
        <v>0.52496810772501767</v>
      </c>
      <c r="R996">
        <f t="shared" si="152"/>
        <v>87.972684085510693</v>
      </c>
      <c r="S996" t="str">
        <f t="shared" si="155"/>
        <v>publishing</v>
      </c>
      <c r="T996" t="str">
        <f t="shared" si="156"/>
        <v>translations</v>
      </c>
      <c r="U996">
        <f t="shared" si="157"/>
        <v>10</v>
      </c>
      <c r="V996" t="str">
        <f t="shared" si="158"/>
        <v>publishing</v>
      </c>
      <c r="W996" t="str">
        <f t="shared" si="159"/>
        <v>tions</v>
      </c>
      <c r="X996">
        <f t="shared" si="160"/>
        <v>23</v>
      </c>
    </row>
    <row r="997" spans="1:2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 s="17">
        <f t="shared" si="153"/>
        <v>43408.208333333328</v>
      </c>
      <c r="K997">
        <v>1541307600</v>
      </c>
      <c r="L997" s="16">
        <f t="shared" si="154"/>
        <v>43437.25</v>
      </c>
      <c r="M997">
        <v>1543816800</v>
      </c>
      <c r="N997" t="b">
        <v>0</v>
      </c>
      <c r="O997" t="b">
        <v>1</v>
      </c>
      <c r="P997" t="s">
        <v>17</v>
      </c>
      <c r="Q997" s="6">
        <f t="shared" si="151"/>
        <v>1.5746762589928058</v>
      </c>
      <c r="R997">
        <f t="shared" si="152"/>
        <v>74.995594713656388</v>
      </c>
      <c r="S997" t="str">
        <f t="shared" si="155"/>
        <v>food</v>
      </c>
      <c r="T997" t="str">
        <f t="shared" si="156"/>
        <v>food trucks</v>
      </c>
      <c r="U997">
        <f t="shared" si="157"/>
        <v>4</v>
      </c>
      <c r="V997" t="str">
        <f t="shared" si="158"/>
        <v>food</v>
      </c>
      <c r="W997" t="str">
        <f t="shared" si="159"/>
        <v>d trucks</v>
      </c>
      <c r="X997">
        <f t="shared" si="160"/>
        <v>16</v>
      </c>
    </row>
    <row r="998" spans="1:2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 s="17">
        <f t="shared" si="153"/>
        <v>41276.25</v>
      </c>
      <c r="K998">
        <v>1357106400</v>
      </c>
      <c r="L998" s="16">
        <f t="shared" si="154"/>
        <v>41306.25</v>
      </c>
      <c r="M998">
        <v>1359698400</v>
      </c>
      <c r="N998" t="b">
        <v>0</v>
      </c>
      <c r="O998" t="b">
        <v>0</v>
      </c>
      <c r="P998" t="s">
        <v>33</v>
      </c>
      <c r="Q998" s="6">
        <f t="shared" si="151"/>
        <v>0.72939393939393937</v>
      </c>
      <c r="R998">
        <f t="shared" si="152"/>
        <v>42.982142857142854</v>
      </c>
      <c r="S998" t="str">
        <f t="shared" si="155"/>
        <v>theater</v>
      </c>
      <c r="T998" t="str">
        <f t="shared" si="156"/>
        <v>plays</v>
      </c>
      <c r="U998">
        <f t="shared" si="157"/>
        <v>7</v>
      </c>
      <c r="V998" t="str">
        <f t="shared" si="158"/>
        <v>theater</v>
      </c>
      <c r="W998" t="str">
        <f t="shared" si="159"/>
        <v>plays</v>
      </c>
      <c r="X998">
        <f t="shared" si="160"/>
        <v>13</v>
      </c>
    </row>
    <row r="999" spans="1:2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 s="17">
        <f t="shared" si="153"/>
        <v>41659.25</v>
      </c>
      <c r="K999">
        <v>1390197600</v>
      </c>
      <c r="L999" s="16">
        <f t="shared" si="154"/>
        <v>41664.25</v>
      </c>
      <c r="M999">
        <v>1390629600</v>
      </c>
      <c r="N999" t="b">
        <v>0</v>
      </c>
      <c r="O999" t="b">
        <v>0</v>
      </c>
      <c r="P999" t="s">
        <v>33</v>
      </c>
      <c r="Q999" s="6">
        <f t="shared" si="151"/>
        <v>0.60565789473684206</v>
      </c>
      <c r="R999">
        <f t="shared" si="152"/>
        <v>33.115107913669064</v>
      </c>
      <c r="S999" t="str">
        <f t="shared" si="155"/>
        <v>theater</v>
      </c>
      <c r="T999" t="str">
        <f t="shared" si="156"/>
        <v>plays</v>
      </c>
      <c r="U999">
        <f t="shared" si="157"/>
        <v>7</v>
      </c>
      <c r="V999" t="str">
        <f t="shared" si="158"/>
        <v>theater</v>
      </c>
      <c r="W999" t="str">
        <f t="shared" si="159"/>
        <v>er/plays</v>
      </c>
      <c r="X999">
        <f t="shared" si="160"/>
        <v>13</v>
      </c>
    </row>
    <row r="1000" spans="1:2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 s="17">
        <f t="shared" si="153"/>
        <v>40220.25</v>
      </c>
      <c r="K1000">
        <v>1265868000</v>
      </c>
      <c r="L1000" s="16">
        <f t="shared" si="154"/>
        <v>40234.25</v>
      </c>
      <c r="M1000">
        <v>1267077600</v>
      </c>
      <c r="N1000" t="b">
        <v>0</v>
      </c>
      <c r="O1000" t="b">
        <v>1</v>
      </c>
      <c r="P1000" t="s">
        <v>60</v>
      </c>
      <c r="Q1000" s="6">
        <f t="shared" si="151"/>
        <v>0.5679129129129129</v>
      </c>
      <c r="R1000">
        <f t="shared" si="152"/>
        <v>101.13101604278074</v>
      </c>
      <c r="S1000" t="str">
        <f t="shared" si="155"/>
        <v>music</v>
      </c>
      <c r="T1000" t="str">
        <f t="shared" si="156"/>
        <v>indie rock</v>
      </c>
      <c r="U1000">
        <f t="shared" si="157"/>
        <v>5</v>
      </c>
      <c r="V1000" t="str">
        <f t="shared" si="158"/>
        <v>music</v>
      </c>
      <c r="W1000" t="str">
        <f t="shared" si="159"/>
        <v>indie rock</v>
      </c>
      <c r="X1000">
        <f t="shared" si="160"/>
        <v>16</v>
      </c>
    </row>
    <row r="1001" spans="1:2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 s="17">
        <f t="shared" si="153"/>
        <v>42550.208333333328</v>
      </c>
      <c r="K1001">
        <v>1467176400</v>
      </c>
      <c r="L1001" s="16">
        <f t="shared" si="154"/>
        <v>42557.208333333328</v>
      </c>
      <c r="M1001">
        <v>1467781200</v>
      </c>
      <c r="N1001" t="b">
        <v>0</v>
      </c>
      <c r="O1001" t="b">
        <v>0</v>
      </c>
      <c r="P1001" t="s">
        <v>17</v>
      </c>
      <c r="Q1001" s="6">
        <f t="shared" si="151"/>
        <v>0.56542754275427543</v>
      </c>
      <c r="R1001">
        <f t="shared" si="152"/>
        <v>55.98841354723708</v>
      </c>
      <c r="S1001" t="str">
        <f t="shared" si="155"/>
        <v>food</v>
      </c>
      <c r="T1001" t="str">
        <f t="shared" si="156"/>
        <v>food trucks</v>
      </c>
      <c r="U1001">
        <f t="shared" si="157"/>
        <v>4</v>
      </c>
      <c r="V1001" t="str">
        <f t="shared" si="158"/>
        <v>food</v>
      </c>
      <c r="W1001" t="e">
        <f t="shared" si="159"/>
        <v>#VALUE!</v>
      </c>
      <c r="X1001">
        <f t="shared" si="160"/>
        <v>16</v>
      </c>
    </row>
  </sheetData>
  <conditionalFormatting sqref="F1:F1048576">
    <cfRule type="containsText" dxfId="87" priority="5" operator="containsText" text="live">
      <formula>NOT(ISERROR(SEARCH("live",F1)))</formula>
    </cfRule>
    <cfRule type="containsText" dxfId="86" priority="6" operator="containsText" text="canceled">
      <formula>NOT(ISERROR(SEARCH("canceled",F1)))</formula>
    </cfRule>
    <cfRule type="containsText" dxfId="85" priority="7" operator="containsText" text="successful">
      <formula>NOT(ISERROR(SEARCH("successful",F1)))</formula>
    </cfRule>
    <cfRule type="containsText" dxfId="84" priority="8" operator="containsText" text="failed">
      <formula>NOT(ISERROR(SEARCH("failed",F1)))</formula>
    </cfRule>
    <cfRule type="colorScale" priority="9">
      <colorScale>
        <cfvo type="formula" val="&quot;failed&quot;"/>
        <cfvo type="formula" val="&quot;successful&quot;"/>
        <color rgb="FFFF7128"/>
        <color theme="9"/>
      </colorScale>
    </cfRule>
    <cfRule type="colorScale" priority="10">
      <colorScale>
        <cfvo type="num" val="&quot;successfulk&quot;"/>
        <cfvo type="max"/>
        <color rgb="FFFF7128"/>
        <color theme="9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1048576">
    <cfRule type="cellIs" dxfId="83" priority="1" operator="greaterThan">
      <formula>2</formula>
    </cfRule>
    <cfRule type="cellIs" dxfId="82" priority="2" operator="between">
      <formula>1</formula>
      <formula>2</formula>
    </cfRule>
    <cfRule type="cellIs" dxfId="81" priority="3" operator="lessThan">
      <formula>1</formula>
    </cfRule>
    <cfRule type="cellIs" dxfId="80" priority="4" operator="between">
      <formula>0</formula>
      <formula>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6AE8-6E61-9342-9E65-9608BD459F8B}">
  <sheetPr codeName="Sheet6"/>
  <dimension ref="A1:G19"/>
  <sheetViews>
    <sheetView workbookViewId="0">
      <selection activeCell="K31" sqref="K3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5.6640625" bestFit="1" customWidth="1"/>
    <col min="9" max="9" width="13" bestFit="1" customWidth="1"/>
    <col min="10" max="10" width="15.6640625" bestFit="1" customWidth="1"/>
    <col min="11" max="11" width="13" bestFit="1" customWidth="1"/>
    <col min="12" max="12" width="20.5" bestFit="1" customWidth="1"/>
    <col min="13" max="13" width="17.83203125" bestFit="1" customWidth="1"/>
    <col min="14" max="14" width="15.6640625" bestFit="1" customWidth="1"/>
    <col min="15" max="15" width="28.6640625" bestFit="1" customWidth="1"/>
    <col min="16" max="16" width="22" bestFit="1" customWidth="1"/>
    <col min="17" max="17" width="20.5" bestFit="1" customWidth="1"/>
    <col min="18" max="18" width="33.5" bestFit="1" customWidth="1"/>
    <col min="19" max="19" width="26.83203125" bestFit="1" customWidth="1"/>
  </cols>
  <sheetData>
    <row r="1" spans="1:7" x14ac:dyDescent="0.2">
      <c r="A1" s="4" t="s">
        <v>2031</v>
      </c>
      <c r="B1" t="s">
        <v>2047</v>
      </c>
    </row>
    <row r="2" spans="1:7" x14ac:dyDescent="0.2">
      <c r="A2" s="4" t="s">
        <v>2086</v>
      </c>
      <c r="B2" t="s">
        <v>2047</v>
      </c>
    </row>
    <row r="4" spans="1:7" x14ac:dyDescent="0.2">
      <c r="A4" s="4" t="s">
        <v>2037</v>
      </c>
      <c r="B4" s="4" t="s">
        <v>2036</v>
      </c>
    </row>
    <row r="5" spans="1:7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">
      <c r="A6" s="5" t="s">
        <v>2034</v>
      </c>
    </row>
    <row r="7" spans="1:7" x14ac:dyDescent="0.2">
      <c r="A7" s="5" t="s">
        <v>2074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2">
      <c r="A8" s="5" t="s">
        <v>2075</v>
      </c>
      <c r="B8">
        <v>7</v>
      </c>
      <c r="C8">
        <v>28</v>
      </c>
      <c r="E8">
        <v>44</v>
      </c>
      <c r="G8">
        <v>79</v>
      </c>
    </row>
    <row r="9" spans="1:7" x14ac:dyDescent="0.2">
      <c r="A9" s="5" t="s">
        <v>2076</v>
      </c>
      <c r="B9">
        <v>4</v>
      </c>
      <c r="C9">
        <v>33</v>
      </c>
      <c r="E9">
        <v>49</v>
      </c>
      <c r="G9">
        <v>86</v>
      </c>
    </row>
    <row r="10" spans="1:7" x14ac:dyDescent="0.2">
      <c r="A10" s="5" t="s">
        <v>2077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2">
      <c r="A11" s="5" t="s">
        <v>2078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2">
      <c r="A12" s="5" t="s">
        <v>2079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2">
      <c r="A13" s="5" t="s">
        <v>2080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2">
      <c r="A14" s="5" t="s">
        <v>2081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2">
      <c r="A15" s="5" t="s">
        <v>2082</v>
      </c>
      <c r="B15">
        <v>5</v>
      </c>
      <c r="C15">
        <v>23</v>
      </c>
      <c r="E15">
        <v>45</v>
      </c>
      <c r="G15">
        <v>73</v>
      </c>
    </row>
    <row r="16" spans="1:7" x14ac:dyDescent="0.2">
      <c r="A16" s="5" t="s">
        <v>2083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2">
      <c r="A17" s="5" t="s">
        <v>2084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2">
      <c r="A18" s="5" t="s">
        <v>2085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2">
      <c r="A19" s="5" t="s">
        <v>2035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5149-5DFA-BA4E-A30D-6ECDFD33F78A}">
  <sheetPr codeName="Sheet7"/>
  <dimension ref="A1:Z1001"/>
  <sheetViews>
    <sheetView workbookViewId="0">
      <selection activeCell="D1" sqref="D1:D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23.6640625" customWidth="1"/>
    <col min="11" max="11" width="21" customWidth="1"/>
    <col min="12" max="12" width="23.83203125" customWidth="1"/>
    <col min="13" max="13" width="17.1640625" customWidth="1"/>
    <col min="16" max="16" width="28" bestFit="1" customWidth="1"/>
    <col min="17" max="17" width="16.33203125" customWidth="1"/>
    <col min="18" max="18" width="23.1640625" customWidth="1"/>
    <col min="19" max="19" width="19.33203125" customWidth="1"/>
    <col min="20" max="20" width="22" customWidth="1"/>
    <col min="26" max="26" width="25.5" customWidth="1"/>
  </cols>
  <sheetData>
    <row r="1" spans="1:26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2072</v>
      </c>
      <c r="K1" s="1" t="s">
        <v>8</v>
      </c>
      <c r="L1" s="1" t="s">
        <v>2073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</row>
    <row r="2" spans="1:26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 s="17">
        <f>(((K2/60)/60)/24)+DATE(1970,1,1)</f>
        <v>42336.25</v>
      </c>
      <c r="K2">
        <v>1448690400</v>
      </c>
      <c r="L2" s="16">
        <f>(((M2/60)/60)/24)+DATE(1970,1,1)</f>
        <v>42353.25</v>
      </c>
      <c r="M2">
        <v>1450159200</v>
      </c>
      <c r="N2" t="b">
        <v>0</v>
      </c>
      <c r="O2" t="b">
        <v>0</v>
      </c>
      <c r="P2" t="s">
        <v>17</v>
      </c>
      <c r="Q2" s="6">
        <f t="shared" ref="Q2:Q65" si="0">E2/D2</f>
        <v>0</v>
      </c>
      <c r="R2">
        <f t="shared" ref="R2:R65" si="1">IFERROR(E2/G2, 0)</f>
        <v>0</v>
      </c>
      <c r="S2" t="str">
        <f>LEFT(P2,SEARCH("/",P2)-1)</f>
        <v>food</v>
      </c>
      <c r="T2" t="str">
        <f>MID(P2,SEARCH("/",P2)+1,LEN(P2))</f>
        <v>food trucks</v>
      </c>
      <c r="U2">
        <f>SEARCH("/",P2)</f>
        <v>5</v>
      </c>
      <c r="V2" t="str">
        <f>S2</f>
        <v>food</v>
      </c>
      <c r="W2" t="e">
        <f>MID(P2,"/",)</f>
        <v>#VALUE!</v>
      </c>
      <c r="X2">
        <f>LEN(P2)</f>
        <v>16</v>
      </c>
      <c r="Z2" t="str">
        <f>T2</f>
        <v>food trucks</v>
      </c>
    </row>
    <row r="3" spans="1:26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 s="17">
        <f t="shared" ref="J3:J66" si="2">(((K3/60)/60)/24)+DATE(1970,1,1)</f>
        <v>41870.208333333336</v>
      </c>
      <c r="K3">
        <v>1408424400</v>
      </c>
      <c r="L3" s="16">
        <f t="shared" ref="L3:L66" si="3">(((M3/60)/60)/24)+DATE(1970,1,1)</f>
        <v>41872.208333333336</v>
      </c>
      <c r="M3">
        <v>1408597200</v>
      </c>
      <c r="N3" t="b">
        <v>0</v>
      </c>
      <c r="O3" t="b">
        <v>1</v>
      </c>
      <c r="P3" t="s">
        <v>23</v>
      </c>
      <c r="Q3" s="6">
        <f t="shared" si="0"/>
        <v>10.4</v>
      </c>
      <c r="R3">
        <f t="shared" si="1"/>
        <v>92.151898734177209</v>
      </c>
      <c r="S3" t="str">
        <f t="shared" ref="S3:S66" si="4">LEFT(P3,SEARCH("/",P3)-1)</f>
        <v>music</v>
      </c>
      <c r="T3" t="str">
        <f t="shared" ref="T3:T66" si="5">MID(P3,SEARCH("/",P3)+1,LEN(P3))</f>
        <v>rock</v>
      </c>
      <c r="U3">
        <f t="shared" ref="U3:U66" si="6">SEARCH("/",P3)-1</f>
        <v>5</v>
      </c>
      <c r="V3" t="str">
        <f t="shared" ref="V3:V66" si="7">LEFT(P3,SEARCH("/",P3)-1)</f>
        <v>music</v>
      </c>
      <c r="X3">
        <f>LEN(P3)</f>
        <v>10</v>
      </c>
      <c r="Z3" t="str">
        <f t="shared" ref="Z3:Z10" si="8">MID(P3,SEARCH("/",P3),LEN(P3))</f>
        <v>/rock</v>
      </c>
    </row>
    <row r="4" spans="1:26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 s="17">
        <f t="shared" si="2"/>
        <v>41595.25</v>
      </c>
      <c r="K4">
        <v>1384668000</v>
      </c>
      <c r="L4" s="16">
        <f t="shared" si="3"/>
        <v>41597.25</v>
      </c>
      <c r="M4">
        <v>1384840800</v>
      </c>
      <c r="N4" t="b">
        <v>0</v>
      </c>
      <c r="O4" t="b">
        <v>0</v>
      </c>
      <c r="P4" t="s">
        <v>28</v>
      </c>
      <c r="Q4" s="6">
        <f t="shared" si="0"/>
        <v>1.3147878228782288</v>
      </c>
      <c r="R4">
        <f t="shared" si="1"/>
        <v>100.01614035087719</v>
      </c>
      <c r="S4" t="str">
        <f t="shared" si="4"/>
        <v>technology</v>
      </c>
      <c r="T4" t="str">
        <f t="shared" si="5"/>
        <v>web</v>
      </c>
      <c r="U4">
        <f t="shared" si="6"/>
        <v>10</v>
      </c>
      <c r="V4" t="str">
        <f t="shared" si="7"/>
        <v>technology</v>
      </c>
      <c r="W4" t="str">
        <f>RIGHT(P5,LEN(P6)-SEARCH("/",P5))</f>
        <v>ic/rock</v>
      </c>
      <c r="X4">
        <f t="shared" ref="X4:X67" si="9">LEN(P4)</f>
        <v>14</v>
      </c>
      <c r="Z4" t="str">
        <f t="shared" si="8"/>
        <v>/web</v>
      </c>
    </row>
    <row r="5" spans="1:26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 s="17">
        <f t="shared" si="2"/>
        <v>43688.208333333328</v>
      </c>
      <c r="K5">
        <v>1565499600</v>
      </c>
      <c r="L5" s="16">
        <f t="shared" si="3"/>
        <v>43728.208333333328</v>
      </c>
      <c r="M5">
        <v>1568955600</v>
      </c>
      <c r="N5" t="b">
        <v>0</v>
      </c>
      <c r="O5" t="b">
        <v>0</v>
      </c>
      <c r="P5" t="s">
        <v>23</v>
      </c>
      <c r="Q5" s="6">
        <f t="shared" si="0"/>
        <v>0.58976190476190471</v>
      </c>
      <c r="R5">
        <f t="shared" si="1"/>
        <v>103.20833333333333</v>
      </c>
      <c r="S5" t="str">
        <f t="shared" si="4"/>
        <v>music</v>
      </c>
      <c r="T5" t="str">
        <f t="shared" si="5"/>
        <v>rock</v>
      </c>
      <c r="U5">
        <f t="shared" si="6"/>
        <v>5</v>
      </c>
      <c r="V5" t="str">
        <f t="shared" si="7"/>
        <v>music</v>
      </c>
      <c r="X5">
        <f t="shared" si="9"/>
        <v>10</v>
      </c>
      <c r="Z5" t="str">
        <f t="shared" si="8"/>
        <v>/rock</v>
      </c>
    </row>
    <row r="6" spans="1:26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 s="17">
        <f t="shared" si="2"/>
        <v>43485.25</v>
      </c>
      <c r="K6">
        <v>1547964000</v>
      </c>
      <c r="L6" s="16">
        <f t="shared" si="3"/>
        <v>43489.25</v>
      </c>
      <c r="M6">
        <v>1548309600</v>
      </c>
      <c r="N6" t="b">
        <v>0</v>
      </c>
      <c r="O6" t="b">
        <v>0</v>
      </c>
      <c r="P6" t="s">
        <v>33</v>
      </c>
      <c r="Q6" s="6">
        <f t="shared" si="0"/>
        <v>0.69276315789473686</v>
      </c>
      <c r="R6">
        <f t="shared" si="1"/>
        <v>99.339622641509436</v>
      </c>
      <c r="S6" t="str">
        <f t="shared" si="4"/>
        <v>theater</v>
      </c>
      <c r="T6" t="str">
        <f t="shared" si="5"/>
        <v>plays</v>
      </c>
      <c r="U6">
        <f t="shared" si="6"/>
        <v>7</v>
      </c>
      <c r="V6" t="str">
        <f t="shared" si="7"/>
        <v>theater</v>
      </c>
      <c r="W6" t="str">
        <f t="shared" ref="W6:W69" si="10">RIGHT(P6,LEN(P7)-SEARCH("/",P6))</f>
        <v>plays</v>
      </c>
      <c r="X6">
        <f t="shared" si="9"/>
        <v>13</v>
      </c>
      <c r="Z6" t="str">
        <f t="shared" si="8"/>
        <v>/plays</v>
      </c>
    </row>
    <row r="7" spans="1:26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 s="17">
        <f t="shared" si="2"/>
        <v>41149.208333333336</v>
      </c>
      <c r="K7">
        <v>1346130000</v>
      </c>
      <c r="L7" s="16">
        <f t="shared" si="3"/>
        <v>41160.208333333336</v>
      </c>
      <c r="M7">
        <v>1347080400</v>
      </c>
      <c r="N7" t="b">
        <v>0</v>
      </c>
      <c r="O7" t="b">
        <v>0</v>
      </c>
      <c r="P7" t="s">
        <v>33</v>
      </c>
      <c r="Q7" s="6">
        <f t="shared" si="0"/>
        <v>1.7361842105263159</v>
      </c>
      <c r="R7">
        <f t="shared" si="1"/>
        <v>75.833333333333329</v>
      </c>
      <c r="S7" t="str">
        <f t="shared" si="4"/>
        <v>theater</v>
      </c>
      <c r="T7" t="str">
        <f t="shared" si="5"/>
        <v>plays</v>
      </c>
      <c r="U7">
        <f t="shared" si="6"/>
        <v>7</v>
      </c>
      <c r="V7" t="str">
        <f t="shared" si="7"/>
        <v>theater</v>
      </c>
      <c r="W7" t="str">
        <f t="shared" si="10"/>
        <v>theater/plays</v>
      </c>
      <c r="X7">
        <f t="shared" si="9"/>
        <v>13</v>
      </c>
      <c r="Z7" t="str">
        <f t="shared" si="8"/>
        <v>/plays</v>
      </c>
    </row>
    <row r="8" spans="1:26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 s="17">
        <f t="shared" si="2"/>
        <v>42991.208333333328</v>
      </c>
      <c r="K8">
        <v>1505278800</v>
      </c>
      <c r="L8" s="16">
        <f t="shared" si="3"/>
        <v>42992.208333333328</v>
      </c>
      <c r="M8">
        <v>1505365200</v>
      </c>
      <c r="N8" t="b">
        <v>0</v>
      </c>
      <c r="O8" t="b">
        <v>0</v>
      </c>
      <c r="P8" t="s">
        <v>42</v>
      </c>
      <c r="Q8" s="6">
        <f t="shared" si="0"/>
        <v>0.20961538461538462</v>
      </c>
      <c r="R8">
        <f t="shared" si="1"/>
        <v>60.555555555555557</v>
      </c>
      <c r="S8" t="str">
        <f t="shared" si="4"/>
        <v>film &amp; video</v>
      </c>
      <c r="T8" t="str">
        <f t="shared" si="5"/>
        <v>documentary</v>
      </c>
      <c r="U8">
        <f t="shared" si="6"/>
        <v>12</v>
      </c>
      <c r="V8" t="str">
        <f t="shared" si="7"/>
        <v>film &amp; video</v>
      </c>
      <c r="W8" t="str">
        <f t="shared" si="10"/>
        <v/>
      </c>
      <c r="X8">
        <f t="shared" si="9"/>
        <v>24</v>
      </c>
      <c r="Z8" t="str">
        <f t="shared" si="8"/>
        <v>/documentary</v>
      </c>
    </row>
    <row r="9" spans="1:26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 s="17">
        <f t="shared" si="2"/>
        <v>42229.208333333328</v>
      </c>
      <c r="K9">
        <v>1439442000</v>
      </c>
      <c r="L9" s="16">
        <f t="shared" si="3"/>
        <v>42231.208333333328</v>
      </c>
      <c r="M9">
        <v>1439614800</v>
      </c>
      <c r="N9" t="b">
        <v>0</v>
      </c>
      <c r="O9" t="b">
        <v>0</v>
      </c>
      <c r="P9" t="s">
        <v>33</v>
      </c>
      <c r="Q9" s="6">
        <f t="shared" si="0"/>
        <v>3.2757777777777779</v>
      </c>
      <c r="R9">
        <f t="shared" si="1"/>
        <v>64.93832599118943</v>
      </c>
      <c r="S9" t="str">
        <f t="shared" si="4"/>
        <v>theater</v>
      </c>
      <c r="T9" t="str">
        <f t="shared" si="5"/>
        <v>plays</v>
      </c>
      <c r="U9">
        <f t="shared" si="6"/>
        <v>7</v>
      </c>
      <c r="V9" t="str">
        <f t="shared" si="7"/>
        <v>theater</v>
      </c>
      <c r="W9" t="str">
        <f t="shared" si="10"/>
        <v>plays</v>
      </c>
      <c r="X9">
        <f t="shared" si="9"/>
        <v>13</v>
      </c>
      <c r="Z9" t="str">
        <f t="shared" si="8"/>
        <v>/plays</v>
      </c>
    </row>
    <row r="10" spans="1:26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 s="17">
        <f t="shared" si="2"/>
        <v>40399.208333333336</v>
      </c>
      <c r="K10">
        <v>1281330000</v>
      </c>
      <c r="L10" s="16">
        <f t="shared" si="3"/>
        <v>40401.208333333336</v>
      </c>
      <c r="M10">
        <v>1281502800</v>
      </c>
      <c r="N10" t="b">
        <v>0</v>
      </c>
      <c r="O10" t="b">
        <v>0</v>
      </c>
      <c r="P10" t="s">
        <v>33</v>
      </c>
      <c r="Q10" s="6">
        <f t="shared" si="0"/>
        <v>0.19932788374205268</v>
      </c>
      <c r="R10">
        <f t="shared" si="1"/>
        <v>30.997175141242938</v>
      </c>
      <c r="S10" t="str">
        <f t="shared" si="4"/>
        <v>theater</v>
      </c>
      <c r="T10" t="str">
        <f t="shared" si="5"/>
        <v>plays</v>
      </c>
      <c r="U10">
        <f t="shared" si="6"/>
        <v>7</v>
      </c>
      <c r="V10" t="str">
        <f t="shared" si="7"/>
        <v>theater</v>
      </c>
      <c r="W10" t="str">
        <f t="shared" si="10"/>
        <v>heater/plays</v>
      </c>
      <c r="X10">
        <f t="shared" si="9"/>
        <v>13</v>
      </c>
      <c r="Z10" t="str">
        <f t="shared" si="8"/>
        <v>/plays</v>
      </c>
    </row>
    <row r="11" spans="1:26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 s="17">
        <f t="shared" si="2"/>
        <v>41536.208333333336</v>
      </c>
      <c r="K11">
        <v>1379566800</v>
      </c>
      <c r="L11" s="16">
        <f t="shared" si="3"/>
        <v>41585.25</v>
      </c>
      <c r="M11">
        <v>1383804000</v>
      </c>
      <c r="N11" t="b">
        <v>0</v>
      </c>
      <c r="O11" t="b">
        <v>0</v>
      </c>
      <c r="P11" t="s">
        <v>50</v>
      </c>
      <c r="Q11" s="6">
        <f t="shared" si="0"/>
        <v>0.51741935483870971</v>
      </c>
      <c r="R11">
        <f t="shared" si="1"/>
        <v>72.909090909090907</v>
      </c>
      <c r="S11" t="str">
        <f t="shared" si="4"/>
        <v>music</v>
      </c>
      <c r="T11" t="str">
        <f t="shared" si="5"/>
        <v>electric music</v>
      </c>
      <c r="U11">
        <f t="shared" si="6"/>
        <v>5</v>
      </c>
      <c r="V11" t="str">
        <f t="shared" si="7"/>
        <v>music</v>
      </c>
      <c r="W11" t="str">
        <f t="shared" si="10"/>
        <v>ectric music</v>
      </c>
      <c r="X11">
        <f t="shared" si="9"/>
        <v>20</v>
      </c>
    </row>
    <row r="12" spans="1:26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 s="17">
        <f t="shared" si="2"/>
        <v>40404.208333333336</v>
      </c>
      <c r="K12">
        <v>1281762000</v>
      </c>
      <c r="L12" s="16">
        <f t="shared" si="3"/>
        <v>40452.208333333336</v>
      </c>
      <c r="M12">
        <v>1285909200</v>
      </c>
      <c r="N12" t="b">
        <v>0</v>
      </c>
      <c r="O12" t="b">
        <v>0</v>
      </c>
      <c r="P12" t="s">
        <v>53</v>
      </c>
      <c r="Q12" s="6">
        <f t="shared" si="0"/>
        <v>2.6611538461538462</v>
      </c>
      <c r="R12">
        <f t="shared" si="1"/>
        <v>62.9</v>
      </c>
      <c r="S12" t="str">
        <f t="shared" si="4"/>
        <v>film &amp; video</v>
      </c>
      <c r="T12" t="str">
        <f t="shared" si="5"/>
        <v>drama</v>
      </c>
      <c r="U12">
        <f t="shared" si="6"/>
        <v>12</v>
      </c>
      <c r="V12" t="str">
        <f t="shared" si="7"/>
        <v>film &amp; video</v>
      </c>
      <c r="W12" t="str">
        <f t="shared" si="10"/>
        <v/>
      </c>
      <c r="X12">
        <f t="shared" si="9"/>
        <v>18</v>
      </c>
    </row>
    <row r="13" spans="1:26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 s="17">
        <f t="shared" si="2"/>
        <v>40442.208333333336</v>
      </c>
      <c r="K13">
        <v>1285045200</v>
      </c>
      <c r="L13" s="16">
        <f t="shared" si="3"/>
        <v>40448.208333333336</v>
      </c>
      <c r="M13">
        <v>1285563600</v>
      </c>
      <c r="N13" t="b">
        <v>0</v>
      </c>
      <c r="O13" t="b">
        <v>1</v>
      </c>
      <c r="P13" t="s">
        <v>33</v>
      </c>
      <c r="Q13" s="6">
        <f t="shared" si="0"/>
        <v>0.48095238095238096</v>
      </c>
      <c r="R13">
        <f t="shared" si="1"/>
        <v>112.22222222222223</v>
      </c>
      <c r="S13" t="str">
        <f t="shared" si="4"/>
        <v>theater</v>
      </c>
      <c r="T13" t="str">
        <f t="shared" si="5"/>
        <v>plays</v>
      </c>
      <c r="U13">
        <f t="shared" si="6"/>
        <v>7</v>
      </c>
      <c r="V13" t="str">
        <f t="shared" si="7"/>
        <v>theater</v>
      </c>
      <c r="W13" t="str">
        <f t="shared" si="10"/>
        <v>ater/plays</v>
      </c>
      <c r="X13">
        <f t="shared" si="9"/>
        <v>13</v>
      </c>
    </row>
    <row r="14" spans="1:26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 s="17">
        <f t="shared" si="2"/>
        <v>43760.208333333328</v>
      </c>
      <c r="K14">
        <v>1571720400</v>
      </c>
      <c r="L14" s="16">
        <f t="shared" si="3"/>
        <v>43768.208333333328</v>
      </c>
      <c r="M14">
        <v>1572411600</v>
      </c>
      <c r="N14" t="b">
        <v>0</v>
      </c>
      <c r="O14" t="b">
        <v>0</v>
      </c>
      <c r="P14" t="s">
        <v>53</v>
      </c>
      <c r="Q14" s="6">
        <f t="shared" si="0"/>
        <v>0.89349206349206345</v>
      </c>
      <c r="R14">
        <f t="shared" si="1"/>
        <v>102.34545454545454</v>
      </c>
      <c r="S14" t="str">
        <f t="shared" si="4"/>
        <v>film &amp; video</v>
      </c>
      <c r="T14" t="str">
        <f t="shared" si="5"/>
        <v>drama</v>
      </c>
      <c r="U14">
        <f t="shared" si="6"/>
        <v>12</v>
      </c>
      <c r="V14" t="str">
        <f t="shared" si="7"/>
        <v>film &amp; video</v>
      </c>
      <c r="W14" t="str">
        <f t="shared" si="10"/>
        <v>ama</v>
      </c>
      <c r="X14">
        <f t="shared" si="9"/>
        <v>18</v>
      </c>
    </row>
    <row r="15" spans="1:26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 s="17">
        <f t="shared" si="2"/>
        <v>42532.208333333328</v>
      </c>
      <c r="K15">
        <v>1465621200</v>
      </c>
      <c r="L15" s="16">
        <f t="shared" si="3"/>
        <v>42544.208333333328</v>
      </c>
      <c r="M15">
        <v>1466658000</v>
      </c>
      <c r="N15" t="b">
        <v>0</v>
      </c>
      <c r="O15" t="b">
        <v>0</v>
      </c>
      <c r="P15" t="s">
        <v>60</v>
      </c>
      <c r="Q15" s="6">
        <f t="shared" si="0"/>
        <v>2.4511904761904764</v>
      </c>
      <c r="R15">
        <f t="shared" si="1"/>
        <v>105.05102040816327</v>
      </c>
      <c r="S15" t="str">
        <f t="shared" si="4"/>
        <v>music</v>
      </c>
      <c r="T15" t="str">
        <f t="shared" si="5"/>
        <v>indie rock</v>
      </c>
      <c r="U15">
        <f t="shared" si="6"/>
        <v>5</v>
      </c>
      <c r="V15" t="str">
        <f t="shared" si="7"/>
        <v>music</v>
      </c>
      <c r="W15" t="str">
        <f t="shared" si="10"/>
        <v>indie rock</v>
      </c>
      <c r="X15">
        <f t="shared" si="9"/>
        <v>16</v>
      </c>
    </row>
    <row r="16" spans="1:26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 s="17">
        <f t="shared" si="2"/>
        <v>40974.25</v>
      </c>
      <c r="K16">
        <v>1331013600</v>
      </c>
      <c r="L16" s="16">
        <f t="shared" si="3"/>
        <v>41001.208333333336</v>
      </c>
      <c r="M16">
        <v>1333342800</v>
      </c>
      <c r="N16" t="b">
        <v>0</v>
      </c>
      <c r="O16" t="b">
        <v>0</v>
      </c>
      <c r="P16" t="s">
        <v>60</v>
      </c>
      <c r="Q16" s="6">
        <f t="shared" si="0"/>
        <v>0.66769503546099296</v>
      </c>
      <c r="R16">
        <f t="shared" si="1"/>
        <v>94.144999999999996</v>
      </c>
      <c r="S16" t="str">
        <f t="shared" si="4"/>
        <v>music</v>
      </c>
      <c r="T16" t="str">
        <f t="shared" si="5"/>
        <v>indie rock</v>
      </c>
      <c r="U16">
        <f t="shared" si="6"/>
        <v>5</v>
      </c>
      <c r="V16" t="str">
        <f t="shared" si="7"/>
        <v>music</v>
      </c>
      <c r="W16" t="str">
        <f t="shared" si="10"/>
        <v>sic/indie rock</v>
      </c>
      <c r="X16">
        <f t="shared" si="9"/>
        <v>16</v>
      </c>
    </row>
    <row r="17" spans="1:2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 s="17">
        <f t="shared" si="2"/>
        <v>43809.25</v>
      </c>
      <c r="K17">
        <v>1575957600</v>
      </c>
      <c r="L17" s="16">
        <f t="shared" si="3"/>
        <v>43813.25</v>
      </c>
      <c r="M17">
        <v>1576303200</v>
      </c>
      <c r="N17" t="b">
        <v>0</v>
      </c>
      <c r="O17" t="b">
        <v>0</v>
      </c>
      <c r="P17" t="s">
        <v>65</v>
      </c>
      <c r="Q17" s="6">
        <f t="shared" si="0"/>
        <v>0.47307881773399013</v>
      </c>
      <c r="R17">
        <f t="shared" si="1"/>
        <v>84.986725663716811</v>
      </c>
      <c r="S17" t="str">
        <f t="shared" si="4"/>
        <v>technology</v>
      </c>
      <c r="T17" t="str">
        <f t="shared" si="5"/>
        <v>wearables</v>
      </c>
      <c r="U17">
        <f t="shared" si="6"/>
        <v>10</v>
      </c>
      <c r="V17" t="str">
        <f t="shared" si="7"/>
        <v>technology</v>
      </c>
      <c r="W17" t="str">
        <f t="shared" si="10"/>
        <v>/wearables</v>
      </c>
      <c r="X17">
        <f t="shared" si="9"/>
        <v>20</v>
      </c>
    </row>
    <row r="18" spans="1:2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 s="17">
        <f t="shared" si="2"/>
        <v>41661.25</v>
      </c>
      <c r="K18">
        <v>1390370400</v>
      </c>
      <c r="L18" s="16">
        <f t="shared" si="3"/>
        <v>41683.25</v>
      </c>
      <c r="M18">
        <v>1392271200</v>
      </c>
      <c r="N18" t="b">
        <v>0</v>
      </c>
      <c r="O18" t="b">
        <v>0</v>
      </c>
      <c r="P18" t="s">
        <v>68</v>
      </c>
      <c r="Q18" s="6">
        <f t="shared" si="0"/>
        <v>6.4947058823529416</v>
      </c>
      <c r="R18">
        <f t="shared" si="1"/>
        <v>110.41</v>
      </c>
      <c r="S18" t="str">
        <f t="shared" si="4"/>
        <v>publishing</v>
      </c>
      <c r="T18" t="str">
        <f t="shared" si="5"/>
        <v>nonfiction</v>
      </c>
      <c r="U18">
        <f t="shared" si="6"/>
        <v>10</v>
      </c>
      <c r="V18" t="str">
        <f t="shared" si="7"/>
        <v>publishing</v>
      </c>
      <c r="W18" t="str">
        <f t="shared" si="10"/>
        <v>/nonfiction</v>
      </c>
      <c r="X18">
        <f t="shared" si="9"/>
        <v>21</v>
      </c>
    </row>
    <row r="19" spans="1:2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 s="17">
        <f t="shared" si="2"/>
        <v>40555.25</v>
      </c>
      <c r="K19">
        <v>1294812000</v>
      </c>
      <c r="L19" s="16">
        <f t="shared" si="3"/>
        <v>40556.25</v>
      </c>
      <c r="M19">
        <v>1294898400</v>
      </c>
      <c r="N19" t="b">
        <v>0</v>
      </c>
      <c r="O19" t="b">
        <v>0</v>
      </c>
      <c r="P19" t="s">
        <v>71</v>
      </c>
      <c r="Q19" s="6">
        <f t="shared" si="0"/>
        <v>1.5939125295508274</v>
      </c>
      <c r="R19">
        <f t="shared" si="1"/>
        <v>107.96236989591674</v>
      </c>
      <c r="S19" t="str">
        <f t="shared" si="4"/>
        <v>film &amp; video</v>
      </c>
      <c r="T19" t="str">
        <f t="shared" si="5"/>
        <v>animation</v>
      </c>
      <c r="U19">
        <f t="shared" si="6"/>
        <v>12</v>
      </c>
      <c r="V19" t="str">
        <f t="shared" si="7"/>
        <v>film &amp; video</v>
      </c>
      <c r="W19" t="str">
        <f t="shared" si="10"/>
        <v/>
      </c>
      <c r="X19">
        <f t="shared" si="9"/>
        <v>22</v>
      </c>
    </row>
    <row r="20" spans="1:2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 s="17">
        <f t="shared" si="2"/>
        <v>43351.208333333328</v>
      </c>
      <c r="K20">
        <v>1536382800</v>
      </c>
      <c r="L20" s="16">
        <f t="shared" si="3"/>
        <v>43359.208333333328</v>
      </c>
      <c r="M20">
        <v>1537074000</v>
      </c>
      <c r="N20" t="b">
        <v>0</v>
      </c>
      <c r="O20" t="b">
        <v>0</v>
      </c>
      <c r="P20" t="s">
        <v>33</v>
      </c>
      <c r="Q20" s="6">
        <f t="shared" si="0"/>
        <v>0.66912087912087914</v>
      </c>
      <c r="R20">
        <f t="shared" si="1"/>
        <v>45.103703703703701</v>
      </c>
      <c r="S20" t="str">
        <f t="shared" si="4"/>
        <v>theater</v>
      </c>
      <c r="T20" t="str">
        <f t="shared" si="5"/>
        <v>plays</v>
      </c>
      <c r="U20">
        <f t="shared" si="6"/>
        <v>7</v>
      </c>
      <c r="V20" t="str">
        <f t="shared" si="7"/>
        <v>theater</v>
      </c>
      <c r="W20" t="str">
        <f t="shared" si="10"/>
        <v>plays</v>
      </c>
      <c r="X20">
        <f t="shared" si="9"/>
        <v>13</v>
      </c>
    </row>
    <row r="21" spans="1:2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 s="17">
        <f t="shared" si="2"/>
        <v>43528.25</v>
      </c>
      <c r="K21">
        <v>1551679200</v>
      </c>
      <c r="L21" s="16">
        <f t="shared" si="3"/>
        <v>43549.208333333328</v>
      </c>
      <c r="M21">
        <v>1553490000</v>
      </c>
      <c r="N21" t="b">
        <v>0</v>
      </c>
      <c r="O21" t="b">
        <v>1</v>
      </c>
      <c r="P21" t="s">
        <v>33</v>
      </c>
      <c r="Q21" s="6">
        <f t="shared" si="0"/>
        <v>0.48529600000000001</v>
      </c>
      <c r="R21">
        <f t="shared" si="1"/>
        <v>45.001483679525222</v>
      </c>
      <c r="S21" t="str">
        <f t="shared" si="4"/>
        <v>theater</v>
      </c>
      <c r="T21" t="str">
        <f t="shared" si="5"/>
        <v>plays</v>
      </c>
      <c r="U21">
        <f t="shared" si="6"/>
        <v>7</v>
      </c>
      <c r="V21" t="str">
        <f t="shared" si="7"/>
        <v>theater</v>
      </c>
      <c r="W21" t="str">
        <f t="shared" si="10"/>
        <v>ater/plays</v>
      </c>
      <c r="X21">
        <f t="shared" si="9"/>
        <v>13</v>
      </c>
    </row>
    <row r="22" spans="1:2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 s="17">
        <f t="shared" si="2"/>
        <v>41848.208333333336</v>
      </c>
      <c r="K22">
        <v>1406523600</v>
      </c>
      <c r="L22" s="16">
        <f t="shared" si="3"/>
        <v>41848.208333333336</v>
      </c>
      <c r="M22">
        <v>1406523600</v>
      </c>
      <c r="N22" t="b">
        <v>0</v>
      </c>
      <c r="O22" t="b">
        <v>0</v>
      </c>
      <c r="P22" t="s">
        <v>53</v>
      </c>
      <c r="Q22" s="6">
        <f t="shared" si="0"/>
        <v>1.1224279210925645</v>
      </c>
      <c r="R22">
        <f t="shared" si="1"/>
        <v>105.97134670487107</v>
      </c>
      <c r="S22" t="str">
        <f t="shared" si="4"/>
        <v>film &amp; video</v>
      </c>
      <c r="T22" t="str">
        <f t="shared" si="5"/>
        <v>drama</v>
      </c>
      <c r="U22">
        <f t="shared" si="6"/>
        <v>12</v>
      </c>
      <c r="V22" t="str">
        <f t="shared" si="7"/>
        <v>film &amp; video</v>
      </c>
      <c r="W22" t="str">
        <f t="shared" si="10"/>
        <v/>
      </c>
      <c r="X22">
        <f t="shared" si="9"/>
        <v>18</v>
      </c>
    </row>
    <row r="23" spans="1:2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 s="17">
        <f t="shared" si="2"/>
        <v>40770.208333333336</v>
      </c>
      <c r="K23">
        <v>1313384400</v>
      </c>
      <c r="L23" s="16">
        <f t="shared" si="3"/>
        <v>40804.208333333336</v>
      </c>
      <c r="M23">
        <v>1316322000</v>
      </c>
      <c r="N23" t="b">
        <v>0</v>
      </c>
      <c r="O23" t="b">
        <v>0</v>
      </c>
      <c r="P23" t="s">
        <v>33</v>
      </c>
      <c r="Q23" s="6">
        <f t="shared" si="0"/>
        <v>0.40992553191489361</v>
      </c>
      <c r="R23">
        <f t="shared" si="1"/>
        <v>69.055555555555557</v>
      </c>
      <c r="S23" t="str">
        <f t="shared" si="4"/>
        <v>theater</v>
      </c>
      <c r="T23" t="str">
        <f t="shared" si="5"/>
        <v>plays</v>
      </c>
      <c r="U23">
        <f t="shared" si="6"/>
        <v>7</v>
      </c>
      <c r="V23" t="str">
        <f t="shared" si="7"/>
        <v>theater</v>
      </c>
      <c r="W23" t="str">
        <f t="shared" si="10"/>
        <v>plays</v>
      </c>
      <c r="X23">
        <f t="shared" si="9"/>
        <v>13</v>
      </c>
    </row>
    <row r="24" spans="1:2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 s="17">
        <f t="shared" si="2"/>
        <v>43193.208333333328</v>
      </c>
      <c r="K24">
        <v>1522731600</v>
      </c>
      <c r="L24" s="16">
        <f t="shared" si="3"/>
        <v>43208.208333333328</v>
      </c>
      <c r="M24">
        <v>1524027600</v>
      </c>
      <c r="N24" t="b">
        <v>0</v>
      </c>
      <c r="O24" t="b">
        <v>0</v>
      </c>
      <c r="P24" t="s">
        <v>33</v>
      </c>
      <c r="Q24" s="6">
        <f t="shared" si="0"/>
        <v>1.2807106598984772</v>
      </c>
      <c r="R24">
        <f t="shared" si="1"/>
        <v>85.044943820224717</v>
      </c>
      <c r="S24" t="str">
        <f t="shared" si="4"/>
        <v>theater</v>
      </c>
      <c r="T24" t="str">
        <f t="shared" si="5"/>
        <v>plays</v>
      </c>
      <c r="U24">
        <f t="shared" si="6"/>
        <v>7</v>
      </c>
      <c r="V24" t="str">
        <f t="shared" si="7"/>
        <v>theater</v>
      </c>
      <c r="W24" t="str">
        <f t="shared" si="10"/>
        <v>theater/plays</v>
      </c>
      <c r="X24">
        <f t="shared" si="9"/>
        <v>13</v>
      </c>
    </row>
    <row r="25" spans="1:2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 s="17">
        <f t="shared" si="2"/>
        <v>43510.25</v>
      </c>
      <c r="K25">
        <v>1550124000</v>
      </c>
      <c r="L25" s="16">
        <f t="shared" si="3"/>
        <v>43563.208333333328</v>
      </c>
      <c r="M25">
        <v>1554699600</v>
      </c>
      <c r="N25" t="b">
        <v>0</v>
      </c>
      <c r="O25" t="b">
        <v>0</v>
      </c>
      <c r="P25" t="s">
        <v>42</v>
      </c>
      <c r="Q25" s="6">
        <f t="shared" si="0"/>
        <v>3.3204444444444445</v>
      </c>
      <c r="R25">
        <f t="shared" si="1"/>
        <v>105.22535211267606</v>
      </c>
      <c r="S25" t="str">
        <f t="shared" si="4"/>
        <v>film &amp; video</v>
      </c>
      <c r="T25" t="str">
        <f t="shared" si="5"/>
        <v>documentary</v>
      </c>
      <c r="U25">
        <f t="shared" si="6"/>
        <v>12</v>
      </c>
      <c r="V25" t="str">
        <f t="shared" si="7"/>
        <v>film &amp; video</v>
      </c>
      <c r="W25" t="str">
        <f t="shared" si="10"/>
        <v>mentary</v>
      </c>
      <c r="X25">
        <f t="shared" si="9"/>
        <v>24</v>
      </c>
    </row>
    <row r="26" spans="1:2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 s="17">
        <f t="shared" si="2"/>
        <v>41811.208333333336</v>
      </c>
      <c r="K26">
        <v>1403326800</v>
      </c>
      <c r="L26" s="16">
        <f t="shared" si="3"/>
        <v>41813.208333333336</v>
      </c>
      <c r="M26">
        <v>1403499600</v>
      </c>
      <c r="N26" t="b">
        <v>0</v>
      </c>
      <c r="O26" t="b">
        <v>0</v>
      </c>
      <c r="P26" t="s">
        <v>65</v>
      </c>
      <c r="Q26" s="6">
        <f t="shared" si="0"/>
        <v>1.1283225108225108</v>
      </c>
      <c r="R26">
        <f t="shared" si="1"/>
        <v>39.003741114852225</v>
      </c>
      <c r="S26" t="str">
        <f t="shared" si="4"/>
        <v>technology</v>
      </c>
      <c r="T26" t="str">
        <f t="shared" si="5"/>
        <v>wearables</v>
      </c>
      <c r="U26">
        <f t="shared" si="6"/>
        <v>10</v>
      </c>
      <c r="V26" t="str">
        <f t="shared" si="7"/>
        <v>technology</v>
      </c>
      <c r="W26" t="str">
        <f t="shared" si="10"/>
        <v>rables</v>
      </c>
      <c r="X26">
        <f t="shared" si="9"/>
        <v>20</v>
      </c>
    </row>
    <row r="27" spans="1:2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 s="17">
        <f t="shared" si="2"/>
        <v>40681.208333333336</v>
      </c>
      <c r="K27">
        <v>1305694800</v>
      </c>
      <c r="L27" s="16">
        <f t="shared" si="3"/>
        <v>40701.208333333336</v>
      </c>
      <c r="M27">
        <v>1307422800</v>
      </c>
      <c r="N27" t="b">
        <v>0</v>
      </c>
      <c r="O27" t="b">
        <v>1</v>
      </c>
      <c r="P27" t="s">
        <v>89</v>
      </c>
      <c r="Q27" s="6">
        <f t="shared" si="0"/>
        <v>2.1643636363636363</v>
      </c>
      <c r="R27">
        <f t="shared" si="1"/>
        <v>73.030674846625772</v>
      </c>
      <c r="S27" t="str">
        <f t="shared" si="4"/>
        <v>games</v>
      </c>
      <c r="T27" t="str">
        <f t="shared" si="5"/>
        <v>video games</v>
      </c>
      <c r="U27">
        <f t="shared" si="6"/>
        <v>5</v>
      </c>
      <c r="V27" t="str">
        <f t="shared" si="7"/>
        <v>games</v>
      </c>
      <c r="W27" t="str">
        <f t="shared" si="10"/>
        <v>o games</v>
      </c>
      <c r="X27">
        <f t="shared" si="9"/>
        <v>17</v>
      </c>
    </row>
    <row r="28" spans="1:2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 s="17">
        <f t="shared" si="2"/>
        <v>43312.208333333328</v>
      </c>
      <c r="K28">
        <v>1533013200</v>
      </c>
      <c r="L28" s="16">
        <f t="shared" si="3"/>
        <v>43339.208333333328</v>
      </c>
      <c r="M28">
        <v>1535346000</v>
      </c>
      <c r="N28" t="b">
        <v>0</v>
      </c>
      <c r="O28" t="b">
        <v>0</v>
      </c>
      <c r="P28" t="s">
        <v>33</v>
      </c>
      <c r="Q28" s="6">
        <f t="shared" si="0"/>
        <v>0.4819906976744186</v>
      </c>
      <c r="R28">
        <f t="shared" si="1"/>
        <v>35.009459459459457</v>
      </c>
      <c r="S28" t="str">
        <f t="shared" si="4"/>
        <v>theater</v>
      </c>
      <c r="T28" t="str">
        <f t="shared" si="5"/>
        <v>plays</v>
      </c>
      <c r="U28">
        <f t="shared" si="6"/>
        <v>7</v>
      </c>
      <c r="V28" t="str">
        <f t="shared" si="7"/>
        <v>theater</v>
      </c>
      <c r="W28" t="str">
        <f t="shared" si="10"/>
        <v>ys</v>
      </c>
      <c r="X28">
        <f t="shared" si="9"/>
        <v>13</v>
      </c>
    </row>
    <row r="29" spans="1:2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 s="17">
        <f t="shared" si="2"/>
        <v>42280.208333333328</v>
      </c>
      <c r="K29">
        <v>1443848400</v>
      </c>
      <c r="L29" s="16">
        <f t="shared" si="3"/>
        <v>42288.208333333328</v>
      </c>
      <c r="M29">
        <v>1444539600</v>
      </c>
      <c r="N29" t="b">
        <v>0</v>
      </c>
      <c r="O29" t="b">
        <v>0</v>
      </c>
      <c r="P29" t="s">
        <v>23</v>
      </c>
      <c r="Q29" s="6">
        <f t="shared" si="0"/>
        <v>0.79949999999999999</v>
      </c>
      <c r="R29">
        <f t="shared" si="1"/>
        <v>106.6</v>
      </c>
      <c r="S29" t="str">
        <f t="shared" si="4"/>
        <v>music</v>
      </c>
      <c r="T29" t="str">
        <f t="shared" si="5"/>
        <v>rock</v>
      </c>
      <c r="U29">
        <f t="shared" si="6"/>
        <v>5</v>
      </c>
      <c r="V29" t="str">
        <f t="shared" si="7"/>
        <v>music</v>
      </c>
      <c r="W29" t="str">
        <f t="shared" si="10"/>
        <v>ic/rock</v>
      </c>
      <c r="X29">
        <f t="shared" si="9"/>
        <v>10</v>
      </c>
    </row>
    <row r="30" spans="1:2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 s="17">
        <f t="shared" si="2"/>
        <v>40218.25</v>
      </c>
      <c r="K30">
        <v>1265695200</v>
      </c>
      <c r="L30" s="16">
        <f t="shared" si="3"/>
        <v>40241.25</v>
      </c>
      <c r="M30">
        <v>1267682400</v>
      </c>
      <c r="N30" t="b">
        <v>0</v>
      </c>
      <c r="O30" t="b">
        <v>1</v>
      </c>
      <c r="P30" t="s">
        <v>33</v>
      </c>
      <c r="Q30" s="6">
        <f t="shared" si="0"/>
        <v>1.0522553516819573</v>
      </c>
      <c r="R30">
        <f t="shared" si="1"/>
        <v>61.997747747747745</v>
      </c>
      <c r="S30" t="str">
        <f t="shared" si="4"/>
        <v>theater</v>
      </c>
      <c r="T30" t="str">
        <f t="shared" si="5"/>
        <v>plays</v>
      </c>
      <c r="U30">
        <f t="shared" si="6"/>
        <v>7</v>
      </c>
      <c r="V30" t="str">
        <f t="shared" si="7"/>
        <v>theater</v>
      </c>
      <c r="W30" t="str">
        <f t="shared" si="10"/>
        <v>eater/plays</v>
      </c>
      <c r="X30">
        <f t="shared" si="9"/>
        <v>13</v>
      </c>
    </row>
    <row r="31" spans="1:2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 s="17">
        <f t="shared" si="2"/>
        <v>43301.208333333328</v>
      </c>
      <c r="K31">
        <v>1532062800</v>
      </c>
      <c r="L31" s="16">
        <f t="shared" si="3"/>
        <v>43341.208333333328</v>
      </c>
      <c r="M31">
        <v>1535518800</v>
      </c>
      <c r="N31" t="b">
        <v>0</v>
      </c>
      <c r="O31" t="b">
        <v>0</v>
      </c>
      <c r="P31" t="s">
        <v>100</v>
      </c>
      <c r="Q31" s="6">
        <f t="shared" si="0"/>
        <v>3.2889978213507627</v>
      </c>
      <c r="R31">
        <f t="shared" si="1"/>
        <v>94.000622665006233</v>
      </c>
      <c r="S31" t="str">
        <f t="shared" si="4"/>
        <v>film &amp; video</v>
      </c>
      <c r="T31" t="str">
        <f t="shared" si="5"/>
        <v>shorts</v>
      </c>
      <c r="U31">
        <f t="shared" si="6"/>
        <v>12</v>
      </c>
      <c r="V31" t="str">
        <f t="shared" si="7"/>
        <v>film &amp; video</v>
      </c>
      <c r="W31" t="str">
        <f t="shared" si="10"/>
        <v>eo/shorts</v>
      </c>
      <c r="X31">
        <f t="shared" si="9"/>
        <v>19</v>
      </c>
    </row>
    <row r="32" spans="1:2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 s="17">
        <f t="shared" si="2"/>
        <v>43609.208333333328</v>
      </c>
      <c r="K32">
        <v>1558674000</v>
      </c>
      <c r="L32" s="16">
        <f t="shared" si="3"/>
        <v>43614.208333333328</v>
      </c>
      <c r="M32">
        <v>1559106000</v>
      </c>
      <c r="N32" t="b">
        <v>0</v>
      </c>
      <c r="O32" t="b">
        <v>0</v>
      </c>
      <c r="P32" t="s">
        <v>71</v>
      </c>
      <c r="Q32" s="6">
        <f t="shared" si="0"/>
        <v>1.606111111111111</v>
      </c>
      <c r="R32">
        <f t="shared" si="1"/>
        <v>112.05426356589147</v>
      </c>
      <c r="S32" t="str">
        <f t="shared" si="4"/>
        <v>film &amp; video</v>
      </c>
      <c r="T32" t="str">
        <f t="shared" si="5"/>
        <v>animation</v>
      </c>
      <c r="U32">
        <f t="shared" si="6"/>
        <v>12</v>
      </c>
      <c r="V32" t="str">
        <f t="shared" si="7"/>
        <v>film &amp; video</v>
      </c>
      <c r="W32" t="str">
        <f t="shared" si="10"/>
        <v>tion</v>
      </c>
      <c r="X32">
        <f t="shared" si="9"/>
        <v>22</v>
      </c>
    </row>
    <row r="33" spans="1:2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 s="17">
        <f t="shared" si="2"/>
        <v>42374.25</v>
      </c>
      <c r="K33">
        <v>1451973600</v>
      </c>
      <c r="L33" s="16">
        <f t="shared" si="3"/>
        <v>42402.25</v>
      </c>
      <c r="M33">
        <v>1454392800</v>
      </c>
      <c r="N33" t="b">
        <v>0</v>
      </c>
      <c r="O33" t="b">
        <v>0</v>
      </c>
      <c r="P33" t="s">
        <v>89</v>
      </c>
      <c r="Q33" s="6">
        <f t="shared" si="0"/>
        <v>3.1</v>
      </c>
      <c r="R33">
        <f t="shared" si="1"/>
        <v>48.008849557522126</v>
      </c>
      <c r="S33" t="str">
        <f t="shared" si="4"/>
        <v>games</v>
      </c>
      <c r="T33" t="str">
        <f t="shared" si="5"/>
        <v>video games</v>
      </c>
      <c r="U33">
        <f t="shared" si="6"/>
        <v>5</v>
      </c>
      <c r="V33" t="str">
        <f t="shared" si="7"/>
        <v>games</v>
      </c>
      <c r="W33" t="str">
        <f t="shared" si="10"/>
        <v>games/video games</v>
      </c>
      <c r="X33">
        <f t="shared" si="9"/>
        <v>17</v>
      </c>
    </row>
    <row r="34" spans="1:2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 s="17">
        <f t="shared" si="2"/>
        <v>43110.25</v>
      </c>
      <c r="K34">
        <v>1515564000</v>
      </c>
      <c r="L34" s="16">
        <f t="shared" si="3"/>
        <v>43137.25</v>
      </c>
      <c r="M34">
        <v>1517896800</v>
      </c>
      <c r="N34" t="b">
        <v>0</v>
      </c>
      <c r="O34" t="b">
        <v>0</v>
      </c>
      <c r="P34" t="s">
        <v>42</v>
      </c>
      <c r="Q34" s="6">
        <f t="shared" si="0"/>
        <v>0.86807920792079207</v>
      </c>
      <c r="R34">
        <f t="shared" si="1"/>
        <v>38.004334633723452</v>
      </c>
      <c r="S34" t="str">
        <f t="shared" si="4"/>
        <v>film &amp; video</v>
      </c>
      <c r="T34" t="str">
        <f t="shared" si="5"/>
        <v>documentary</v>
      </c>
      <c r="U34">
        <f t="shared" si="6"/>
        <v>12</v>
      </c>
      <c r="V34" t="str">
        <f t="shared" si="7"/>
        <v>film &amp; video</v>
      </c>
      <c r="W34" t="str">
        <f t="shared" si="10"/>
        <v/>
      </c>
      <c r="X34">
        <f t="shared" si="9"/>
        <v>24</v>
      </c>
    </row>
    <row r="35" spans="1:2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 s="17">
        <f t="shared" si="2"/>
        <v>41917.208333333336</v>
      </c>
      <c r="K35">
        <v>1412485200</v>
      </c>
      <c r="L35" s="16">
        <f t="shared" si="3"/>
        <v>41954.25</v>
      </c>
      <c r="M35">
        <v>1415685600</v>
      </c>
      <c r="N35" t="b">
        <v>0</v>
      </c>
      <c r="O35" t="b">
        <v>0</v>
      </c>
      <c r="P35" t="s">
        <v>33</v>
      </c>
      <c r="Q35" s="6">
        <f t="shared" si="0"/>
        <v>3.7782071713147412</v>
      </c>
      <c r="R35">
        <f t="shared" si="1"/>
        <v>35.000184535892231</v>
      </c>
      <c r="S35" t="str">
        <f t="shared" si="4"/>
        <v>theater</v>
      </c>
      <c r="T35" t="str">
        <f t="shared" si="5"/>
        <v>plays</v>
      </c>
      <c r="U35">
        <f t="shared" si="6"/>
        <v>7</v>
      </c>
      <c r="V35" t="str">
        <f t="shared" si="7"/>
        <v>theater</v>
      </c>
      <c r="W35" t="str">
        <f t="shared" si="10"/>
        <v>theater/plays</v>
      </c>
      <c r="X35">
        <f t="shared" si="9"/>
        <v>13</v>
      </c>
    </row>
    <row r="36" spans="1:2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 s="17">
        <f t="shared" si="2"/>
        <v>42817.208333333328</v>
      </c>
      <c r="K36">
        <v>1490245200</v>
      </c>
      <c r="L36" s="16">
        <f t="shared" si="3"/>
        <v>42822.208333333328</v>
      </c>
      <c r="M36">
        <v>1490677200</v>
      </c>
      <c r="N36" t="b">
        <v>0</v>
      </c>
      <c r="O36" t="b">
        <v>0</v>
      </c>
      <c r="P36" t="s">
        <v>42</v>
      </c>
      <c r="Q36" s="6">
        <f t="shared" si="0"/>
        <v>1.5080645161290323</v>
      </c>
      <c r="R36">
        <f t="shared" si="1"/>
        <v>85</v>
      </c>
      <c r="S36" t="str">
        <f t="shared" si="4"/>
        <v>film &amp; video</v>
      </c>
      <c r="T36" t="str">
        <f t="shared" si="5"/>
        <v>documentary</v>
      </c>
      <c r="U36">
        <f t="shared" si="6"/>
        <v>12</v>
      </c>
      <c r="V36" t="str">
        <f t="shared" si="7"/>
        <v>film &amp; video</v>
      </c>
      <c r="W36" t="str">
        <f t="shared" si="10"/>
        <v>ntary</v>
      </c>
      <c r="X36">
        <f t="shared" si="9"/>
        <v>24</v>
      </c>
    </row>
    <row r="37" spans="1:2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 s="17">
        <f t="shared" si="2"/>
        <v>43484.25</v>
      </c>
      <c r="K37">
        <v>1547877600</v>
      </c>
      <c r="L37" s="16">
        <f t="shared" si="3"/>
        <v>43526.25</v>
      </c>
      <c r="M37">
        <v>1551506400</v>
      </c>
      <c r="N37" t="b">
        <v>0</v>
      </c>
      <c r="O37" t="b">
        <v>1</v>
      </c>
      <c r="P37" t="s">
        <v>53</v>
      </c>
      <c r="Q37" s="6">
        <f t="shared" si="0"/>
        <v>1.5030119521912351</v>
      </c>
      <c r="R37">
        <f t="shared" si="1"/>
        <v>95.993893129770996</v>
      </c>
      <c r="S37" t="str">
        <f t="shared" si="4"/>
        <v>film &amp; video</v>
      </c>
      <c r="T37" t="str">
        <f t="shared" si="5"/>
        <v>drama</v>
      </c>
      <c r="U37">
        <f t="shared" si="6"/>
        <v>12</v>
      </c>
      <c r="V37" t="str">
        <f t="shared" si="7"/>
        <v>film &amp; video</v>
      </c>
      <c r="W37" t="str">
        <f t="shared" si="10"/>
        <v/>
      </c>
      <c r="X37">
        <f t="shared" si="9"/>
        <v>18</v>
      </c>
    </row>
    <row r="38" spans="1:2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 s="17">
        <f t="shared" si="2"/>
        <v>40600.25</v>
      </c>
      <c r="K38">
        <v>1298700000</v>
      </c>
      <c r="L38" s="16">
        <f t="shared" si="3"/>
        <v>40625.208333333336</v>
      </c>
      <c r="M38">
        <v>1300856400</v>
      </c>
      <c r="N38" t="b">
        <v>0</v>
      </c>
      <c r="O38" t="b">
        <v>0</v>
      </c>
      <c r="P38" t="s">
        <v>33</v>
      </c>
      <c r="Q38" s="6">
        <f t="shared" si="0"/>
        <v>1.572857142857143</v>
      </c>
      <c r="R38">
        <f t="shared" si="1"/>
        <v>68.8125</v>
      </c>
      <c r="S38" t="str">
        <f t="shared" si="4"/>
        <v>theater</v>
      </c>
      <c r="T38" t="str">
        <f t="shared" si="5"/>
        <v>plays</v>
      </c>
      <c r="U38">
        <f t="shared" si="6"/>
        <v>7</v>
      </c>
      <c r="V38" t="str">
        <f t="shared" si="7"/>
        <v>theater</v>
      </c>
      <c r="W38" t="str">
        <f t="shared" si="10"/>
        <v>ater/plays</v>
      </c>
      <c r="X38">
        <f t="shared" si="9"/>
        <v>13</v>
      </c>
    </row>
    <row r="39" spans="1:2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 s="17">
        <f t="shared" si="2"/>
        <v>43744.208333333328</v>
      </c>
      <c r="K39">
        <v>1570338000</v>
      </c>
      <c r="L39" s="16">
        <f t="shared" si="3"/>
        <v>43777.25</v>
      </c>
      <c r="M39">
        <v>1573192800</v>
      </c>
      <c r="N39" t="b">
        <v>0</v>
      </c>
      <c r="O39" t="b">
        <v>1</v>
      </c>
      <c r="P39" t="s">
        <v>119</v>
      </c>
      <c r="Q39" s="6">
        <f t="shared" si="0"/>
        <v>1.3998765432098765</v>
      </c>
      <c r="R39">
        <f t="shared" si="1"/>
        <v>105.97196261682242</v>
      </c>
      <c r="S39" t="str">
        <f t="shared" si="4"/>
        <v>publishing</v>
      </c>
      <c r="T39" t="str">
        <f t="shared" si="5"/>
        <v>fiction</v>
      </c>
      <c r="U39">
        <f t="shared" si="6"/>
        <v>10</v>
      </c>
      <c r="V39" t="str">
        <f t="shared" si="7"/>
        <v>publishing</v>
      </c>
      <c r="W39" t="str">
        <f t="shared" si="10"/>
        <v>publishing/fiction</v>
      </c>
      <c r="X39">
        <f t="shared" si="9"/>
        <v>18</v>
      </c>
    </row>
    <row r="40" spans="1:2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 s="17">
        <f t="shared" si="2"/>
        <v>40469.208333333336</v>
      </c>
      <c r="K40">
        <v>1287378000</v>
      </c>
      <c r="L40" s="16">
        <f t="shared" si="3"/>
        <v>40474.208333333336</v>
      </c>
      <c r="M40">
        <v>1287810000</v>
      </c>
      <c r="N40" t="b">
        <v>0</v>
      </c>
      <c r="O40" t="b">
        <v>0</v>
      </c>
      <c r="P40" t="s">
        <v>122</v>
      </c>
      <c r="Q40" s="6">
        <f t="shared" si="0"/>
        <v>3.2532258064516131</v>
      </c>
      <c r="R40">
        <f t="shared" si="1"/>
        <v>75.261194029850742</v>
      </c>
      <c r="S40" t="str">
        <f t="shared" si="4"/>
        <v>photography</v>
      </c>
      <c r="T40" t="str">
        <f t="shared" si="5"/>
        <v>photography books</v>
      </c>
      <c r="U40">
        <f t="shared" si="6"/>
        <v>11</v>
      </c>
      <c r="V40" t="str">
        <f t="shared" si="7"/>
        <v>photography</v>
      </c>
      <c r="W40" t="str">
        <f t="shared" si="10"/>
        <v>s</v>
      </c>
      <c r="X40">
        <f t="shared" si="9"/>
        <v>29</v>
      </c>
    </row>
    <row r="41" spans="1:2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 s="17">
        <f t="shared" si="2"/>
        <v>41330.25</v>
      </c>
      <c r="K41">
        <v>1361772000</v>
      </c>
      <c r="L41" s="16">
        <f t="shared" si="3"/>
        <v>41344.208333333336</v>
      </c>
      <c r="M41">
        <v>1362978000</v>
      </c>
      <c r="N41" t="b">
        <v>0</v>
      </c>
      <c r="O41" t="b">
        <v>0</v>
      </c>
      <c r="P41" t="s">
        <v>33</v>
      </c>
      <c r="Q41" s="6">
        <f t="shared" si="0"/>
        <v>0.50777777777777777</v>
      </c>
      <c r="R41">
        <f t="shared" si="1"/>
        <v>57.125</v>
      </c>
      <c r="S41" t="str">
        <f t="shared" si="4"/>
        <v>theater</v>
      </c>
      <c r="T41" t="str">
        <f t="shared" si="5"/>
        <v>plays</v>
      </c>
      <c r="U41">
        <f t="shared" si="6"/>
        <v>7</v>
      </c>
      <c r="V41" t="str">
        <f t="shared" si="7"/>
        <v>theater</v>
      </c>
      <c r="W41" t="str">
        <f t="shared" si="10"/>
        <v>heater/plays</v>
      </c>
      <c r="X41">
        <f t="shared" si="9"/>
        <v>13</v>
      </c>
    </row>
    <row r="42" spans="1:2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 s="17">
        <f t="shared" si="2"/>
        <v>40334.208333333336</v>
      </c>
      <c r="K42">
        <v>1275714000</v>
      </c>
      <c r="L42" s="16">
        <f t="shared" si="3"/>
        <v>40353.208333333336</v>
      </c>
      <c r="M42">
        <v>1277355600</v>
      </c>
      <c r="N42" t="b">
        <v>0</v>
      </c>
      <c r="O42" t="b">
        <v>1</v>
      </c>
      <c r="P42" t="s">
        <v>65</v>
      </c>
      <c r="Q42" s="6">
        <f t="shared" si="0"/>
        <v>1.6906818181818182</v>
      </c>
      <c r="R42">
        <f t="shared" si="1"/>
        <v>75.141414141414145</v>
      </c>
      <c r="S42" t="str">
        <f t="shared" si="4"/>
        <v>technology</v>
      </c>
      <c r="T42" t="str">
        <f t="shared" si="5"/>
        <v>wearables</v>
      </c>
      <c r="U42">
        <f t="shared" si="6"/>
        <v>10</v>
      </c>
      <c r="V42" t="str">
        <f t="shared" si="7"/>
        <v>technology</v>
      </c>
      <c r="W42" t="e">
        <f t="shared" si="10"/>
        <v>#VALUE!</v>
      </c>
      <c r="X42">
        <f t="shared" si="9"/>
        <v>20</v>
      </c>
    </row>
    <row r="43" spans="1:2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 s="17">
        <f t="shared" si="2"/>
        <v>41156.208333333336</v>
      </c>
      <c r="K43">
        <v>1346734800</v>
      </c>
      <c r="L43" s="16">
        <f t="shared" si="3"/>
        <v>41182.208333333336</v>
      </c>
      <c r="M43">
        <v>1348981200</v>
      </c>
      <c r="N43" t="b">
        <v>0</v>
      </c>
      <c r="O43" t="b">
        <v>1</v>
      </c>
      <c r="P43" t="s">
        <v>23</v>
      </c>
      <c r="Q43" s="6">
        <f t="shared" si="0"/>
        <v>2.1292857142857144</v>
      </c>
      <c r="R43">
        <f t="shared" si="1"/>
        <v>107.42342342342343</v>
      </c>
      <c r="S43" t="str">
        <f t="shared" si="4"/>
        <v>music</v>
      </c>
      <c r="T43" t="str">
        <f t="shared" si="5"/>
        <v>rock</v>
      </c>
      <c r="U43">
        <f t="shared" si="6"/>
        <v>5</v>
      </c>
      <c r="V43" t="str">
        <f t="shared" si="7"/>
        <v>music</v>
      </c>
      <c r="W43" t="str">
        <f t="shared" si="10"/>
        <v>music/rock</v>
      </c>
      <c r="X43">
        <f t="shared" si="9"/>
        <v>10</v>
      </c>
    </row>
    <row r="44" spans="1:2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 s="17">
        <f t="shared" si="2"/>
        <v>40728.208333333336</v>
      </c>
      <c r="K44">
        <v>1309755600</v>
      </c>
      <c r="L44" s="16">
        <f t="shared" si="3"/>
        <v>40737.208333333336</v>
      </c>
      <c r="M44">
        <v>1310533200</v>
      </c>
      <c r="N44" t="b">
        <v>0</v>
      </c>
      <c r="O44" t="b">
        <v>0</v>
      </c>
      <c r="P44" t="s">
        <v>17</v>
      </c>
      <c r="Q44" s="6">
        <f t="shared" si="0"/>
        <v>4.4394444444444447</v>
      </c>
      <c r="R44">
        <f t="shared" si="1"/>
        <v>35.995495495495497</v>
      </c>
      <c r="S44" t="str">
        <f t="shared" si="4"/>
        <v>food</v>
      </c>
      <c r="T44" t="str">
        <f t="shared" si="5"/>
        <v>food trucks</v>
      </c>
      <c r="U44">
        <f t="shared" si="6"/>
        <v>4</v>
      </c>
      <c r="V44" t="str">
        <f t="shared" si="7"/>
        <v>food</v>
      </c>
      <c r="W44" t="str">
        <f t="shared" si="10"/>
        <v>food/food trucks</v>
      </c>
      <c r="X44">
        <f t="shared" si="9"/>
        <v>16</v>
      </c>
    </row>
    <row r="45" spans="1:2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 s="17">
        <f t="shared" si="2"/>
        <v>41844.208333333336</v>
      </c>
      <c r="K45">
        <v>1406178000</v>
      </c>
      <c r="L45" s="16">
        <f t="shared" si="3"/>
        <v>41860.208333333336</v>
      </c>
      <c r="M45">
        <v>1407560400</v>
      </c>
      <c r="N45" t="b">
        <v>0</v>
      </c>
      <c r="O45" t="b">
        <v>0</v>
      </c>
      <c r="P45" t="s">
        <v>133</v>
      </c>
      <c r="Q45" s="6">
        <f t="shared" si="0"/>
        <v>1.859390243902439</v>
      </c>
      <c r="R45">
        <f t="shared" si="1"/>
        <v>26.998873148744366</v>
      </c>
      <c r="S45" t="str">
        <f t="shared" si="4"/>
        <v>publishing</v>
      </c>
      <c r="T45" t="str">
        <f t="shared" si="5"/>
        <v>radio &amp; podcasts</v>
      </c>
      <c r="U45">
        <f t="shared" si="6"/>
        <v>10</v>
      </c>
      <c r="V45" t="str">
        <f t="shared" si="7"/>
        <v>publishing</v>
      </c>
      <c r="W45" t="str">
        <f t="shared" si="10"/>
        <v>odcasts</v>
      </c>
      <c r="X45">
        <f t="shared" si="9"/>
        <v>27</v>
      </c>
    </row>
    <row r="46" spans="1:2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 s="17">
        <f t="shared" si="2"/>
        <v>43541.208333333328</v>
      </c>
      <c r="K46">
        <v>1552798800</v>
      </c>
      <c r="L46" s="16">
        <f t="shared" si="3"/>
        <v>43542.208333333328</v>
      </c>
      <c r="M46">
        <v>1552885200</v>
      </c>
      <c r="N46" t="b">
        <v>0</v>
      </c>
      <c r="O46" t="b">
        <v>0</v>
      </c>
      <c r="P46" t="s">
        <v>119</v>
      </c>
      <c r="Q46" s="6">
        <f t="shared" si="0"/>
        <v>6.5881249999999998</v>
      </c>
      <c r="R46">
        <f t="shared" si="1"/>
        <v>107.56122448979592</v>
      </c>
      <c r="S46" t="str">
        <f t="shared" si="4"/>
        <v>publishing</v>
      </c>
      <c r="T46" t="str">
        <f t="shared" si="5"/>
        <v>fiction</v>
      </c>
      <c r="U46">
        <f t="shared" si="6"/>
        <v>10</v>
      </c>
      <c r="V46" t="str">
        <f t="shared" si="7"/>
        <v>publishing</v>
      </c>
      <c r="W46" t="str">
        <f t="shared" si="10"/>
        <v>on</v>
      </c>
      <c r="X46">
        <f t="shared" si="9"/>
        <v>18</v>
      </c>
    </row>
    <row r="47" spans="1:2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 s="17">
        <f t="shared" si="2"/>
        <v>42676.208333333328</v>
      </c>
      <c r="K47">
        <v>1478062800</v>
      </c>
      <c r="L47" s="16">
        <f t="shared" si="3"/>
        <v>42691.25</v>
      </c>
      <c r="M47">
        <v>1479362400</v>
      </c>
      <c r="N47" t="b">
        <v>0</v>
      </c>
      <c r="O47" t="b">
        <v>1</v>
      </c>
      <c r="P47" t="s">
        <v>33</v>
      </c>
      <c r="Q47" s="6">
        <f t="shared" si="0"/>
        <v>0.4768421052631579</v>
      </c>
      <c r="R47">
        <f t="shared" si="1"/>
        <v>94.375</v>
      </c>
      <c r="S47" t="str">
        <f t="shared" si="4"/>
        <v>theater</v>
      </c>
      <c r="T47" t="str">
        <f t="shared" si="5"/>
        <v>plays</v>
      </c>
      <c r="U47">
        <f t="shared" si="6"/>
        <v>7</v>
      </c>
      <c r="V47" t="str">
        <f t="shared" si="7"/>
        <v>theater</v>
      </c>
      <c r="W47" t="str">
        <f t="shared" si="10"/>
        <v>ys</v>
      </c>
      <c r="X47">
        <f t="shared" si="9"/>
        <v>13</v>
      </c>
    </row>
    <row r="48" spans="1:2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 s="17">
        <f t="shared" si="2"/>
        <v>40367.208333333336</v>
      </c>
      <c r="K48">
        <v>1278565200</v>
      </c>
      <c r="L48" s="16">
        <f t="shared" si="3"/>
        <v>40390.208333333336</v>
      </c>
      <c r="M48">
        <v>1280552400</v>
      </c>
      <c r="N48" t="b">
        <v>0</v>
      </c>
      <c r="O48" t="b">
        <v>0</v>
      </c>
      <c r="P48" t="s">
        <v>23</v>
      </c>
      <c r="Q48" s="6">
        <f t="shared" si="0"/>
        <v>1.1478378378378378</v>
      </c>
      <c r="R48">
        <f t="shared" si="1"/>
        <v>46.163043478260867</v>
      </c>
      <c r="S48" t="str">
        <f t="shared" si="4"/>
        <v>music</v>
      </c>
      <c r="T48" t="str">
        <f t="shared" si="5"/>
        <v>rock</v>
      </c>
      <c r="U48">
        <f t="shared" si="6"/>
        <v>5</v>
      </c>
      <c r="V48" t="str">
        <f t="shared" si="7"/>
        <v>music</v>
      </c>
      <c r="W48" t="str">
        <f t="shared" si="10"/>
        <v>ic/rock</v>
      </c>
      <c r="X48">
        <f t="shared" si="9"/>
        <v>10</v>
      </c>
    </row>
    <row r="49" spans="1:2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 s="17">
        <f t="shared" si="2"/>
        <v>41727.208333333336</v>
      </c>
      <c r="K49">
        <v>1396069200</v>
      </c>
      <c r="L49" s="16">
        <f t="shared" si="3"/>
        <v>41757.208333333336</v>
      </c>
      <c r="M49">
        <v>1398661200</v>
      </c>
      <c r="N49" t="b">
        <v>0</v>
      </c>
      <c r="O49" t="b">
        <v>0</v>
      </c>
      <c r="P49" t="s">
        <v>33</v>
      </c>
      <c r="Q49" s="6">
        <f t="shared" si="0"/>
        <v>4.7526666666666664</v>
      </c>
      <c r="R49">
        <f t="shared" si="1"/>
        <v>47.845637583892618</v>
      </c>
      <c r="S49" t="str">
        <f t="shared" si="4"/>
        <v>theater</v>
      </c>
      <c r="T49" t="str">
        <f t="shared" si="5"/>
        <v>plays</v>
      </c>
      <c r="U49">
        <f t="shared" si="6"/>
        <v>7</v>
      </c>
      <c r="V49" t="str">
        <f t="shared" si="7"/>
        <v>theater</v>
      </c>
      <c r="W49" t="str">
        <f t="shared" si="10"/>
        <v>plays</v>
      </c>
      <c r="X49">
        <f t="shared" si="9"/>
        <v>13</v>
      </c>
    </row>
    <row r="50" spans="1:2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 s="17">
        <f t="shared" si="2"/>
        <v>42180.208333333328</v>
      </c>
      <c r="K50">
        <v>1435208400</v>
      </c>
      <c r="L50" s="16">
        <f t="shared" si="3"/>
        <v>42192.208333333328</v>
      </c>
      <c r="M50">
        <v>1436245200</v>
      </c>
      <c r="N50" t="b">
        <v>0</v>
      </c>
      <c r="O50" t="b">
        <v>0</v>
      </c>
      <c r="P50" t="s">
        <v>33</v>
      </c>
      <c r="Q50" s="6">
        <f t="shared" si="0"/>
        <v>3.86972972972973</v>
      </c>
      <c r="R50">
        <f t="shared" si="1"/>
        <v>53.007815713698065</v>
      </c>
      <c r="S50" t="str">
        <f t="shared" si="4"/>
        <v>theater</v>
      </c>
      <c r="T50" t="str">
        <f t="shared" si="5"/>
        <v>plays</v>
      </c>
      <c r="U50">
        <f t="shared" si="6"/>
        <v>7</v>
      </c>
      <c r="V50" t="str">
        <f t="shared" si="7"/>
        <v>theater</v>
      </c>
      <c r="W50" t="str">
        <f t="shared" si="10"/>
        <v>ys</v>
      </c>
      <c r="X50">
        <f t="shared" si="9"/>
        <v>13</v>
      </c>
    </row>
    <row r="51" spans="1:2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 s="17">
        <f t="shared" si="2"/>
        <v>43758.208333333328</v>
      </c>
      <c r="K51">
        <v>1571547600</v>
      </c>
      <c r="L51" s="16">
        <f t="shared" si="3"/>
        <v>43803.25</v>
      </c>
      <c r="M51">
        <v>1575439200</v>
      </c>
      <c r="N51" t="b">
        <v>0</v>
      </c>
      <c r="O51" t="b">
        <v>0</v>
      </c>
      <c r="P51" t="s">
        <v>23</v>
      </c>
      <c r="Q51" s="6">
        <f t="shared" si="0"/>
        <v>1.89625</v>
      </c>
      <c r="R51">
        <f t="shared" si="1"/>
        <v>45.059405940594061</v>
      </c>
      <c r="S51" t="str">
        <f t="shared" si="4"/>
        <v>music</v>
      </c>
      <c r="T51" t="str">
        <f t="shared" si="5"/>
        <v>rock</v>
      </c>
      <c r="U51">
        <f t="shared" si="6"/>
        <v>5</v>
      </c>
      <c r="V51" t="str">
        <f t="shared" si="7"/>
        <v>music</v>
      </c>
      <c r="W51" t="str">
        <f t="shared" si="10"/>
        <v>/rock</v>
      </c>
      <c r="X51">
        <f t="shared" si="9"/>
        <v>10</v>
      </c>
    </row>
    <row r="52" spans="1:2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 s="17">
        <f t="shared" si="2"/>
        <v>41487.208333333336</v>
      </c>
      <c r="K52">
        <v>1375333200</v>
      </c>
      <c r="L52" s="16">
        <f t="shared" si="3"/>
        <v>41515.208333333336</v>
      </c>
      <c r="M52">
        <v>1377752400</v>
      </c>
      <c r="N52" t="b">
        <v>0</v>
      </c>
      <c r="O52" t="b">
        <v>0</v>
      </c>
      <c r="P52" t="s">
        <v>148</v>
      </c>
      <c r="Q52" s="6">
        <f t="shared" si="0"/>
        <v>0.02</v>
      </c>
      <c r="R52">
        <f t="shared" si="1"/>
        <v>2</v>
      </c>
      <c r="S52" t="str">
        <f t="shared" si="4"/>
        <v>music</v>
      </c>
      <c r="T52" t="str">
        <f t="shared" si="5"/>
        <v>metal</v>
      </c>
      <c r="U52">
        <f t="shared" si="6"/>
        <v>5</v>
      </c>
      <c r="V52" t="str">
        <f t="shared" si="7"/>
        <v>music</v>
      </c>
      <c r="W52" t="str">
        <f t="shared" si="10"/>
        <v>music/metal</v>
      </c>
      <c r="X52">
        <f t="shared" si="9"/>
        <v>11</v>
      </c>
    </row>
    <row r="53" spans="1:2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 s="17">
        <f t="shared" si="2"/>
        <v>40995.208333333336</v>
      </c>
      <c r="K53">
        <v>1332824400</v>
      </c>
      <c r="L53" s="16">
        <f t="shared" si="3"/>
        <v>41011.208333333336</v>
      </c>
      <c r="M53">
        <v>1334206800</v>
      </c>
      <c r="N53" t="b">
        <v>0</v>
      </c>
      <c r="O53" t="b">
        <v>1</v>
      </c>
      <c r="P53" t="s">
        <v>65</v>
      </c>
      <c r="Q53" s="6">
        <f t="shared" si="0"/>
        <v>0.91867805186590767</v>
      </c>
      <c r="R53">
        <f t="shared" si="1"/>
        <v>99.006816632583508</v>
      </c>
      <c r="S53" t="str">
        <f t="shared" si="4"/>
        <v>technology</v>
      </c>
      <c r="T53" t="str">
        <f t="shared" si="5"/>
        <v>wearables</v>
      </c>
      <c r="U53">
        <f t="shared" si="6"/>
        <v>10</v>
      </c>
      <c r="V53" t="str">
        <f t="shared" si="7"/>
        <v>technology</v>
      </c>
      <c r="W53" t="str">
        <f t="shared" si="10"/>
        <v>es</v>
      </c>
      <c r="X53">
        <f t="shared" si="9"/>
        <v>20</v>
      </c>
    </row>
    <row r="54" spans="1:2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 s="17">
        <f t="shared" si="2"/>
        <v>40436.208333333336</v>
      </c>
      <c r="K54">
        <v>1284526800</v>
      </c>
      <c r="L54" s="16">
        <f t="shared" si="3"/>
        <v>40440.208333333336</v>
      </c>
      <c r="M54">
        <v>1284872400</v>
      </c>
      <c r="N54" t="b">
        <v>0</v>
      </c>
      <c r="O54" t="b">
        <v>0</v>
      </c>
      <c r="P54" t="s">
        <v>33</v>
      </c>
      <c r="Q54" s="6">
        <f t="shared" si="0"/>
        <v>0.34152777777777776</v>
      </c>
      <c r="R54">
        <f t="shared" si="1"/>
        <v>32.786666666666669</v>
      </c>
      <c r="S54" t="str">
        <f t="shared" si="4"/>
        <v>theater</v>
      </c>
      <c r="T54" t="str">
        <f t="shared" si="5"/>
        <v>plays</v>
      </c>
      <c r="U54">
        <f t="shared" si="6"/>
        <v>7</v>
      </c>
      <c r="V54" t="str">
        <f t="shared" si="7"/>
        <v>theater</v>
      </c>
      <c r="W54" t="str">
        <f t="shared" si="10"/>
        <v>ater/plays</v>
      </c>
      <c r="X54">
        <f t="shared" si="9"/>
        <v>13</v>
      </c>
    </row>
    <row r="55" spans="1:2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 s="17">
        <f t="shared" si="2"/>
        <v>41779.208333333336</v>
      </c>
      <c r="K55">
        <v>1400562000</v>
      </c>
      <c r="L55" s="16">
        <f t="shared" si="3"/>
        <v>41818.208333333336</v>
      </c>
      <c r="M55">
        <v>1403931600</v>
      </c>
      <c r="N55" t="b">
        <v>0</v>
      </c>
      <c r="O55" t="b">
        <v>0</v>
      </c>
      <c r="P55" t="s">
        <v>53</v>
      </c>
      <c r="Q55" s="6">
        <f t="shared" si="0"/>
        <v>1.4040909090909091</v>
      </c>
      <c r="R55">
        <f t="shared" si="1"/>
        <v>59.119617224880386</v>
      </c>
      <c r="S55" t="str">
        <f t="shared" si="4"/>
        <v>film &amp; video</v>
      </c>
      <c r="T55" t="str">
        <f t="shared" si="5"/>
        <v>drama</v>
      </c>
      <c r="U55">
        <f t="shared" si="6"/>
        <v>12</v>
      </c>
      <c r="V55" t="str">
        <f t="shared" si="7"/>
        <v>film &amp; video</v>
      </c>
      <c r="W55" t="str">
        <f t="shared" si="10"/>
        <v>o/drama</v>
      </c>
      <c r="X55">
        <f t="shared" si="9"/>
        <v>18</v>
      </c>
    </row>
    <row r="56" spans="1:2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 s="17">
        <f t="shared" si="2"/>
        <v>43170.25</v>
      </c>
      <c r="K56">
        <v>1520748000</v>
      </c>
      <c r="L56" s="16">
        <f t="shared" si="3"/>
        <v>43176.208333333328</v>
      </c>
      <c r="M56">
        <v>1521262800</v>
      </c>
      <c r="N56" t="b">
        <v>0</v>
      </c>
      <c r="O56" t="b">
        <v>0</v>
      </c>
      <c r="P56" t="s">
        <v>65</v>
      </c>
      <c r="Q56" s="6">
        <f t="shared" si="0"/>
        <v>0.89866666666666661</v>
      </c>
      <c r="R56">
        <f t="shared" si="1"/>
        <v>44.93333333333333</v>
      </c>
      <c r="S56" t="str">
        <f t="shared" si="4"/>
        <v>technology</v>
      </c>
      <c r="T56" t="str">
        <f t="shared" si="5"/>
        <v>wearables</v>
      </c>
      <c r="U56">
        <f t="shared" si="6"/>
        <v>10</v>
      </c>
      <c r="V56" t="str">
        <f t="shared" si="7"/>
        <v>technology</v>
      </c>
      <c r="W56" t="e">
        <f t="shared" si="10"/>
        <v>#VALUE!</v>
      </c>
      <c r="X56">
        <f t="shared" si="9"/>
        <v>20</v>
      </c>
    </row>
    <row r="57" spans="1:2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 s="17">
        <f t="shared" si="2"/>
        <v>43311.208333333328</v>
      </c>
      <c r="K57">
        <v>1532926800</v>
      </c>
      <c r="L57" s="16">
        <f t="shared" si="3"/>
        <v>43316.208333333328</v>
      </c>
      <c r="M57">
        <v>1533358800</v>
      </c>
      <c r="N57" t="b">
        <v>0</v>
      </c>
      <c r="O57" t="b">
        <v>0</v>
      </c>
      <c r="P57" t="s">
        <v>159</v>
      </c>
      <c r="Q57" s="6">
        <f t="shared" si="0"/>
        <v>1.7796969696969698</v>
      </c>
      <c r="R57">
        <f t="shared" si="1"/>
        <v>89.664122137404576</v>
      </c>
      <c r="S57" t="str">
        <f t="shared" si="4"/>
        <v>music</v>
      </c>
      <c r="T57" t="str">
        <f t="shared" si="5"/>
        <v>jazz</v>
      </c>
      <c r="U57">
        <f t="shared" si="6"/>
        <v>5</v>
      </c>
      <c r="V57" t="str">
        <f t="shared" si="7"/>
        <v>music</v>
      </c>
      <c r="W57" t="str">
        <f t="shared" si="10"/>
        <v>music/jazz</v>
      </c>
      <c r="X57">
        <f t="shared" si="9"/>
        <v>10</v>
      </c>
    </row>
    <row r="58" spans="1:2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 s="17">
        <f t="shared" si="2"/>
        <v>42014.25</v>
      </c>
      <c r="K58">
        <v>1420869600</v>
      </c>
      <c r="L58" s="16">
        <f t="shared" si="3"/>
        <v>42021.25</v>
      </c>
      <c r="M58">
        <v>1421474400</v>
      </c>
      <c r="N58" t="b">
        <v>0</v>
      </c>
      <c r="O58" t="b">
        <v>0</v>
      </c>
      <c r="P58" t="s">
        <v>65</v>
      </c>
      <c r="Q58" s="6">
        <f t="shared" si="0"/>
        <v>1.436625</v>
      </c>
      <c r="R58">
        <f t="shared" si="1"/>
        <v>70.079268292682926</v>
      </c>
      <c r="S58" t="str">
        <f t="shared" si="4"/>
        <v>technology</v>
      </c>
      <c r="T58" t="str">
        <f t="shared" si="5"/>
        <v>wearables</v>
      </c>
      <c r="U58">
        <f t="shared" si="6"/>
        <v>10</v>
      </c>
      <c r="V58" t="str">
        <f t="shared" si="7"/>
        <v>technology</v>
      </c>
      <c r="W58" t="str">
        <f t="shared" si="10"/>
        <v>rables</v>
      </c>
      <c r="X58">
        <f t="shared" si="9"/>
        <v>20</v>
      </c>
    </row>
    <row r="59" spans="1:2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 s="17">
        <f t="shared" si="2"/>
        <v>42979.208333333328</v>
      </c>
      <c r="K59">
        <v>1504242000</v>
      </c>
      <c r="L59" s="16">
        <f t="shared" si="3"/>
        <v>42991.208333333328</v>
      </c>
      <c r="M59">
        <v>1505278800</v>
      </c>
      <c r="N59" t="b">
        <v>0</v>
      </c>
      <c r="O59" t="b">
        <v>0</v>
      </c>
      <c r="P59" t="s">
        <v>89</v>
      </c>
      <c r="Q59" s="6">
        <f t="shared" si="0"/>
        <v>2.1527586206896552</v>
      </c>
      <c r="R59">
        <f t="shared" si="1"/>
        <v>31.059701492537314</v>
      </c>
      <c r="S59" t="str">
        <f t="shared" si="4"/>
        <v>games</v>
      </c>
      <c r="T59" t="str">
        <f t="shared" si="5"/>
        <v>video games</v>
      </c>
      <c r="U59">
        <f t="shared" si="6"/>
        <v>5</v>
      </c>
      <c r="V59" t="str">
        <f t="shared" si="7"/>
        <v>games</v>
      </c>
      <c r="W59" t="str">
        <f t="shared" si="10"/>
        <v>o games</v>
      </c>
      <c r="X59">
        <f t="shared" si="9"/>
        <v>17</v>
      </c>
    </row>
    <row r="60" spans="1:2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 s="17">
        <f t="shared" si="2"/>
        <v>42268.208333333328</v>
      </c>
      <c r="K60">
        <v>1442811600</v>
      </c>
      <c r="L60" s="16">
        <f t="shared" si="3"/>
        <v>42281.208333333328</v>
      </c>
      <c r="M60">
        <v>1443934800</v>
      </c>
      <c r="N60" t="b">
        <v>0</v>
      </c>
      <c r="O60" t="b">
        <v>0</v>
      </c>
      <c r="P60" t="s">
        <v>33</v>
      </c>
      <c r="Q60" s="6">
        <f t="shared" si="0"/>
        <v>2.2711111111111113</v>
      </c>
      <c r="R60">
        <f t="shared" si="1"/>
        <v>29.061611374407583</v>
      </c>
      <c r="S60" t="str">
        <f t="shared" si="4"/>
        <v>theater</v>
      </c>
      <c r="T60" t="str">
        <f t="shared" si="5"/>
        <v>plays</v>
      </c>
      <c r="U60">
        <f t="shared" si="6"/>
        <v>7</v>
      </c>
      <c r="V60" t="str">
        <f t="shared" si="7"/>
        <v>theater</v>
      </c>
      <c r="W60" t="str">
        <f t="shared" si="10"/>
        <v>plays</v>
      </c>
      <c r="X60">
        <f t="shared" si="9"/>
        <v>13</v>
      </c>
    </row>
    <row r="61" spans="1:2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 s="17">
        <f t="shared" si="2"/>
        <v>42898.208333333328</v>
      </c>
      <c r="K61">
        <v>1497243600</v>
      </c>
      <c r="L61" s="16">
        <f t="shared" si="3"/>
        <v>42913.208333333328</v>
      </c>
      <c r="M61">
        <v>1498539600</v>
      </c>
      <c r="N61" t="b">
        <v>0</v>
      </c>
      <c r="O61" t="b">
        <v>1</v>
      </c>
      <c r="P61" t="s">
        <v>33</v>
      </c>
      <c r="Q61" s="6">
        <f t="shared" si="0"/>
        <v>2.7507142857142859</v>
      </c>
      <c r="R61">
        <f t="shared" si="1"/>
        <v>30.0859375</v>
      </c>
      <c r="S61" t="str">
        <f t="shared" si="4"/>
        <v>theater</v>
      </c>
      <c r="T61" t="str">
        <f t="shared" si="5"/>
        <v>plays</v>
      </c>
      <c r="U61">
        <f t="shared" si="6"/>
        <v>7</v>
      </c>
      <c r="V61" t="str">
        <f t="shared" si="7"/>
        <v>theater</v>
      </c>
      <c r="W61" t="str">
        <f t="shared" si="10"/>
        <v>plays</v>
      </c>
      <c r="X61">
        <f t="shared" si="9"/>
        <v>13</v>
      </c>
    </row>
    <row r="62" spans="1:2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 s="17">
        <f t="shared" si="2"/>
        <v>41107.208333333336</v>
      </c>
      <c r="K62">
        <v>1342501200</v>
      </c>
      <c r="L62" s="16">
        <f t="shared" si="3"/>
        <v>41110.208333333336</v>
      </c>
      <c r="M62">
        <v>1342760400</v>
      </c>
      <c r="N62" t="b">
        <v>0</v>
      </c>
      <c r="O62" t="b">
        <v>0</v>
      </c>
      <c r="P62" t="s">
        <v>33</v>
      </c>
      <c r="Q62" s="6">
        <f t="shared" si="0"/>
        <v>1.4437048832271762</v>
      </c>
      <c r="R62">
        <f t="shared" si="1"/>
        <v>84.998125000000002</v>
      </c>
      <c r="S62" t="str">
        <f t="shared" si="4"/>
        <v>theater</v>
      </c>
      <c r="T62" t="str">
        <f t="shared" si="5"/>
        <v>plays</v>
      </c>
      <c r="U62">
        <f t="shared" si="6"/>
        <v>7</v>
      </c>
      <c r="V62" t="str">
        <f t="shared" si="7"/>
        <v>theater</v>
      </c>
      <c r="W62" t="str">
        <f t="shared" si="10"/>
        <v>plays</v>
      </c>
      <c r="X62">
        <f t="shared" si="9"/>
        <v>13</v>
      </c>
    </row>
    <row r="63" spans="1:2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 s="17">
        <f t="shared" si="2"/>
        <v>40595.25</v>
      </c>
      <c r="K63">
        <v>1298268000</v>
      </c>
      <c r="L63" s="16">
        <f t="shared" si="3"/>
        <v>40635.208333333336</v>
      </c>
      <c r="M63">
        <v>1301720400</v>
      </c>
      <c r="N63" t="b">
        <v>0</v>
      </c>
      <c r="O63" t="b">
        <v>0</v>
      </c>
      <c r="P63" t="s">
        <v>33</v>
      </c>
      <c r="Q63" s="6">
        <f t="shared" si="0"/>
        <v>0.92745983935742971</v>
      </c>
      <c r="R63">
        <f t="shared" si="1"/>
        <v>82.001775410563695</v>
      </c>
      <c r="S63" t="str">
        <f t="shared" si="4"/>
        <v>theater</v>
      </c>
      <c r="T63" t="str">
        <f t="shared" si="5"/>
        <v>plays</v>
      </c>
      <c r="U63">
        <f t="shared" si="6"/>
        <v>7</v>
      </c>
      <c r="V63" t="str">
        <f t="shared" si="7"/>
        <v>theater</v>
      </c>
      <c r="W63" t="str">
        <f t="shared" si="10"/>
        <v>/plays</v>
      </c>
      <c r="X63">
        <f t="shared" si="9"/>
        <v>13</v>
      </c>
    </row>
    <row r="64" spans="1:2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 s="17">
        <f t="shared" si="2"/>
        <v>42160.208333333328</v>
      </c>
      <c r="K64">
        <v>1433480400</v>
      </c>
      <c r="L64" s="16">
        <f t="shared" si="3"/>
        <v>42161.208333333328</v>
      </c>
      <c r="M64">
        <v>1433566800</v>
      </c>
      <c r="N64" t="b">
        <v>0</v>
      </c>
      <c r="O64" t="b">
        <v>0</v>
      </c>
      <c r="P64" t="s">
        <v>28</v>
      </c>
      <c r="Q64" s="6">
        <f t="shared" si="0"/>
        <v>7.226</v>
      </c>
      <c r="R64">
        <f t="shared" si="1"/>
        <v>58.040160642570278</v>
      </c>
      <c r="S64" t="str">
        <f t="shared" si="4"/>
        <v>technology</v>
      </c>
      <c r="T64" t="str">
        <f t="shared" si="5"/>
        <v>web</v>
      </c>
      <c r="U64">
        <f t="shared" si="6"/>
        <v>10</v>
      </c>
      <c r="V64" t="str">
        <f t="shared" si="7"/>
        <v>technology</v>
      </c>
      <c r="W64" t="str">
        <f t="shared" si="10"/>
        <v>eb</v>
      </c>
      <c r="X64">
        <f t="shared" si="9"/>
        <v>14</v>
      </c>
    </row>
    <row r="65" spans="1:2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 s="17">
        <f t="shared" si="2"/>
        <v>42853.208333333328</v>
      </c>
      <c r="K65">
        <v>1493355600</v>
      </c>
      <c r="L65" s="16">
        <f t="shared" si="3"/>
        <v>42859.208333333328</v>
      </c>
      <c r="M65">
        <v>1493874000</v>
      </c>
      <c r="N65" t="b">
        <v>0</v>
      </c>
      <c r="O65" t="b">
        <v>0</v>
      </c>
      <c r="P65" t="s">
        <v>33</v>
      </c>
      <c r="Q65" s="6">
        <f t="shared" si="0"/>
        <v>0.11851063829787234</v>
      </c>
      <c r="R65">
        <f t="shared" si="1"/>
        <v>111.4</v>
      </c>
      <c r="S65" t="str">
        <f t="shared" si="4"/>
        <v>theater</v>
      </c>
      <c r="T65" t="str">
        <f t="shared" si="5"/>
        <v>plays</v>
      </c>
      <c r="U65">
        <f t="shared" si="6"/>
        <v>7</v>
      </c>
      <c r="V65" t="str">
        <f t="shared" si="7"/>
        <v>theater</v>
      </c>
      <c r="W65" t="str">
        <f t="shared" si="10"/>
        <v>/plays</v>
      </c>
      <c r="X65">
        <f t="shared" si="9"/>
        <v>13</v>
      </c>
    </row>
    <row r="66" spans="1:2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 s="17">
        <f t="shared" si="2"/>
        <v>43283.208333333328</v>
      </c>
      <c r="K66">
        <v>1530507600</v>
      </c>
      <c r="L66" s="16">
        <f t="shared" si="3"/>
        <v>43298.208333333328</v>
      </c>
      <c r="M66">
        <v>1531803600</v>
      </c>
      <c r="N66" t="b">
        <v>0</v>
      </c>
      <c r="O66" t="b">
        <v>1</v>
      </c>
      <c r="P66" t="s">
        <v>28</v>
      </c>
      <c r="Q66" s="6">
        <f t="shared" ref="Q66:Q129" si="11">E66/D66</f>
        <v>0.97642857142857142</v>
      </c>
      <c r="R66">
        <f t="shared" ref="R66:R129" si="12">IFERROR(E66/G66, 0)</f>
        <v>71.94736842105263</v>
      </c>
      <c r="S66" t="str">
        <f t="shared" si="4"/>
        <v>technology</v>
      </c>
      <c r="T66" t="str">
        <f t="shared" si="5"/>
        <v>web</v>
      </c>
      <c r="U66">
        <f t="shared" si="6"/>
        <v>10</v>
      </c>
      <c r="V66" t="str">
        <f t="shared" si="7"/>
        <v>technology</v>
      </c>
      <c r="W66" t="str">
        <f t="shared" si="10"/>
        <v>eb</v>
      </c>
      <c r="X66">
        <f t="shared" si="9"/>
        <v>14</v>
      </c>
    </row>
    <row r="67" spans="1:2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 s="17">
        <f t="shared" ref="J67:J130" si="13">(((K67/60)/60)/24)+DATE(1970,1,1)</f>
        <v>40570.25</v>
      </c>
      <c r="K67">
        <v>1296108000</v>
      </c>
      <c r="L67" s="16">
        <f t="shared" ref="L67:L130" si="14">(((M67/60)/60)/24)+DATE(1970,1,1)</f>
        <v>40577.25</v>
      </c>
      <c r="M67">
        <v>1296712800</v>
      </c>
      <c r="N67" t="b">
        <v>0</v>
      </c>
      <c r="O67" t="b">
        <v>0</v>
      </c>
      <c r="P67" t="s">
        <v>33</v>
      </c>
      <c r="Q67" s="6">
        <f t="shared" si="11"/>
        <v>2.3614754098360655</v>
      </c>
      <c r="R67">
        <f t="shared" si="12"/>
        <v>61.038135593220339</v>
      </c>
      <c r="S67" t="str">
        <f t="shared" ref="S67:S130" si="15">LEFT(P67,SEARCH("/",P67)-1)</f>
        <v>theater</v>
      </c>
      <c r="T67" t="str">
        <f t="shared" ref="T67:T130" si="16">MID(P67,SEARCH("/",P67)+1,LEN(P67))</f>
        <v>plays</v>
      </c>
      <c r="U67">
        <f t="shared" ref="U67:U130" si="17">SEARCH("/",P67)-1</f>
        <v>7</v>
      </c>
      <c r="V67" t="str">
        <f t="shared" ref="V67:V130" si="18">LEFT(P67,SEARCH("/",P67)-1)</f>
        <v>theater</v>
      </c>
      <c r="W67" t="str">
        <f t="shared" si="10"/>
        <v>plays</v>
      </c>
      <c r="X67">
        <f t="shared" si="9"/>
        <v>13</v>
      </c>
    </row>
    <row r="68" spans="1:2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 s="17">
        <f t="shared" si="13"/>
        <v>42102.208333333328</v>
      </c>
      <c r="K68">
        <v>1428469200</v>
      </c>
      <c r="L68" s="16">
        <f t="shared" si="14"/>
        <v>42107.208333333328</v>
      </c>
      <c r="M68">
        <v>1428901200</v>
      </c>
      <c r="N68" t="b">
        <v>0</v>
      </c>
      <c r="O68" t="b">
        <v>1</v>
      </c>
      <c r="P68" t="s">
        <v>33</v>
      </c>
      <c r="Q68" s="6">
        <f t="shared" si="11"/>
        <v>0.45068965517241377</v>
      </c>
      <c r="R68">
        <f t="shared" si="12"/>
        <v>108.91666666666667</v>
      </c>
      <c r="S68" t="str">
        <f t="shared" si="15"/>
        <v>theater</v>
      </c>
      <c r="T68" t="str">
        <f t="shared" si="16"/>
        <v>plays</v>
      </c>
      <c r="U68">
        <f t="shared" si="17"/>
        <v>7</v>
      </c>
      <c r="V68" t="str">
        <f t="shared" si="18"/>
        <v>theater</v>
      </c>
      <c r="W68" t="str">
        <f t="shared" si="10"/>
        <v>heater/plays</v>
      </c>
      <c r="X68">
        <f t="shared" ref="X68:X131" si="19">LEN(P68)</f>
        <v>13</v>
      </c>
    </row>
    <row r="69" spans="1:2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 s="17">
        <f t="shared" si="13"/>
        <v>40203.25</v>
      </c>
      <c r="K69">
        <v>1264399200</v>
      </c>
      <c r="L69" s="16">
        <f t="shared" si="14"/>
        <v>40208.25</v>
      </c>
      <c r="M69">
        <v>1264831200</v>
      </c>
      <c r="N69" t="b">
        <v>0</v>
      </c>
      <c r="O69" t="b">
        <v>1</v>
      </c>
      <c r="P69" t="s">
        <v>65</v>
      </c>
      <c r="Q69" s="6">
        <f t="shared" si="11"/>
        <v>1.6238567493112948</v>
      </c>
      <c r="R69">
        <f t="shared" si="12"/>
        <v>29.001722017220171</v>
      </c>
      <c r="S69" t="str">
        <f t="shared" si="15"/>
        <v>technology</v>
      </c>
      <c r="T69" t="str">
        <f t="shared" si="16"/>
        <v>wearables</v>
      </c>
      <c r="U69">
        <f t="shared" si="17"/>
        <v>10</v>
      </c>
      <c r="V69" t="str">
        <f t="shared" si="18"/>
        <v>technology</v>
      </c>
      <c r="W69" t="str">
        <f t="shared" si="10"/>
        <v>es</v>
      </c>
      <c r="X69">
        <f t="shared" si="19"/>
        <v>20</v>
      </c>
    </row>
    <row r="70" spans="1:2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 s="17">
        <f t="shared" si="13"/>
        <v>42943.208333333328</v>
      </c>
      <c r="K70">
        <v>1501131600</v>
      </c>
      <c r="L70" s="16">
        <f t="shared" si="14"/>
        <v>42990.208333333328</v>
      </c>
      <c r="M70">
        <v>1505192400</v>
      </c>
      <c r="N70" t="b">
        <v>0</v>
      </c>
      <c r="O70" t="b">
        <v>1</v>
      </c>
      <c r="P70" t="s">
        <v>33</v>
      </c>
      <c r="Q70" s="6">
        <f t="shared" si="11"/>
        <v>2.5452631578947367</v>
      </c>
      <c r="R70">
        <f t="shared" si="12"/>
        <v>58.975609756097562</v>
      </c>
      <c r="S70" t="str">
        <f t="shared" si="15"/>
        <v>theater</v>
      </c>
      <c r="T70" t="str">
        <f t="shared" si="16"/>
        <v>plays</v>
      </c>
      <c r="U70">
        <f t="shared" si="17"/>
        <v>7</v>
      </c>
      <c r="V70" t="str">
        <f t="shared" si="18"/>
        <v>theater</v>
      </c>
      <c r="W70" t="str">
        <f t="shared" ref="W70:W133" si="20">RIGHT(P70,LEN(P71)-SEARCH("/",P70))</f>
        <v>plays</v>
      </c>
      <c r="X70">
        <f t="shared" si="19"/>
        <v>13</v>
      </c>
    </row>
    <row r="71" spans="1:2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 s="17">
        <f t="shared" si="13"/>
        <v>40531.25</v>
      </c>
      <c r="K71">
        <v>1292738400</v>
      </c>
      <c r="L71" s="16">
        <f t="shared" si="14"/>
        <v>40565.25</v>
      </c>
      <c r="M71">
        <v>1295676000</v>
      </c>
      <c r="N71" t="b">
        <v>0</v>
      </c>
      <c r="O71" t="b">
        <v>0</v>
      </c>
      <c r="P71" t="s">
        <v>33</v>
      </c>
      <c r="Q71" s="6">
        <f t="shared" si="11"/>
        <v>0.24063291139240506</v>
      </c>
      <c r="R71">
        <f t="shared" si="12"/>
        <v>111.82352941176471</v>
      </c>
      <c r="S71" t="str">
        <f t="shared" si="15"/>
        <v>theater</v>
      </c>
      <c r="T71" t="str">
        <f t="shared" si="16"/>
        <v>plays</v>
      </c>
      <c r="U71">
        <f t="shared" si="17"/>
        <v>7</v>
      </c>
      <c r="V71" t="str">
        <f t="shared" si="18"/>
        <v>theater</v>
      </c>
      <c r="W71" t="str">
        <f t="shared" si="20"/>
        <v>plays</v>
      </c>
      <c r="X71">
        <f t="shared" si="19"/>
        <v>13</v>
      </c>
    </row>
    <row r="72" spans="1:2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 s="17">
        <f t="shared" si="13"/>
        <v>40484.208333333336</v>
      </c>
      <c r="K72">
        <v>1288674000</v>
      </c>
      <c r="L72" s="16">
        <f t="shared" si="14"/>
        <v>40533.25</v>
      </c>
      <c r="M72">
        <v>1292911200</v>
      </c>
      <c r="N72" t="b">
        <v>0</v>
      </c>
      <c r="O72" t="b">
        <v>1</v>
      </c>
      <c r="P72" t="s">
        <v>33</v>
      </c>
      <c r="Q72" s="6">
        <f t="shared" si="11"/>
        <v>1.2374140625000001</v>
      </c>
      <c r="R72">
        <f t="shared" si="12"/>
        <v>63.995555555555555</v>
      </c>
      <c r="S72" t="str">
        <f t="shared" si="15"/>
        <v>theater</v>
      </c>
      <c r="T72" t="str">
        <f t="shared" si="16"/>
        <v>plays</v>
      </c>
      <c r="U72">
        <f t="shared" si="17"/>
        <v>7</v>
      </c>
      <c r="V72" t="str">
        <f t="shared" si="18"/>
        <v>theater</v>
      </c>
      <c r="W72" t="str">
        <f t="shared" si="20"/>
        <v>plays</v>
      </c>
      <c r="X72">
        <f t="shared" si="19"/>
        <v>13</v>
      </c>
    </row>
    <row r="73" spans="1:2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 s="17">
        <f t="shared" si="13"/>
        <v>43799.25</v>
      </c>
      <c r="K73">
        <v>1575093600</v>
      </c>
      <c r="L73" s="16">
        <f t="shared" si="14"/>
        <v>43803.25</v>
      </c>
      <c r="M73">
        <v>1575439200</v>
      </c>
      <c r="N73" t="b">
        <v>0</v>
      </c>
      <c r="O73" t="b">
        <v>0</v>
      </c>
      <c r="P73" t="s">
        <v>33</v>
      </c>
      <c r="Q73" s="6">
        <f t="shared" si="11"/>
        <v>1.0806666666666667</v>
      </c>
      <c r="R73">
        <f t="shared" si="12"/>
        <v>85.315789473684205</v>
      </c>
      <c r="S73" t="str">
        <f t="shared" si="15"/>
        <v>theater</v>
      </c>
      <c r="T73" t="str">
        <f t="shared" si="16"/>
        <v>plays</v>
      </c>
      <c r="U73">
        <f t="shared" si="17"/>
        <v>7</v>
      </c>
      <c r="V73" t="str">
        <f t="shared" si="18"/>
        <v>theater</v>
      </c>
      <c r="W73" t="str">
        <f t="shared" si="20"/>
        <v>theater/plays</v>
      </c>
      <c r="X73">
        <f t="shared" si="19"/>
        <v>13</v>
      </c>
    </row>
    <row r="74" spans="1:2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 s="17">
        <f t="shared" si="13"/>
        <v>42186.208333333328</v>
      </c>
      <c r="K74">
        <v>1435726800</v>
      </c>
      <c r="L74" s="16">
        <f t="shared" si="14"/>
        <v>42222.208333333328</v>
      </c>
      <c r="M74">
        <v>1438837200</v>
      </c>
      <c r="N74" t="b">
        <v>0</v>
      </c>
      <c r="O74" t="b">
        <v>0</v>
      </c>
      <c r="P74" t="s">
        <v>71</v>
      </c>
      <c r="Q74" s="6">
        <f t="shared" si="11"/>
        <v>6.7033333333333331</v>
      </c>
      <c r="R74">
        <f t="shared" si="12"/>
        <v>74.481481481481481</v>
      </c>
      <c r="S74" t="str">
        <f t="shared" si="15"/>
        <v>film &amp; video</v>
      </c>
      <c r="T74" t="str">
        <f t="shared" si="16"/>
        <v>animation</v>
      </c>
      <c r="U74">
        <f t="shared" si="17"/>
        <v>12</v>
      </c>
      <c r="V74" t="str">
        <f t="shared" si="18"/>
        <v>film &amp; video</v>
      </c>
      <c r="W74" t="e">
        <f t="shared" si="20"/>
        <v>#VALUE!</v>
      </c>
      <c r="X74">
        <f t="shared" si="19"/>
        <v>22</v>
      </c>
    </row>
    <row r="75" spans="1:2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 s="17">
        <f t="shared" si="13"/>
        <v>42701.25</v>
      </c>
      <c r="K75">
        <v>1480226400</v>
      </c>
      <c r="L75" s="16">
        <f t="shared" si="14"/>
        <v>42704.25</v>
      </c>
      <c r="M75">
        <v>1480485600</v>
      </c>
      <c r="N75" t="b">
        <v>0</v>
      </c>
      <c r="O75" t="b">
        <v>0</v>
      </c>
      <c r="P75" t="s">
        <v>159</v>
      </c>
      <c r="Q75" s="6">
        <f t="shared" si="11"/>
        <v>6.609285714285714</v>
      </c>
      <c r="R75">
        <f t="shared" si="12"/>
        <v>105.14772727272727</v>
      </c>
      <c r="S75" t="str">
        <f t="shared" si="15"/>
        <v>music</v>
      </c>
      <c r="T75" t="str">
        <f t="shared" si="16"/>
        <v>jazz</v>
      </c>
      <c r="U75">
        <f t="shared" si="17"/>
        <v>5</v>
      </c>
      <c r="V75" t="str">
        <f t="shared" si="18"/>
        <v>music</v>
      </c>
      <c r="W75" t="str">
        <f t="shared" si="20"/>
        <v>/jazz</v>
      </c>
      <c r="X75">
        <f t="shared" si="19"/>
        <v>10</v>
      </c>
    </row>
    <row r="76" spans="1:2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 s="17">
        <f t="shared" si="13"/>
        <v>42456.208333333328</v>
      </c>
      <c r="K76">
        <v>1459054800</v>
      </c>
      <c r="L76" s="16">
        <f t="shared" si="14"/>
        <v>42457.208333333328</v>
      </c>
      <c r="M76">
        <v>1459141200</v>
      </c>
      <c r="N76" t="b">
        <v>0</v>
      </c>
      <c r="O76" t="b">
        <v>0</v>
      </c>
      <c r="P76" t="s">
        <v>148</v>
      </c>
      <c r="Q76" s="6">
        <f t="shared" si="11"/>
        <v>1.2246153846153847</v>
      </c>
      <c r="R76">
        <f t="shared" si="12"/>
        <v>56.188235294117646</v>
      </c>
      <c r="S76" t="str">
        <f t="shared" si="15"/>
        <v>music</v>
      </c>
      <c r="T76" t="str">
        <f t="shared" si="16"/>
        <v>metal</v>
      </c>
      <c r="U76">
        <f t="shared" si="17"/>
        <v>5</v>
      </c>
      <c r="V76" t="str">
        <f t="shared" si="18"/>
        <v>music</v>
      </c>
      <c r="W76" t="str">
        <f t="shared" si="20"/>
        <v>music/metal</v>
      </c>
      <c r="X76">
        <f t="shared" si="19"/>
        <v>11</v>
      </c>
    </row>
    <row r="77" spans="1:2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 s="17">
        <f t="shared" si="13"/>
        <v>43296.208333333328</v>
      </c>
      <c r="K77">
        <v>1531630800</v>
      </c>
      <c r="L77" s="16">
        <f t="shared" si="14"/>
        <v>43304.208333333328</v>
      </c>
      <c r="M77">
        <v>1532322000</v>
      </c>
      <c r="N77" t="b">
        <v>0</v>
      </c>
      <c r="O77" t="b">
        <v>0</v>
      </c>
      <c r="P77" t="s">
        <v>122</v>
      </c>
      <c r="Q77" s="6">
        <f t="shared" si="11"/>
        <v>1.5057731958762886</v>
      </c>
      <c r="R77">
        <f t="shared" si="12"/>
        <v>85.917647058823533</v>
      </c>
      <c r="S77" t="str">
        <f t="shared" si="15"/>
        <v>photography</v>
      </c>
      <c r="T77" t="str">
        <f t="shared" si="16"/>
        <v>photography books</v>
      </c>
      <c r="U77">
        <f t="shared" si="17"/>
        <v>11</v>
      </c>
      <c r="V77" t="str">
        <f t="shared" si="18"/>
        <v>photography</v>
      </c>
      <c r="W77" t="str">
        <f t="shared" si="20"/>
        <v>s</v>
      </c>
      <c r="X77">
        <f t="shared" si="19"/>
        <v>29</v>
      </c>
    </row>
    <row r="78" spans="1:2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 s="17">
        <f t="shared" si="13"/>
        <v>42027.25</v>
      </c>
      <c r="K78">
        <v>1421992800</v>
      </c>
      <c r="L78" s="16">
        <f t="shared" si="14"/>
        <v>42076.208333333328</v>
      </c>
      <c r="M78">
        <v>1426222800</v>
      </c>
      <c r="N78" t="b">
        <v>1</v>
      </c>
      <c r="O78" t="b">
        <v>1</v>
      </c>
      <c r="P78" t="s">
        <v>33</v>
      </c>
      <c r="Q78" s="6">
        <f t="shared" si="11"/>
        <v>0.78106590724165992</v>
      </c>
      <c r="R78">
        <f t="shared" si="12"/>
        <v>57.00296912114014</v>
      </c>
      <c r="S78" t="str">
        <f t="shared" si="15"/>
        <v>theater</v>
      </c>
      <c r="T78" t="str">
        <f t="shared" si="16"/>
        <v>plays</v>
      </c>
      <c r="U78">
        <f t="shared" si="17"/>
        <v>7</v>
      </c>
      <c r="V78" t="str">
        <f t="shared" si="18"/>
        <v>theater</v>
      </c>
      <c r="W78" t="str">
        <f t="shared" si="20"/>
        <v>theater/plays</v>
      </c>
      <c r="X78">
        <f t="shared" si="19"/>
        <v>13</v>
      </c>
    </row>
    <row r="79" spans="1:2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 s="17">
        <f t="shared" si="13"/>
        <v>40448.208333333336</v>
      </c>
      <c r="K79">
        <v>1285563600</v>
      </c>
      <c r="L79" s="16">
        <f t="shared" si="14"/>
        <v>40462.208333333336</v>
      </c>
      <c r="M79">
        <v>1286773200</v>
      </c>
      <c r="N79" t="b">
        <v>0</v>
      </c>
      <c r="O79" t="b">
        <v>1</v>
      </c>
      <c r="P79" t="s">
        <v>71</v>
      </c>
      <c r="Q79" s="6">
        <f t="shared" si="11"/>
        <v>0.46947368421052632</v>
      </c>
      <c r="R79">
        <f t="shared" si="12"/>
        <v>79.642857142857139</v>
      </c>
      <c r="S79" t="str">
        <f t="shared" si="15"/>
        <v>film &amp; video</v>
      </c>
      <c r="T79" t="str">
        <f t="shared" si="16"/>
        <v>animation</v>
      </c>
      <c r="U79">
        <f t="shared" si="17"/>
        <v>12</v>
      </c>
      <c r="V79" t="str">
        <f t="shared" si="18"/>
        <v>film &amp; video</v>
      </c>
      <c r="W79" t="str">
        <f t="shared" si="20"/>
        <v>/animation</v>
      </c>
      <c r="X79">
        <f t="shared" si="19"/>
        <v>22</v>
      </c>
    </row>
    <row r="80" spans="1:2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 s="17">
        <f t="shared" si="13"/>
        <v>43206.208333333328</v>
      </c>
      <c r="K80">
        <v>1523854800</v>
      </c>
      <c r="L80" s="16">
        <f t="shared" si="14"/>
        <v>43207.208333333328</v>
      </c>
      <c r="M80">
        <v>1523941200</v>
      </c>
      <c r="N80" t="b">
        <v>0</v>
      </c>
      <c r="O80" t="b">
        <v>0</v>
      </c>
      <c r="P80" t="s">
        <v>206</v>
      </c>
      <c r="Q80" s="6">
        <f t="shared" si="11"/>
        <v>3.008</v>
      </c>
      <c r="R80">
        <f t="shared" si="12"/>
        <v>41.018181818181816</v>
      </c>
      <c r="S80" t="str">
        <f t="shared" si="15"/>
        <v>publishing</v>
      </c>
      <c r="T80" t="str">
        <f t="shared" si="16"/>
        <v>translations</v>
      </c>
      <c r="U80">
        <f t="shared" si="17"/>
        <v>10</v>
      </c>
      <c r="V80" t="str">
        <f t="shared" si="18"/>
        <v>publishing</v>
      </c>
      <c r="W80" t="str">
        <f t="shared" si="20"/>
        <v>ns</v>
      </c>
      <c r="X80">
        <f t="shared" si="19"/>
        <v>23</v>
      </c>
    </row>
    <row r="81" spans="1:2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 s="17">
        <f t="shared" si="13"/>
        <v>43267.208333333328</v>
      </c>
      <c r="K81">
        <v>1529125200</v>
      </c>
      <c r="L81" s="16">
        <f t="shared" si="14"/>
        <v>43272.208333333328</v>
      </c>
      <c r="M81">
        <v>1529557200</v>
      </c>
      <c r="N81" t="b">
        <v>0</v>
      </c>
      <c r="O81" t="b">
        <v>0</v>
      </c>
      <c r="P81" t="s">
        <v>33</v>
      </c>
      <c r="Q81" s="6">
        <f t="shared" si="11"/>
        <v>0.6959861591695502</v>
      </c>
      <c r="R81">
        <f t="shared" si="12"/>
        <v>48.004773269689736</v>
      </c>
      <c r="S81" t="str">
        <f t="shared" si="15"/>
        <v>theater</v>
      </c>
      <c r="T81" t="str">
        <f t="shared" si="16"/>
        <v>plays</v>
      </c>
      <c r="U81">
        <f t="shared" si="17"/>
        <v>7</v>
      </c>
      <c r="V81" t="str">
        <f t="shared" si="18"/>
        <v>theater</v>
      </c>
      <c r="W81" t="str">
        <f t="shared" si="20"/>
        <v>ter/plays</v>
      </c>
      <c r="X81">
        <f t="shared" si="19"/>
        <v>13</v>
      </c>
    </row>
    <row r="82" spans="1:2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 s="17">
        <f t="shared" si="13"/>
        <v>42976.208333333328</v>
      </c>
      <c r="K82">
        <v>1503982800</v>
      </c>
      <c r="L82" s="16">
        <f t="shared" si="14"/>
        <v>43006.208333333328</v>
      </c>
      <c r="M82">
        <v>1506574800</v>
      </c>
      <c r="N82" t="b">
        <v>0</v>
      </c>
      <c r="O82" t="b">
        <v>0</v>
      </c>
      <c r="P82" t="s">
        <v>89</v>
      </c>
      <c r="Q82" s="6">
        <f t="shared" si="11"/>
        <v>6.374545454545455</v>
      </c>
      <c r="R82">
        <f t="shared" si="12"/>
        <v>55.212598425196852</v>
      </c>
      <c r="S82" t="str">
        <f t="shared" si="15"/>
        <v>games</v>
      </c>
      <c r="T82" t="str">
        <f t="shared" si="16"/>
        <v>video games</v>
      </c>
      <c r="U82">
        <f t="shared" si="17"/>
        <v>5</v>
      </c>
      <c r="V82" t="str">
        <f t="shared" si="18"/>
        <v>games</v>
      </c>
      <c r="W82" t="str">
        <f t="shared" si="20"/>
        <v>ames</v>
      </c>
      <c r="X82">
        <f t="shared" si="19"/>
        <v>17</v>
      </c>
    </row>
    <row r="83" spans="1:2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 s="17">
        <f t="shared" si="13"/>
        <v>43062.25</v>
      </c>
      <c r="K83">
        <v>1511416800</v>
      </c>
      <c r="L83" s="16">
        <f t="shared" si="14"/>
        <v>43087.25</v>
      </c>
      <c r="M83">
        <v>1513576800</v>
      </c>
      <c r="N83" t="b">
        <v>0</v>
      </c>
      <c r="O83" t="b">
        <v>0</v>
      </c>
      <c r="P83" t="s">
        <v>23</v>
      </c>
      <c r="Q83" s="6">
        <f t="shared" si="11"/>
        <v>2.253392857142857</v>
      </c>
      <c r="R83">
        <f t="shared" si="12"/>
        <v>92.109489051094897</v>
      </c>
      <c r="S83" t="str">
        <f t="shared" si="15"/>
        <v>music</v>
      </c>
      <c r="T83" t="str">
        <f t="shared" si="16"/>
        <v>rock</v>
      </c>
      <c r="U83">
        <f t="shared" si="17"/>
        <v>5</v>
      </c>
      <c r="V83" t="str">
        <f t="shared" si="18"/>
        <v>music</v>
      </c>
      <c r="W83" t="str">
        <f t="shared" si="20"/>
        <v>music/rock</v>
      </c>
      <c r="X83">
        <f t="shared" si="19"/>
        <v>10</v>
      </c>
    </row>
    <row r="84" spans="1:2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 s="17">
        <f t="shared" si="13"/>
        <v>43482.25</v>
      </c>
      <c r="K84">
        <v>1547704800</v>
      </c>
      <c r="L84" s="16">
        <f t="shared" si="14"/>
        <v>43489.25</v>
      </c>
      <c r="M84">
        <v>1548309600</v>
      </c>
      <c r="N84" t="b">
        <v>0</v>
      </c>
      <c r="O84" t="b">
        <v>1</v>
      </c>
      <c r="P84" t="s">
        <v>89</v>
      </c>
      <c r="Q84" s="6">
        <f t="shared" si="11"/>
        <v>14.973000000000001</v>
      </c>
      <c r="R84">
        <f t="shared" si="12"/>
        <v>83.183333333333337</v>
      </c>
      <c r="S84" t="str">
        <f t="shared" si="15"/>
        <v>games</v>
      </c>
      <c r="T84" t="str">
        <f t="shared" si="16"/>
        <v>video games</v>
      </c>
      <c r="U84">
        <f t="shared" si="17"/>
        <v>5</v>
      </c>
      <c r="V84" t="str">
        <f t="shared" si="18"/>
        <v>games</v>
      </c>
      <c r="W84" t="str">
        <f t="shared" si="20"/>
        <v>es/video games</v>
      </c>
      <c r="X84">
        <f t="shared" si="19"/>
        <v>17</v>
      </c>
    </row>
    <row r="85" spans="1:2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 s="17">
        <f t="shared" si="13"/>
        <v>42579.208333333328</v>
      </c>
      <c r="K85">
        <v>1469682000</v>
      </c>
      <c r="L85" s="16">
        <f t="shared" si="14"/>
        <v>42601.208333333328</v>
      </c>
      <c r="M85">
        <v>1471582800</v>
      </c>
      <c r="N85" t="b">
        <v>0</v>
      </c>
      <c r="O85" t="b">
        <v>0</v>
      </c>
      <c r="P85" t="s">
        <v>50</v>
      </c>
      <c r="Q85" s="6">
        <f t="shared" si="11"/>
        <v>0.37590225563909774</v>
      </c>
      <c r="R85">
        <f t="shared" si="12"/>
        <v>39.996000000000002</v>
      </c>
      <c r="S85" t="str">
        <f t="shared" si="15"/>
        <v>music</v>
      </c>
      <c r="T85" t="str">
        <f t="shared" si="16"/>
        <v>electric music</v>
      </c>
      <c r="U85">
        <f t="shared" si="17"/>
        <v>5</v>
      </c>
      <c r="V85" t="str">
        <f t="shared" si="18"/>
        <v>music</v>
      </c>
      <c r="W85" t="str">
        <f t="shared" si="20"/>
        <v>electric music</v>
      </c>
      <c r="X85">
        <f t="shared" si="19"/>
        <v>20</v>
      </c>
    </row>
    <row r="86" spans="1:2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 s="17">
        <f t="shared" si="13"/>
        <v>41118.208333333336</v>
      </c>
      <c r="K86">
        <v>1343451600</v>
      </c>
      <c r="L86" s="16">
        <f t="shared" si="14"/>
        <v>41128.208333333336</v>
      </c>
      <c r="M86">
        <v>1344315600</v>
      </c>
      <c r="N86" t="b">
        <v>0</v>
      </c>
      <c r="O86" t="b">
        <v>0</v>
      </c>
      <c r="P86" t="s">
        <v>65</v>
      </c>
      <c r="Q86" s="6">
        <f t="shared" si="11"/>
        <v>1.3236942675159236</v>
      </c>
      <c r="R86">
        <f t="shared" si="12"/>
        <v>111.1336898395722</v>
      </c>
      <c r="S86" t="str">
        <f t="shared" si="15"/>
        <v>technology</v>
      </c>
      <c r="T86" t="str">
        <f t="shared" si="16"/>
        <v>wearables</v>
      </c>
      <c r="U86">
        <f t="shared" si="17"/>
        <v>10</v>
      </c>
      <c r="V86" t="str">
        <f t="shared" si="18"/>
        <v>technology</v>
      </c>
      <c r="W86" t="str">
        <f t="shared" si="20"/>
        <v>ables</v>
      </c>
      <c r="X86">
        <f t="shared" si="19"/>
        <v>20</v>
      </c>
    </row>
    <row r="87" spans="1:2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 s="17">
        <f t="shared" si="13"/>
        <v>40797.208333333336</v>
      </c>
      <c r="K87">
        <v>1315717200</v>
      </c>
      <c r="L87" s="16">
        <f t="shared" si="14"/>
        <v>40805.208333333336</v>
      </c>
      <c r="M87">
        <v>1316408400</v>
      </c>
      <c r="N87" t="b">
        <v>0</v>
      </c>
      <c r="O87" t="b">
        <v>0</v>
      </c>
      <c r="P87" t="s">
        <v>60</v>
      </c>
      <c r="Q87" s="6">
        <f t="shared" si="11"/>
        <v>1.3122448979591836</v>
      </c>
      <c r="R87">
        <f t="shared" si="12"/>
        <v>90.563380281690144</v>
      </c>
      <c r="S87" t="str">
        <f t="shared" si="15"/>
        <v>music</v>
      </c>
      <c r="T87" t="str">
        <f t="shared" si="16"/>
        <v>indie rock</v>
      </c>
      <c r="U87">
        <f t="shared" si="17"/>
        <v>5</v>
      </c>
      <c r="V87" t="str">
        <f t="shared" si="18"/>
        <v>music</v>
      </c>
      <c r="W87" t="str">
        <f t="shared" si="20"/>
        <v>ie rock</v>
      </c>
      <c r="X87">
        <f t="shared" si="19"/>
        <v>16</v>
      </c>
    </row>
    <row r="88" spans="1:2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 s="17">
        <f t="shared" si="13"/>
        <v>42128.208333333328</v>
      </c>
      <c r="K88">
        <v>1430715600</v>
      </c>
      <c r="L88" s="16">
        <f t="shared" si="14"/>
        <v>42141.208333333328</v>
      </c>
      <c r="M88">
        <v>1431838800</v>
      </c>
      <c r="N88" t="b">
        <v>1</v>
      </c>
      <c r="O88" t="b">
        <v>0</v>
      </c>
      <c r="P88" t="s">
        <v>33</v>
      </c>
      <c r="Q88" s="6">
        <f t="shared" si="11"/>
        <v>1.6763513513513513</v>
      </c>
      <c r="R88">
        <f t="shared" si="12"/>
        <v>61.108374384236456</v>
      </c>
      <c r="S88" t="str">
        <f t="shared" si="15"/>
        <v>theater</v>
      </c>
      <c r="T88" t="str">
        <f t="shared" si="16"/>
        <v>plays</v>
      </c>
      <c r="U88">
        <f t="shared" si="17"/>
        <v>7</v>
      </c>
      <c r="V88" t="str">
        <f t="shared" si="18"/>
        <v>theater</v>
      </c>
      <c r="W88" t="str">
        <f t="shared" si="20"/>
        <v>ys</v>
      </c>
      <c r="X88">
        <f t="shared" si="19"/>
        <v>13</v>
      </c>
    </row>
    <row r="89" spans="1:2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 s="17">
        <f t="shared" si="13"/>
        <v>40610.25</v>
      </c>
      <c r="K89">
        <v>1299564000</v>
      </c>
      <c r="L89" s="16">
        <f t="shared" si="14"/>
        <v>40621.208333333336</v>
      </c>
      <c r="M89">
        <v>1300510800</v>
      </c>
      <c r="N89" t="b">
        <v>0</v>
      </c>
      <c r="O89" t="b">
        <v>1</v>
      </c>
      <c r="P89" t="s">
        <v>23</v>
      </c>
      <c r="Q89" s="6">
        <f t="shared" si="11"/>
        <v>0.6198488664987406</v>
      </c>
      <c r="R89">
        <f t="shared" si="12"/>
        <v>83.022941970310384</v>
      </c>
      <c r="S89" t="str">
        <f t="shared" si="15"/>
        <v>music</v>
      </c>
      <c r="T89" t="str">
        <f t="shared" si="16"/>
        <v>rock</v>
      </c>
      <c r="U89">
        <f t="shared" si="17"/>
        <v>5</v>
      </c>
      <c r="V89" t="str">
        <f t="shared" si="18"/>
        <v>music</v>
      </c>
      <c r="W89" t="str">
        <f t="shared" si="20"/>
        <v>music/rock</v>
      </c>
      <c r="X89">
        <f t="shared" si="19"/>
        <v>10</v>
      </c>
    </row>
    <row r="90" spans="1:2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 s="17">
        <f t="shared" si="13"/>
        <v>42110.208333333328</v>
      </c>
      <c r="K90">
        <v>1429160400</v>
      </c>
      <c r="L90" s="16">
        <f t="shared" si="14"/>
        <v>42132.208333333328</v>
      </c>
      <c r="M90">
        <v>1431061200</v>
      </c>
      <c r="N90" t="b">
        <v>0</v>
      </c>
      <c r="O90" t="b">
        <v>0</v>
      </c>
      <c r="P90" t="s">
        <v>206</v>
      </c>
      <c r="Q90" s="6">
        <f t="shared" si="11"/>
        <v>2.6074999999999999</v>
      </c>
      <c r="R90">
        <f t="shared" si="12"/>
        <v>110.76106194690266</v>
      </c>
      <c r="S90" t="str">
        <f t="shared" si="15"/>
        <v>publishing</v>
      </c>
      <c r="T90" t="str">
        <f t="shared" si="16"/>
        <v>translations</v>
      </c>
      <c r="U90">
        <f t="shared" si="17"/>
        <v>10</v>
      </c>
      <c r="V90" t="str">
        <f t="shared" si="18"/>
        <v>publishing</v>
      </c>
      <c r="W90" t="str">
        <f t="shared" si="20"/>
        <v>ns</v>
      </c>
      <c r="X90">
        <f t="shared" si="19"/>
        <v>23</v>
      </c>
    </row>
    <row r="91" spans="1:2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 s="17">
        <f t="shared" si="13"/>
        <v>40283.208333333336</v>
      </c>
      <c r="K91">
        <v>1271307600</v>
      </c>
      <c r="L91" s="16">
        <f t="shared" si="14"/>
        <v>40285.208333333336</v>
      </c>
      <c r="M91">
        <v>1271480400</v>
      </c>
      <c r="N91" t="b">
        <v>0</v>
      </c>
      <c r="O91" t="b">
        <v>0</v>
      </c>
      <c r="P91" t="s">
        <v>33</v>
      </c>
      <c r="Q91" s="6">
        <f t="shared" si="11"/>
        <v>2.5258823529411765</v>
      </c>
      <c r="R91">
        <f t="shared" si="12"/>
        <v>89.458333333333329</v>
      </c>
      <c r="S91" t="str">
        <f t="shared" si="15"/>
        <v>theater</v>
      </c>
      <c r="T91" t="str">
        <f t="shared" si="16"/>
        <v>plays</v>
      </c>
      <c r="U91">
        <f t="shared" si="17"/>
        <v>7</v>
      </c>
      <c r="V91" t="str">
        <f t="shared" si="18"/>
        <v>theater</v>
      </c>
      <c r="W91" t="str">
        <f t="shared" si="20"/>
        <v>plays</v>
      </c>
      <c r="X91">
        <f t="shared" si="19"/>
        <v>13</v>
      </c>
    </row>
    <row r="92" spans="1:2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 s="17">
        <f t="shared" si="13"/>
        <v>42425.25</v>
      </c>
      <c r="K92">
        <v>1456380000</v>
      </c>
      <c r="L92" s="16">
        <f t="shared" si="14"/>
        <v>42425.25</v>
      </c>
      <c r="M92">
        <v>1456380000</v>
      </c>
      <c r="N92" t="b">
        <v>0</v>
      </c>
      <c r="O92" t="b">
        <v>1</v>
      </c>
      <c r="P92" t="s">
        <v>33</v>
      </c>
      <c r="Q92" s="6">
        <f t="shared" si="11"/>
        <v>0.7861538461538462</v>
      </c>
      <c r="R92">
        <f t="shared" si="12"/>
        <v>57.849056603773583</v>
      </c>
      <c r="S92" t="str">
        <f t="shared" si="15"/>
        <v>theater</v>
      </c>
      <c r="T92" t="str">
        <f t="shared" si="16"/>
        <v>plays</v>
      </c>
      <c r="U92">
        <f t="shared" si="17"/>
        <v>7</v>
      </c>
      <c r="V92" t="str">
        <f t="shared" si="18"/>
        <v>theater</v>
      </c>
      <c r="W92" t="str">
        <f t="shared" si="20"/>
        <v>theater/plays</v>
      </c>
      <c r="X92">
        <f t="shared" si="19"/>
        <v>13</v>
      </c>
    </row>
    <row r="93" spans="1:2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 s="17">
        <f t="shared" si="13"/>
        <v>42588.208333333328</v>
      </c>
      <c r="K93">
        <v>1470459600</v>
      </c>
      <c r="L93" s="16">
        <f t="shared" si="14"/>
        <v>42616.208333333328</v>
      </c>
      <c r="M93">
        <v>1472878800</v>
      </c>
      <c r="N93" t="b">
        <v>0</v>
      </c>
      <c r="O93" t="b">
        <v>0</v>
      </c>
      <c r="P93" t="s">
        <v>206</v>
      </c>
      <c r="Q93" s="6">
        <f t="shared" si="11"/>
        <v>0.48404406999351912</v>
      </c>
      <c r="R93">
        <f t="shared" si="12"/>
        <v>109.99705449189985</v>
      </c>
      <c r="S93" t="str">
        <f t="shared" si="15"/>
        <v>publishing</v>
      </c>
      <c r="T93" t="str">
        <f t="shared" si="16"/>
        <v>translations</v>
      </c>
      <c r="U93">
        <f t="shared" si="17"/>
        <v>10</v>
      </c>
      <c r="V93" t="str">
        <f t="shared" si="18"/>
        <v>publishing</v>
      </c>
      <c r="W93" t="str">
        <f t="shared" si="20"/>
        <v>ations</v>
      </c>
      <c r="X93">
        <f t="shared" si="19"/>
        <v>23</v>
      </c>
    </row>
    <row r="94" spans="1:2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 s="17">
        <f t="shared" si="13"/>
        <v>40352.208333333336</v>
      </c>
      <c r="K94">
        <v>1277269200</v>
      </c>
      <c r="L94" s="16">
        <f t="shared" si="14"/>
        <v>40353.208333333336</v>
      </c>
      <c r="M94">
        <v>1277355600</v>
      </c>
      <c r="N94" t="b">
        <v>0</v>
      </c>
      <c r="O94" t="b">
        <v>1</v>
      </c>
      <c r="P94" t="s">
        <v>89</v>
      </c>
      <c r="Q94" s="6">
        <f t="shared" si="11"/>
        <v>2.5887500000000001</v>
      </c>
      <c r="R94">
        <f t="shared" si="12"/>
        <v>103.96586345381526</v>
      </c>
      <c r="S94" t="str">
        <f t="shared" si="15"/>
        <v>games</v>
      </c>
      <c r="T94" t="str">
        <f t="shared" si="16"/>
        <v>video games</v>
      </c>
      <c r="U94">
        <f t="shared" si="17"/>
        <v>5</v>
      </c>
      <c r="V94" t="str">
        <f t="shared" si="18"/>
        <v>games</v>
      </c>
      <c r="W94" t="str">
        <f t="shared" si="20"/>
        <v>o games</v>
      </c>
      <c r="X94">
        <f t="shared" si="19"/>
        <v>17</v>
      </c>
    </row>
    <row r="95" spans="1:2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 s="17">
        <f t="shared" si="13"/>
        <v>41202.208333333336</v>
      </c>
      <c r="K95">
        <v>1350709200</v>
      </c>
      <c r="L95" s="16">
        <f t="shared" si="14"/>
        <v>41206.208333333336</v>
      </c>
      <c r="M95">
        <v>1351054800</v>
      </c>
      <c r="N95" t="b">
        <v>0</v>
      </c>
      <c r="O95" t="b">
        <v>1</v>
      </c>
      <c r="P95" t="s">
        <v>33</v>
      </c>
      <c r="Q95" s="6">
        <f t="shared" si="11"/>
        <v>0.60548713235294116</v>
      </c>
      <c r="R95">
        <f t="shared" si="12"/>
        <v>107.99508196721311</v>
      </c>
      <c r="S95" t="str">
        <f t="shared" si="15"/>
        <v>theater</v>
      </c>
      <c r="T95" t="str">
        <f t="shared" si="16"/>
        <v>plays</v>
      </c>
      <c r="U95">
        <f t="shared" si="17"/>
        <v>7</v>
      </c>
      <c r="V95" t="str">
        <f t="shared" si="18"/>
        <v>theater</v>
      </c>
      <c r="W95" t="str">
        <f t="shared" si="20"/>
        <v>/plays</v>
      </c>
      <c r="X95">
        <f t="shared" si="19"/>
        <v>13</v>
      </c>
    </row>
    <row r="96" spans="1:2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 s="17">
        <f t="shared" si="13"/>
        <v>43562.208333333328</v>
      </c>
      <c r="K96">
        <v>1554613200</v>
      </c>
      <c r="L96" s="16">
        <f t="shared" si="14"/>
        <v>43573.208333333328</v>
      </c>
      <c r="M96">
        <v>1555563600</v>
      </c>
      <c r="N96" t="b">
        <v>0</v>
      </c>
      <c r="O96" t="b">
        <v>0</v>
      </c>
      <c r="P96" t="s">
        <v>28</v>
      </c>
      <c r="Q96" s="6">
        <f t="shared" si="11"/>
        <v>3.036896551724138</v>
      </c>
      <c r="R96">
        <f t="shared" si="12"/>
        <v>48.927777777777777</v>
      </c>
      <c r="S96" t="str">
        <f t="shared" si="15"/>
        <v>technology</v>
      </c>
      <c r="T96" t="str">
        <f t="shared" si="16"/>
        <v>web</v>
      </c>
      <c r="U96">
        <f t="shared" si="17"/>
        <v>10</v>
      </c>
      <c r="V96" t="str">
        <f t="shared" si="18"/>
        <v>technology</v>
      </c>
      <c r="W96" t="str">
        <f t="shared" si="20"/>
        <v>echnology/web</v>
      </c>
      <c r="X96">
        <f t="shared" si="19"/>
        <v>14</v>
      </c>
    </row>
    <row r="97" spans="1:2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 s="17">
        <f t="shared" si="13"/>
        <v>43752.208333333328</v>
      </c>
      <c r="K97">
        <v>1571029200</v>
      </c>
      <c r="L97" s="16">
        <f t="shared" si="14"/>
        <v>43759.208333333328</v>
      </c>
      <c r="M97">
        <v>1571634000</v>
      </c>
      <c r="N97" t="b">
        <v>0</v>
      </c>
      <c r="O97" t="b">
        <v>0</v>
      </c>
      <c r="P97" t="s">
        <v>42</v>
      </c>
      <c r="Q97" s="6">
        <f t="shared" si="11"/>
        <v>1.1299999999999999</v>
      </c>
      <c r="R97">
        <f t="shared" si="12"/>
        <v>37.666666666666664</v>
      </c>
      <c r="S97" t="str">
        <f t="shared" si="15"/>
        <v>film &amp; video</v>
      </c>
      <c r="T97" t="str">
        <f t="shared" si="16"/>
        <v>documentary</v>
      </c>
      <c r="U97">
        <f t="shared" si="17"/>
        <v>12</v>
      </c>
      <c r="V97" t="str">
        <f t="shared" si="18"/>
        <v>film &amp; video</v>
      </c>
      <c r="W97" t="str">
        <f t="shared" si="20"/>
        <v/>
      </c>
      <c r="X97">
        <f t="shared" si="19"/>
        <v>24</v>
      </c>
    </row>
    <row r="98" spans="1:2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 s="17">
        <f t="shared" si="13"/>
        <v>40612.25</v>
      </c>
      <c r="K98">
        <v>1299736800</v>
      </c>
      <c r="L98" s="16">
        <f t="shared" si="14"/>
        <v>40625.208333333336</v>
      </c>
      <c r="M98">
        <v>1300856400</v>
      </c>
      <c r="N98" t="b">
        <v>0</v>
      </c>
      <c r="O98" t="b">
        <v>0</v>
      </c>
      <c r="P98" t="s">
        <v>33</v>
      </c>
      <c r="Q98" s="6">
        <f t="shared" si="11"/>
        <v>2.1737876614060259</v>
      </c>
      <c r="R98">
        <f t="shared" si="12"/>
        <v>64.999141999141997</v>
      </c>
      <c r="S98" t="str">
        <f t="shared" si="15"/>
        <v>theater</v>
      </c>
      <c r="T98" t="str">
        <f t="shared" si="16"/>
        <v>plays</v>
      </c>
      <c r="U98">
        <f t="shared" si="17"/>
        <v>7</v>
      </c>
      <c r="V98" t="str">
        <f t="shared" si="18"/>
        <v>theater</v>
      </c>
      <c r="W98" t="str">
        <f t="shared" si="20"/>
        <v>er/plays</v>
      </c>
      <c r="X98">
        <f t="shared" si="19"/>
        <v>13</v>
      </c>
    </row>
    <row r="99" spans="1:2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 s="17">
        <f t="shared" si="13"/>
        <v>42180.208333333328</v>
      </c>
      <c r="K99">
        <v>1435208400</v>
      </c>
      <c r="L99" s="16">
        <f t="shared" si="14"/>
        <v>42234.208333333328</v>
      </c>
      <c r="M99">
        <v>1439874000</v>
      </c>
      <c r="N99" t="b">
        <v>0</v>
      </c>
      <c r="O99" t="b">
        <v>0</v>
      </c>
      <c r="P99" t="s">
        <v>17</v>
      </c>
      <c r="Q99" s="6">
        <f t="shared" si="11"/>
        <v>9.2669230769230762</v>
      </c>
      <c r="R99">
        <f t="shared" si="12"/>
        <v>106.61061946902655</v>
      </c>
      <c r="S99" t="str">
        <f t="shared" si="15"/>
        <v>food</v>
      </c>
      <c r="T99" t="str">
        <f t="shared" si="16"/>
        <v>food trucks</v>
      </c>
      <c r="U99">
        <f t="shared" si="17"/>
        <v>4</v>
      </c>
      <c r="V99" t="str">
        <f t="shared" si="18"/>
        <v>food</v>
      </c>
      <c r="W99" t="str">
        <f t="shared" si="20"/>
        <v>/food trucks</v>
      </c>
      <c r="X99">
        <f t="shared" si="19"/>
        <v>16</v>
      </c>
    </row>
    <row r="100" spans="1:2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 s="17">
        <f t="shared" si="13"/>
        <v>42212.208333333328</v>
      </c>
      <c r="K100">
        <v>1437973200</v>
      </c>
      <c r="L100" s="16">
        <f t="shared" si="14"/>
        <v>42216.208333333328</v>
      </c>
      <c r="M100">
        <v>1438318800</v>
      </c>
      <c r="N100" t="b">
        <v>0</v>
      </c>
      <c r="O100" t="b">
        <v>0</v>
      </c>
      <c r="P100" t="s">
        <v>89</v>
      </c>
      <c r="Q100" s="6">
        <f t="shared" si="11"/>
        <v>0.33692229038854804</v>
      </c>
      <c r="R100">
        <f t="shared" si="12"/>
        <v>27.009016393442622</v>
      </c>
      <c r="S100" t="str">
        <f t="shared" si="15"/>
        <v>games</v>
      </c>
      <c r="T100" t="str">
        <f t="shared" si="16"/>
        <v>video games</v>
      </c>
      <c r="U100">
        <f t="shared" si="17"/>
        <v>5</v>
      </c>
      <c r="V100" t="str">
        <f t="shared" si="18"/>
        <v>games</v>
      </c>
      <c r="W100" t="str">
        <f t="shared" si="20"/>
        <v>o games</v>
      </c>
      <c r="X100">
        <f t="shared" si="19"/>
        <v>17</v>
      </c>
    </row>
    <row r="101" spans="1:2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 s="17">
        <f t="shared" si="13"/>
        <v>41968.25</v>
      </c>
      <c r="K101">
        <v>1416895200</v>
      </c>
      <c r="L101" s="16">
        <f t="shared" si="14"/>
        <v>41997.25</v>
      </c>
      <c r="M101">
        <v>1419400800</v>
      </c>
      <c r="N101" t="b">
        <v>0</v>
      </c>
      <c r="O101" t="b">
        <v>0</v>
      </c>
      <c r="P101" t="s">
        <v>33</v>
      </c>
      <c r="Q101" s="6">
        <f t="shared" si="11"/>
        <v>1.9672368421052631</v>
      </c>
      <c r="R101">
        <f t="shared" si="12"/>
        <v>91.16463414634147</v>
      </c>
      <c r="S101" t="str">
        <f t="shared" si="15"/>
        <v>theater</v>
      </c>
      <c r="T101" t="str">
        <f t="shared" si="16"/>
        <v>plays</v>
      </c>
      <c r="U101">
        <f t="shared" si="17"/>
        <v>7</v>
      </c>
      <c r="V101" t="str">
        <f t="shared" si="18"/>
        <v>theater</v>
      </c>
      <c r="W101" t="str">
        <f t="shared" si="20"/>
        <v>plays</v>
      </c>
      <c r="X101">
        <f t="shared" si="19"/>
        <v>13</v>
      </c>
    </row>
    <row r="102" spans="1:2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 s="17">
        <f t="shared" si="13"/>
        <v>40835.208333333336</v>
      </c>
      <c r="K102">
        <v>1319000400</v>
      </c>
      <c r="L102" s="16">
        <f t="shared" si="14"/>
        <v>40853.208333333336</v>
      </c>
      <c r="M102">
        <v>1320555600</v>
      </c>
      <c r="N102" t="b">
        <v>0</v>
      </c>
      <c r="O102" t="b">
        <v>0</v>
      </c>
      <c r="P102" t="s">
        <v>33</v>
      </c>
      <c r="Q102" s="6">
        <f t="shared" si="11"/>
        <v>0.01</v>
      </c>
      <c r="R102">
        <f t="shared" si="12"/>
        <v>1</v>
      </c>
      <c r="S102" t="str">
        <f t="shared" si="15"/>
        <v>theater</v>
      </c>
      <c r="T102" t="str">
        <f t="shared" si="16"/>
        <v>plays</v>
      </c>
      <c r="U102">
        <f t="shared" si="17"/>
        <v>7</v>
      </c>
      <c r="V102" t="str">
        <f t="shared" si="18"/>
        <v>theater</v>
      </c>
      <c r="W102" t="str">
        <f t="shared" si="20"/>
        <v>heater/plays</v>
      </c>
      <c r="X102">
        <f t="shared" si="19"/>
        <v>13</v>
      </c>
    </row>
    <row r="103" spans="1:2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 s="17">
        <f t="shared" si="13"/>
        <v>42056.25</v>
      </c>
      <c r="K103">
        <v>1424498400</v>
      </c>
      <c r="L103" s="16">
        <f t="shared" si="14"/>
        <v>42063.25</v>
      </c>
      <c r="M103">
        <v>1425103200</v>
      </c>
      <c r="N103" t="b">
        <v>0</v>
      </c>
      <c r="O103" t="b">
        <v>1</v>
      </c>
      <c r="P103" t="s">
        <v>50</v>
      </c>
      <c r="Q103" s="6">
        <f t="shared" si="11"/>
        <v>10.214444444444444</v>
      </c>
      <c r="R103">
        <f t="shared" si="12"/>
        <v>56.054878048780488</v>
      </c>
      <c r="S103" t="str">
        <f t="shared" si="15"/>
        <v>music</v>
      </c>
      <c r="T103" t="str">
        <f t="shared" si="16"/>
        <v>electric music</v>
      </c>
      <c r="U103">
        <f t="shared" si="17"/>
        <v>5</v>
      </c>
      <c r="V103" t="str">
        <f t="shared" si="18"/>
        <v>music</v>
      </c>
      <c r="W103" t="str">
        <f t="shared" si="20"/>
        <v>electric music</v>
      </c>
      <c r="X103">
        <f t="shared" si="19"/>
        <v>20</v>
      </c>
    </row>
    <row r="104" spans="1:2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 s="17">
        <f t="shared" si="13"/>
        <v>43234.208333333328</v>
      </c>
      <c r="K104">
        <v>1526274000</v>
      </c>
      <c r="L104" s="16">
        <f t="shared" si="14"/>
        <v>43241.208333333328</v>
      </c>
      <c r="M104">
        <v>1526878800</v>
      </c>
      <c r="N104" t="b">
        <v>0</v>
      </c>
      <c r="O104" t="b">
        <v>1</v>
      </c>
      <c r="P104" t="s">
        <v>65</v>
      </c>
      <c r="Q104" s="6">
        <f t="shared" si="11"/>
        <v>2.8167567567567566</v>
      </c>
      <c r="R104">
        <f t="shared" si="12"/>
        <v>31.017857142857142</v>
      </c>
      <c r="S104" t="str">
        <f t="shared" si="15"/>
        <v>technology</v>
      </c>
      <c r="T104" t="str">
        <f t="shared" si="16"/>
        <v>wearables</v>
      </c>
      <c r="U104">
        <f t="shared" si="17"/>
        <v>10</v>
      </c>
      <c r="V104" t="str">
        <f t="shared" si="18"/>
        <v>technology</v>
      </c>
      <c r="W104" t="str">
        <f t="shared" si="20"/>
        <v>wearables</v>
      </c>
      <c r="X104">
        <f t="shared" si="19"/>
        <v>20</v>
      </c>
    </row>
    <row r="105" spans="1:2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 s="17">
        <f t="shared" si="13"/>
        <v>40475.208333333336</v>
      </c>
      <c r="K105">
        <v>1287896400</v>
      </c>
      <c r="L105" s="16">
        <f t="shared" si="14"/>
        <v>40484.208333333336</v>
      </c>
      <c r="M105">
        <v>1288674000</v>
      </c>
      <c r="N105" t="b">
        <v>0</v>
      </c>
      <c r="O105" t="b">
        <v>0</v>
      </c>
      <c r="P105" t="s">
        <v>50</v>
      </c>
      <c r="Q105" s="6">
        <f t="shared" si="11"/>
        <v>0.24610000000000001</v>
      </c>
      <c r="R105">
        <f t="shared" si="12"/>
        <v>66.513513513513516</v>
      </c>
      <c r="S105" t="str">
        <f t="shared" si="15"/>
        <v>music</v>
      </c>
      <c r="T105" t="str">
        <f t="shared" si="16"/>
        <v>electric music</v>
      </c>
      <c r="U105">
        <f t="shared" si="17"/>
        <v>5</v>
      </c>
      <c r="V105" t="str">
        <f t="shared" si="18"/>
        <v>music</v>
      </c>
      <c r="W105" t="str">
        <f t="shared" si="20"/>
        <v>tric music</v>
      </c>
      <c r="X105">
        <f t="shared" si="19"/>
        <v>20</v>
      </c>
    </row>
    <row r="106" spans="1:2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 s="17">
        <f t="shared" si="13"/>
        <v>42878.208333333328</v>
      </c>
      <c r="K106">
        <v>1495515600</v>
      </c>
      <c r="L106" s="16">
        <f t="shared" si="14"/>
        <v>42879.208333333328</v>
      </c>
      <c r="M106">
        <v>1495602000</v>
      </c>
      <c r="N106" t="b">
        <v>0</v>
      </c>
      <c r="O106" t="b">
        <v>0</v>
      </c>
      <c r="P106" t="s">
        <v>60</v>
      </c>
      <c r="Q106" s="6">
        <f t="shared" si="11"/>
        <v>1.4314010067114094</v>
      </c>
      <c r="R106">
        <f t="shared" si="12"/>
        <v>89.005216484089729</v>
      </c>
      <c r="S106" t="str">
        <f t="shared" si="15"/>
        <v>music</v>
      </c>
      <c r="T106" t="str">
        <f t="shared" si="16"/>
        <v>indie rock</v>
      </c>
      <c r="U106">
        <f t="shared" si="17"/>
        <v>5</v>
      </c>
      <c r="V106" t="str">
        <f t="shared" si="18"/>
        <v>music</v>
      </c>
      <c r="W106" t="str">
        <f t="shared" si="20"/>
        <v>die rock</v>
      </c>
      <c r="X106">
        <f t="shared" si="19"/>
        <v>16</v>
      </c>
    </row>
    <row r="107" spans="1:2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 s="17">
        <f t="shared" si="13"/>
        <v>41366.208333333336</v>
      </c>
      <c r="K107">
        <v>1364878800</v>
      </c>
      <c r="L107" s="16">
        <f t="shared" si="14"/>
        <v>41384.208333333336</v>
      </c>
      <c r="M107">
        <v>1366434000</v>
      </c>
      <c r="N107" t="b">
        <v>0</v>
      </c>
      <c r="O107" t="b">
        <v>0</v>
      </c>
      <c r="P107" t="s">
        <v>28</v>
      </c>
      <c r="Q107" s="6">
        <f t="shared" si="11"/>
        <v>1.4454411764705883</v>
      </c>
      <c r="R107">
        <f t="shared" si="12"/>
        <v>103.46315789473684</v>
      </c>
      <c r="S107" t="str">
        <f t="shared" si="15"/>
        <v>technology</v>
      </c>
      <c r="T107" t="str">
        <f t="shared" si="16"/>
        <v>web</v>
      </c>
      <c r="U107">
        <f t="shared" si="17"/>
        <v>10</v>
      </c>
      <c r="V107" t="str">
        <f t="shared" si="18"/>
        <v>technology</v>
      </c>
      <c r="W107" t="str">
        <f t="shared" si="20"/>
        <v>eb</v>
      </c>
      <c r="X107">
        <f t="shared" si="19"/>
        <v>14</v>
      </c>
    </row>
    <row r="108" spans="1:2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 s="17">
        <f t="shared" si="13"/>
        <v>43716.208333333328</v>
      </c>
      <c r="K108">
        <v>1567918800</v>
      </c>
      <c r="L108" s="16">
        <f t="shared" si="14"/>
        <v>43721.208333333328</v>
      </c>
      <c r="M108">
        <v>1568350800</v>
      </c>
      <c r="N108" t="b">
        <v>0</v>
      </c>
      <c r="O108" t="b">
        <v>0</v>
      </c>
      <c r="P108" t="s">
        <v>33</v>
      </c>
      <c r="Q108" s="6">
        <f t="shared" si="11"/>
        <v>3.5912820512820511</v>
      </c>
      <c r="R108">
        <f t="shared" si="12"/>
        <v>95.278911564625844</v>
      </c>
      <c r="S108" t="str">
        <f t="shared" si="15"/>
        <v>theater</v>
      </c>
      <c r="T108" t="str">
        <f t="shared" si="16"/>
        <v>plays</v>
      </c>
      <c r="U108">
        <f t="shared" si="17"/>
        <v>7</v>
      </c>
      <c r="V108" t="str">
        <f t="shared" si="18"/>
        <v>theater</v>
      </c>
      <c r="W108" t="str">
        <f t="shared" si="20"/>
        <v>plays</v>
      </c>
      <c r="X108">
        <f t="shared" si="19"/>
        <v>13</v>
      </c>
    </row>
    <row r="109" spans="1:2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 s="17">
        <f t="shared" si="13"/>
        <v>43213.208333333328</v>
      </c>
      <c r="K109">
        <v>1524459600</v>
      </c>
      <c r="L109" s="16">
        <f t="shared" si="14"/>
        <v>43230.208333333328</v>
      </c>
      <c r="M109">
        <v>1525928400</v>
      </c>
      <c r="N109" t="b">
        <v>0</v>
      </c>
      <c r="O109" t="b">
        <v>1</v>
      </c>
      <c r="P109" t="s">
        <v>33</v>
      </c>
      <c r="Q109" s="6">
        <f t="shared" si="11"/>
        <v>1.8648571428571428</v>
      </c>
      <c r="R109">
        <f t="shared" si="12"/>
        <v>75.895348837209298</v>
      </c>
      <c r="S109" t="str">
        <f t="shared" si="15"/>
        <v>theater</v>
      </c>
      <c r="T109" t="str">
        <f t="shared" si="16"/>
        <v>plays</v>
      </c>
      <c r="U109">
        <f t="shared" si="17"/>
        <v>7</v>
      </c>
      <c r="V109" t="str">
        <f t="shared" si="18"/>
        <v>theater</v>
      </c>
      <c r="W109" t="str">
        <f t="shared" si="20"/>
        <v>theater/plays</v>
      </c>
      <c r="X109">
        <f t="shared" si="19"/>
        <v>13</v>
      </c>
    </row>
    <row r="110" spans="1:2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 s="17">
        <f t="shared" si="13"/>
        <v>41005.208333333336</v>
      </c>
      <c r="K110">
        <v>1333688400</v>
      </c>
      <c r="L110" s="16">
        <f t="shared" si="14"/>
        <v>41042.208333333336</v>
      </c>
      <c r="M110">
        <v>1336885200</v>
      </c>
      <c r="N110" t="b">
        <v>0</v>
      </c>
      <c r="O110" t="b">
        <v>0</v>
      </c>
      <c r="P110" t="s">
        <v>42</v>
      </c>
      <c r="Q110" s="6">
        <f t="shared" si="11"/>
        <v>5.9526666666666666</v>
      </c>
      <c r="R110">
        <f t="shared" si="12"/>
        <v>107.57831325301204</v>
      </c>
      <c r="S110" t="str">
        <f t="shared" si="15"/>
        <v>film &amp; video</v>
      </c>
      <c r="T110" t="str">
        <f t="shared" si="16"/>
        <v>documentary</v>
      </c>
      <c r="U110">
        <f t="shared" si="17"/>
        <v>12</v>
      </c>
      <c r="V110" t="str">
        <f t="shared" si="18"/>
        <v>film &amp; video</v>
      </c>
      <c r="W110" t="str">
        <f t="shared" si="20"/>
        <v>ocumentary</v>
      </c>
      <c r="X110">
        <f t="shared" si="19"/>
        <v>24</v>
      </c>
    </row>
    <row r="111" spans="1:2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 s="17">
        <f t="shared" si="13"/>
        <v>41651.25</v>
      </c>
      <c r="K111">
        <v>1389506400</v>
      </c>
      <c r="L111" s="16">
        <f t="shared" si="14"/>
        <v>41653.25</v>
      </c>
      <c r="M111">
        <v>1389679200</v>
      </c>
      <c r="N111" t="b">
        <v>0</v>
      </c>
      <c r="O111" t="b">
        <v>0</v>
      </c>
      <c r="P111" t="s">
        <v>269</v>
      </c>
      <c r="Q111" s="6">
        <f t="shared" si="11"/>
        <v>0.5921153846153846</v>
      </c>
      <c r="R111">
        <f t="shared" si="12"/>
        <v>51.31666666666667</v>
      </c>
      <c r="S111" t="str">
        <f t="shared" si="15"/>
        <v>film &amp; video</v>
      </c>
      <c r="T111" t="str">
        <f t="shared" si="16"/>
        <v>television</v>
      </c>
      <c r="U111">
        <f t="shared" si="17"/>
        <v>12</v>
      </c>
      <c r="V111" t="str">
        <f t="shared" si="18"/>
        <v>film &amp; video</v>
      </c>
      <c r="W111" t="str">
        <f t="shared" si="20"/>
        <v>ion</v>
      </c>
      <c r="X111">
        <f t="shared" si="19"/>
        <v>23</v>
      </c>
    </row>
    <row r="112" spans="1:2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 s="17">
        <f t="shared" si="13"/>
        <v>43354.208333333328</v>
      </c>
      <c r="K112">
        <v>1536642000</v>
      </c>
      <c r="L112" s="16">
        <f t="shared" si="14"/>
        <v>43373.208333333328</v>
      </c>
      <c r="M112">
        <v>1538283600</v>
      </c>
      <c r="N112" t="b">
        <v>0</v>
      </c>
      <c r="O112" t="b">
        <v>0</v>
      </c>
      <c r="P112" t="s">
        <v>17</v>
      </c>
      <c r="Q112" s="6">
        <f t="shared" si="11"/>
        <v>0.14962780898876404</v>
      </c>
      <c r="R112">
        <f t="shared" si="12"/>
        <v>71.983108108108112</v>
      </c>
      <c r="S112" t="str">
        <f t="shared" si="15"/>
        <v>food</v>
      </c>
      <c r="T112" t="str">
        <f t="shared" si="16"/>
        <v>food trucks</v>
      </c>
      <c r="U112">
        <f t="shared" si="17"/>
        <v>4</v>
      </c>
      <c r="V112" t="str">
        <f t="shared" si="18"/>
        <v>food</v>
      </c>
      <c r="W112" t="str">
        <f t="shared" si="20"/>
        <v>food/food trucks</v>
      </c>
      <c r="X112">
        <f t="shared" si="19"/>
        <v>16</v>
      </c>
    </row>
    <row r="113" spans="1:2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 s="17">
        <f t="shared" si="13"/>
        <v>41174.208333333336</v>
      </c>
      <c r="K113">
        <v>1348290000</v>
      </c>
      <c r="L113" s="16">
        <f t="shared" si="14"/>
        <v>41180.208333333336</v>
      </c>
      <c r="M113">
        <v>1348808400</v>
      </c>
      <c r="N113" t="b">
        <v>0</v>
      </c>
      <c r="O113" t="b">
        <v>0</v>
      </c>
      <c r="P113" t="s">
        <v>133</v>
      </c>
      <c r="Q113" s="6">
        <f t="shared" si="11"/>
        <v>1.1995602605863191</v>
      </c>
      <c r="R113">
        <f t="shared" si="12"/>
        <v>108.95414201183432</v>
      </c>
      <c r="S113" t="str">
        <f t="shared" si="15"/>
        <v>publishing</v>
      </c>
      <c r="T113" t="str">
        <f t="shared" si="16"/>
        <v>radio &amp; podcasts</v>
      </c>
      <c r="U113">
        <f t="shared" si="17"/>
        <v>10</v>
      </c>
      <c r="V113" t="str">
        <f t="shared" si="18"/>
        <v>publishing</v>
      </c>
      <c r="W113" t="str">
        <f t="shared" si="20"/>
        <v>sts</v>
      </c>
      <c r="X113">
        <f t="shared" si="19"/>
        <v>27</v>
      </c>
    </row>
    <row r="114" spans="1:2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 s="17">
        <f t="shared" si="13"/>
        <v>41875.208333333336</v>
      </c>
      <c r="K114">
        <v>1408856400</v>
      </c>
      <c r="L114" s="16">
        <f t="shared" si="14"/>
        <v>41890.208333333336</v>
      </c>
      <c r="M114">
        <v>1410152400</v>
      </c>
      <c r="N114" t="b">
        <v>0</v>
      </c>
      <c r="O114" t="b">
        <v>0</v>
      </c>
      <c r="P114" t="s">
        <v>28</v>
      </c>
      <c r="Q114" s="6">
        <f t="shared" si="11"/>
        <v>2.6882978723404256</v>
      </c>
      <c r="R114">
        <f t="shared" si="12"/>
        <v>35</v>
      </c>
      <c r="S114" t="str">
        <f t="shared" si="15"/>
        <v>technology</v>
      </c>
      <c r="T114" t="str">
        <f t="shared" si="16"/>
        <v>web</v>
      </c>
      <c r="U114">
        <f t="shared" si="17"/>
        <v>10</v>
      </c>
      <c r="V114" t="str">
        <f t="shared" si="18"/>
        <v>technology</v>
      </c>
      <c r="W114" t="str">
        <f t="shared" si="20"/>
        <v>y/web</v>
      </c>
      <c r="X114">
        <f t="shared" si="19"/>
        <v>14</v>
      </c>
    </row>
    <row r="115" spans="1:2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 s="17">
        <f t="shared" si="13"/>
        <v>42990.208333333328</v>
      </c>
      <c r="K115">
        <v>1505192400</v>
      </c>
      <c r="L115" s="16">
        <f t="shared" si="14"/>
        <v>42997.208333333328</v>
      </c>
      <c r="M115">
        <v>1505797200</v>
      </c>
      <c r="N115" t="b">
        <v>0</v>
      </c>
      <c r="O115" t="b">
        <v>0</v>
      </c>
      <c r="P115" t="s">
        <v>17</v>
      </c>
      <c r="Q115" s="6">
        <f t="shared" si="11"/>
        <v>3.7687878787878786</v>
      </c>
      <c r="R115">
        <f t="shared" si="12"/>
        <v>94.938931297709928</v>
      </c>
      <c r="S115" t="str">
        <f t="shared" si="15"/>
        <v>food</v>
      </c>
      <c r="T115" t="str">
        <f t="shared" si="16"/>
        <v>food trucks</v>
      </c>
      <c r="U115">
        <f t="shared" si="17"/>
        <v>4</v>
      </c>
      <c r="V115" t="str">
        <f t="shared" si="18"/>
        <v>food</v>
      </c>
      <c r="W115" t="str">
        <f t="shared" si="20"/>
        <v>ood/food trucks</v>
      </c>
      <c r="X115">
        <f t="shared" si="19"/>
        <v>16</v>
      </c>
    </row>
    <row r="116" spans="1:2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 s="17">
        <f t="shared" si="13"/>
        <v>43564.208333333328</v>
      </c>
      <c r="K116">
        <v>1554786000</v>
      </c>
      <c r="L116" s="16">
        <f t="shared" si="14"/>
        <v>43565.208333333328</v>
      </c>
      <c r="M116">
        <v>1554872400</v>
      </c>
      <c r="N116" t="b">
        <v>0</v>
      </c>
      <c r="O116" t="b">
        <v>1</v>
      </c>
      <c r="P116" t="s">
        <v>65</v>
      </c>
      <c r="Q116" s="6">
        <f t="shared" si="11"/>
        <v>7.2715789473684209</v>
      </c>
      <c r="R116">
        <f t="shared" si="12"/>
        <v>109.65079365079364</v>
      </c>
      <c r="S116" t="str">
        <f t="shared" si="15"/>
        <v>technology</v>
      </c>
      <c r="T116" t="str">
        <f t="shared" si="16"/>
        <v>wearables</v>
      </c>
      <c r="U116">
        <f t="shared" si="17"/>
        <v>10</v>
      </c>
      <c r="V116" t="str">
        <f t="shared" si="18"/>
        <v>technology</v>
      </c>
      <c r="W116" t="str">
        <f t="shared" si="20"/>
        <v>arables</v>
      </c>
      <c r="X116">
        <f t="shared" si="19"/>
        <v>20</v>
      </c>
    </row>
    <row r="117" spans="1:2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 s="17">
        <f t="shared" si="13"/>
        <v>43056.25</v>
      </c>
      <c r="K117">
        <v>1510898400</v>
      </c>
      <c r="L117" s="16">
        <f t="shared" si="14"/>
        <v>43091.25</v>
      </c>
      <c r="M117">
        <v>1513922400</v>
      </c>
      <c r="N117" t="b">
        <v>0</v>
      </c>
      <c r="O117" t="b">
        <v>0</v>
      </c>
      <c r="P117" t="s">
        <v>119</v>
      </c>
      <c r="Q117" s="6">
        <f t="shared" si="11"/>
        <v>0.87211757648470301</v>
      </c>
      <c r="R117">
        <f t="shared" si="12"/>
        <v>44.001815980629537</v>
      </c>
      <c r="S117" t="str">
        <f t="shared" si="15"/>
        <v>publishing</v>
      </c>
      <c r="T117" t="str">
        <f t="shared" si="16"/>
        <v>fiction</v>
      </c>
      <c r="U117">
        <f t="shared" si="17"/>
        <v>10</v>
      </c>
      <c r="V117" t="str">
        <f t="shared" si="18"/>
        <v>publishing</v>
      </c>
      <c r="W117" t="str">
        <f t="shared" si="20"/>
        <v>on</v>
      </c>
      <c r="X117">
        <f t="shared" si="19"/>
        <v>18</v>
      </c>
    </row>
    <row r="118" spans="1:2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 s="17">
        <f t="shared" si="13"/>
        <v>42265.208333333328</v>
      </c>
      <c r="K118">
        <v>1442552400</v>
      </c>
      <c r="L118" s="16">
        <f t="shared" si="14"/>
        <v>42266.208333333328</v>
      </c>
      <c r="M118">
        <v>1442638800</v>
      </c>
      <c r="N118" t="b">
        <v>0</v>
      </c>
      <c r="O118" t="b">
        <v>0</v>
      </c>
      <c r="P118" t="s">
        <v>33</v>
      </c>
      <c r="Q118" s="6">
        <f t="shared" si="11"/>
        <v>0.88</v>
      </c>
      <c r="R118">
        <f t="shared" si="12"/>
        <v>86.794520547945211</v>
      </c>
      <c r="S118" t="str">
        <f t="shared" si="15"/>
        <v>theater</v>
      </c>
      <c r="T118" t="str">
        <f t="shared" si="16"/>
        <v>plays</v>
      </c>
      <c r="U118">
        <f t="shared" si="17"/>
        <v>7</v>
      </c>
      <c r="V118" t="str">
        <f t="shared" si="18"/>
        <v>theater</v>
      </c>
      <c r="W118" t="str">
        <f t="shared" si="20"/>
        <v>theater/plays</v>
      </c>
      <c r="X118">
        <f t="shared" si="19"/>
        <v>13</v>
      </c>
    </row>
    <row r="119" spans="1:2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 s="17">
        <f t="shared" si="13"/>
        <v>40808.208333333336</v>
      </c>
      <c r="K119">
        <v>1316667600</v>
      </c>
      <c r="L119" s="16">
        <f t="shared" si="14"/>
        <v>40814.208333333336</v>
      </c>
      <c r="M119">
        <v>1317186000</v>
      </c>
      <c r="N119" t="b">
        <v>0</v>
      </c>
      <c r="O119" t="b">
        <v>0</v>
      </c>
      <c r="P119" t="s">
        <v>269</v>
      </c>
      <c r="Q119" s="6">
        <f t="shared" si="11"/>
        <v>1.7393877551020409</v>
      </c>
      <c r="R119">
        <f t="shared" si="12"/>
        <v>30.992727272727272</v>
      </c>
      <c r="S119" t="str">
        <f t="shared" si="15"/>
        <v>film &amp; video</v>
      </c>
      <c r="T119" t="str">
        <f t="shared" si="16"/>
        <v>television</v>
      </c>
      <c r="U119">
        <f t="shared" si="17"/>
        <v>12</v>
      </c>
      <c r="V119" t="str">
        <f t="shared" si="18"/>
        <v>film &amp; video</v>
      </c>
      <c r="W119" t="str">
        <f t="shared" si="20"/>
        <v>video/television</v>
      </c>
      <c r="X119">
        <f t="shared" si="19"/>
        <v>23</v>
      </c>
    </row>
    <row r="120" spans="1:2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 s="17">
        <f t="shared" si="13"/>
        <v>41665.25</v>
      </c>
      <c r="K120">
        <v>1390716000</v>
      </c>
      <c r="L120" s="16">
        <f t="shared" si="14"/>
        <v>41671.25</v>
      </c>
      <c r="M120">
        <v>1391234400</v>
      </c>
      <c r="N120" t="b">
        <v>0</v>
      </c>
      <c r="O120" t="b">
        <v>0</v>
      </c>
      <c r="P120" t="s">
        <v>122</v>
      </c>
      <c r="Q120" s="6">
        <f t="shared" si="11"/>
        <v>1.1761111111111111</v>
      </c>
      <c r="R120">
        <f t="shared" si="12"/>
        <v>94.791044776119406</v>
      </c>
      <c r="S120" t="str">
        <f t="shared" si="15"/>
        <v>photography</v>
      </c>
      <c r="T120" t="str">
        <f t="shared" si="16"/>
        <v>photography books</v>
      </c>
      <c r="U120">
        <f t="shared" si="17"/>
        <v>11</v>
      </c>
      <c r="V120" t="str">
        <f t="shared" si="18"/>
        <v>photography</v>
      </c>
      <c r="W120" t="str">
        <f t="shared" si="20"/>
        <v>graphy books</v>
      </c>
      <c r="X120">
        <f t="shared" si="19"/>
        <v>29</v>
      </c>
    </row>
    <row r="121" spans="1:2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 s="17">
        <f t="shared" si="13"/>
        <v>41806.208333333336</v>
      </c>
      <c r="K121">
        <v>1402894800</v>
      </c>
      <c r="L121" s="16">
        <f t="shared" si="14"/>
        <v>41823.208333333336</v>
      </c>
      <c r="M121">
        <v>1404363600</v>
      </c>
      <c r="N121" t="b">
        <v>0</v>
      </c>
      <c r="O121" t="b">
        <v>1</v>
      </c>
      <c r="P121" t="s">
        <v>42</v>
      </c>
      <c r="Q121" s="6">
        <f t="shared" si="11"/>
        <v>2.1496</v>
      </c>
      <c r="R121">
        <f t="shared" si="12"/>
        <v>69.79220779220779</v>
      </c>
      <c r="S121" t="str">
        <f t="shared" si="15"/>
        <v>film &amp; video</v>
      </c>
      <c r="T121" t="str">
        <f t="shared" si="16"/>
        <v>documentary</v>
      </c>
      <c r="U121">
        <f t="shared" si="17"/>
        <v>12</v>
      </c>
      <c r="V121" t="str">
        <f t="shared" si="18"/>
        <v>film &amp; video</v>
      </c>
      <c r="W121" t="str">
        <f t="shared" si="20"/>
        <v>ntary</v>
      </c>
      <c r="X121">
        <f t="shared" si="19"/>
        <v>24</v>
      </c>
    </row>
    <row r="122" spans="1:2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 s="17">
        <f t="shared" si="13"/>
        <v>42111.208333333328</v>
      </c>
      <c r="K122">
        <v>1429246800</v>
      </c>
      <c r="L122" s="16">
        <f t="shared" si="14"/>
        <v>42115.208333333328</v>
      </c>
      <c r="M122">
        <v>1429592400</v>
      </c>
      <c r="N122" t="b">
        <v>0</v>
      </c>
      <c r="O122" t="b">
        <v>1</v>
      </c>
      <c r="P122" t="s">
        <v>292</v>
      </c>
      <c r="Q122" s="6">
        <f t="shared" si="11"/>
        <v>1.4949667110519307</v>
      </c>
      <c r="R122">
        <f t="shared" si="12"/>
        <v>63.003367003367003</v>
      </c>
      <c r="S122" t="str">
        <f t="shared" si="15"/>
        <v>games</v>
      </c>
      <c r="T122" t="str">
        <f t="shared" si="16"/>
        <v>mobile games</v>
      </c>
      <c r="U122">
        <f t="shared" si="17"/>
        <v>5</v>
      </c>
      <c r="V122" t="str">
        <f t="shared" si="18"/>
        <v>games</v>
      </c>
      <c r="W122" t="str">
        <f t="shared" si="20"/>
        <v>obile games</v>
      </c>
      <c r="X122">
        <f t="shared" si="19"/>
        <v>18</v>
      </c>
    </row>
    <row r="123" spans="1:2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 s="17">
        <f t="shared" si="13"/>
        <v>41917.208333333336</v>
      </c>
      <c r="K123">
        <v>1412485200</v>
      </c>
      <c r="L123" s="16">
        <f t="shared" si="14"/>
        <v>41930.208333333336</v>
      </c>
      <c r="M123">
        <v>1413608400</v>
      </c>
      <c r="N123" t="b">
        <v>0</v>
      </c>
      <c r="O123" t="b">
        <v>0</v>
      </c>
      <c r="P123" t="s">
        <v>89</v>
      </c>
      <c r="Q123" s="6">
        <f t="shared" si="11"/>
        <v>2.1933995584988963</v>
      </c>
      <c r="R123">
        <f t="shared" si="12"/>
        <v>110.0343300110742</v>
      </c>
      <c r="S123" t="str">
        <f t="shared" si="15"/>
        <v>games</v>
      </c>
      <c r="T123" t="str">
        <f t="shared" si="16"/>
        <v>video games</v>
      </c>
      <c r="U123">
        <f t="shared" si="17"/>
        <v>5</v>
      </c>
      <c r="V123" t="str">
        <f t="shared" si="18"/>
        <v>games</v>
      </c>
      <c r="W123" t="str">
        <f t="shared" si="20"/>
        <v>/video games</v>
      </c>
      <c r="X123">
        <f t="shared" si="19"/>
        <v>17</v>
      </c>
    </row>
    <row r="124" spans="1:2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 s="17">
        <f t="shared" si="13"/>
        <v>41970.25</v>
      </c>
      <c r="K124">
        <v>1417068000</v>
      </c>
      <c r="L124" s="16">
        <f t="shared" si="14"/>
        <v>41997.25</v>
      </c>
      <c r="M124">
        <v>1419400800</v>
      </c>
      <c r="N124" t="b">
        <v>0</v>
      </c>
      <c r="O124" t="b">
        <v>0</v>
      </c>
      <c r="P124" t="s">
        <v>119</v>
      </c>
      <c r="Q124" s="6">
        <f t="shared" si="11"/>
        <v>0.64367690058479532</v>
      </c>
      <c r="R124">
        <f t="shared" si="12"/>
        <v>25.997933274284026</v>
      </c>
      <c r="S124" t="str">
        <f t="shared" si="15"/>
        <v>publishing</v>
      </c>
      <c r="T124" t="str">
        <f t="shared" si="16"/>
        <v>fiction</v>
      </c>
      <c r="U124">
        <f t="shared" si="17"/>
        <v>10</v>
      </c>
      <c r="V124" t="str">
        <f t="shared" si="18"/>
        <v>publishing</v>
      </c>
      <c r="W124" t="str">
        <f t="shared" si="20"/>
        <v>on</v>
      </c>
      <c r="X124">
        <f t="shared" si="19"/>
        <v>18</v>
      </c>
    </row>
    <row r="125" spans="1:2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 s="17">
        <f t="shared" si="13"/>
        <v>42332.25</v>
      </c>
      <c r="K125">
        <v>1448344800</v>
      </c>
      <c r="L125" s="16">
        <f t="shared" si="14"/>
        <v>42335.25</v>
      </c>
      <c r="M125">
        <v>1448604000</v>
      </c>
      <c r="N125" t="b">
        <v>1</v>
      </c>
      <c r="O125" t="b">
        <v>0</v>
      </c>
      <c r="P125" t="s">
        <v>33</v>
      </c>
      <c r="Q125" s="6">
        <f t="shared" si="11"/>
        <v>0.18622397298818233</v>
      </c>
      <c r="R125">
        <f t="shared" si="12"/>
        <v>49.987915407854985</v>
      </c>
      <c r="S125" t="str">
        <f t="shared" si="15"/>
        <v>theater</v>
      </c>
      <c r="T125" t="str">
        <f t="shared" si="16"/>
        <v>plays</v>
      </c>
      <c r="U125">
        <f t="shared" si="17"/>
        <v>7</v>
      </c>
      <c r="V125" t="str">
        <f t="shared" si="18"/>
        <v>theater</v>
      </c>
      <c r="W125" t="str">
        <f t="shared" si="20"/>
        <v>theater/plays</v>
      </c>
      <c r="X125">
        <f t="shared" si="19"/>
        <v>13</v>
      </c>
    </row>
    <row r="126" spans="1:2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 s="17">
        <f t="shared" si="13"/>
        <v>43598.208333333328</v>
      </c>
      <c r="K126">
        <v>1557723600</v>
      </c>
      <c r="L126" s="16">
        <f t="shared" si="14"/>
        <v>43651.208333333328</v>
      </c>
      <c r="M126">
        <v>1562302800</v>
      </c>
      <c r="N126" t="b">
        <v>0</v>
      </c>
      <c r="O126" t="b">
        <v>0</v>
      </c>
      <c r="P126" t="s">
        <v>122</v>
      </c>
      <c r="Q126" s="6">
        <f t="shared" si="11"/>
        <v>3.6776923076923076</v>
      </c>
      <c r="R126">
        <f t="shared" si="12"/>
        <v>101.72340425531915</v>
      </c>
      <c r="S126" t="str">
        <f t="shared" si="15"/>
        <v>photography</v>
      </c>
      <c r="T126" t="str">
        <f t="shared" si="16"/>
        <v>photography books</v>
      </c>
      <c r="U126">
        <f t="shared" si="17"/>
        <v>11</v>
      </c>
      <c r="V126" t="str">
        <f t="shared" si="18"/>
        <v>photography</v>
      </c>
      <c r="W126" t="str">
        <f t="shared" si="20"/>
        <v>s</v>
      </c>
      <c r="X126">
        <f t="shared" si="19"/>
        <v>29</v>
      </c>
    </row>
    <row r="127" spans="1:2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 s="17">
        <f t="shared" si="13"/>
        <v>43362.208333333328</v>
      </c>
      <c r="K127">
        <v>1537333200</v>
      </c>
      <c r="L127" s="16">
        <f t="shared" si="14"/>
        <v>43366.208333333328</v>
      </c>
      <c r="M127">
        <v>1537678800</v>
      </c>
      <c r="N127" t="b">
        <v>0</v>
      </c>
      <c r="O127" t="b">
        <v>0</v>
      </c>
      <c r="P127" t="s">
        <v>33</v>
      </c>
      <c r="Q127" s="6">
        <f t="shared" si="11"/>
        <v>1.5990566037735849</v>
      </c>
      <c r="R127">
        <f t="shared" si="12"/>
        <v>47.083333333333336</v>
      </c>
      <c r="S127" t="str">
        <f t="shared" si="15"/>
        <v>theater</v>
      </c>
      <c r="T127" t="str">
        <f t="shared" si="16"/>
        <v>plays</v>
      </c>
      <c r="U127">
        <f t="shared" si="17"/>
        <v>7</v>
      </c>
      <c r="V127" t="str">
        <f t="shared" si="18"/>
        <v>theater</v>
      </c>
      <c r="W127" t="str">
        <f t="shared" si="20"/>
        <v>plays</v>
      </c>
      <c r="X127">
        <f t="shared" si="19"/>
        <v>13</v>
      </c>
    </row>
    <row r="128" spans="1:2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 s="17">
        <f t="shared" si="13"/>
        <v>42596.208333333328</v>
      </c>
      <c r="K128">
        <v>1471150800</v>
      </c>
      <c r="L128" s="16">
        <f t="shared" si="14"/>
        <v>42624.208333333328</v>
      </c>
      <c r="M128">
        <v>1473570000</v>
      </c>
      <c r="N128" t="b">
        <v>0</v>
      </c>
      <c r="O128" t="b">
        <v>1</v>
      </c>
      <c r="P128" t="s">
        <v>33</v>
      </c>
      <c r="Q128" s="6">
        <f t="shared" si="11"/>
        <v>0.38633185349611543</v>
      </c>
      <c r="R128">
        <f t="shared" si="12"/>
        <v>89.944444444444443</v>
      </c>
      <c r="S128" t="str">
        <f t="shared" si="15"/>
        <v>theater</v>
      </c>
      <c r="T128" t="str">
        <f t="shared" si="16"/>
        <v>plays</v>
      </c>
      <c r="U128">
        <f t="shared" si="17"/>
        <v>7</v>
      </c>
      <c r="V128" t="str">
        <f t="shared" si="18"/>
        <v>theater</v>
      </c>
      <c r="W128" t="str">
        <f t="shared" si="20"/>
        <v>plays</v>
      </c>
      <c r="X128">
        <f t="shared" si="19"/>
        <v>13</v>
      </c>
    </row>
    <row r="129" spans="1:2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 s="17">
        <f t="shared" si="13"/>
        <v>40310.208333333336</v>
      </c>
      <c r="K129">
        <v>1273640400</v>
      </c>
      <c r="L129" s="16">
        <f t="shared" si="14"/>
        <v>40313.208333333336</v>
      </c>
      <c r="M129">
        <v>1273899600</v>
      </c>
      <c r="N129" t="b">
        <v>0</v>
      </c>
      <c r="O129" t="b">
        <v>0</v>
      </c>
      <c r="P129" t="s">
        <v>33</v>
      </c>
      <c r="Q129" s="6">
        <f t="shared" si="11"/>
        <v>0.51421511627906979</v>
      </c>
      <c r="R129">
        <f t="shared" si="12"/>
        <v>78.96875</v>
      </c>
      <c r="S129" t="str">
        <f t="shared" si="15"/>
        <v>theater</v>
      </c>
      <c r="T129" t="str">
        <f t="shared" si="16"/>
        <v>plays</v>
      </c>
      <c r="U129">
        <f t="shared" si="17"/>
        <v>7</v>
      </c>
      <c r="V129" t="str">
        <f t="shared" si="18"/>
        <v>theater</v>
      </c>
      <c r="W129" t="str">
        <f t="shared" si="20"/>
        <v>ys</v>
      </c>
      <c r="X129">
        <f t="shared" si="19"/>
        <v>13</v>
      </c>
    </row>
    <row r="130" spans="1:2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 s="17">
        <f t="shared" si="13"/>
        <v>40417.208333333336</v>
      </c>
      <c r="K130">
        <v>1282885200</v>
      </c>
      <c r="L130" s="16">
        <f t="shared" si="14"/>
        <v>40430.208333333336</v>
      </c>
      <c r="M130">
        <v>1284008400</v>
      </c>
      <c r="N130" t="b">
        <v>0</v>
      </c>
      <c r="O130" t="b">
        <v>0</v>
      </c>
      <c r="P130" t="s">
        <v>23</v>
      </c>
      <c r="Q130" s="6">
        <f t="shared" ref="Q130:Q193" si="21">E130/D130</f>
        <v>0.60334277620396604</v>
      </c>
      <c r="R130">
        <f t="shared" ref="R130:R193" si="22">IFERROR(E130/G130, 0)</f>
        <v>80.067669172932327</v>
      </c>
      <c r="S130" t="str">
        <f t="shared" si="15"/>
        <v>music</v>
      </c>
      <c r="T130" t="str">
        <f t="shared" si="16"/>
        <v>rock</v>
      </c>
      <c r="U130">
        <f t="shared" si="17"/>
        <v>5</v>
      </c>
      <c r="V130" t="str">
        <f t="shared" si="18"/>
        <v>music</v>
      </c>
      <c r="W130" t="str">
        <f t="shared" si="20"/>
        <v>music/rock</v>
      </c>
      <c r="X130">
        <f t="shared" si="19"/>
        <v>10</v>
      </c>
    </row>
    <row r="131" spans="1:2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 s="17">
        <f t="shared" ref="J131:J194" si="23">(((K131/60)/60)/24)+DATE(1970,1,1)</f>
        <v>42038.25</v>
      </c>
      <c r="K131">
        <v>1422943200</v>
      </c>
      <c r="L131" s="16">
        <f t="shared" ref="L131:L194" si="24">(((M131/60)/60)/24)+DATE(1970,1,1)</f>
        <v>42063.25</v>
      </c>
      <c r="M131">
        <v>1425103200</v>
      </c>
      <c r="N131" t="b">
        <v>0</v>
      </c>
      <c r="O131" t="b">
        <v>0</v>
      </c>
      <c r="P131" t="s">
        <v>17</v>
      </c>
      <c r="Q131" s="6">
        <f t="shared" si="21"/>
        <v>3.2026936026936029E-2</v>
      </c>
      <c r="R131">
        <f t="shared" si="22"/>
        <v>86.472727272727269</v>
      </c>
      <c r="S131" t="str">
        <f t="shared" ref="S131:S194" si="25">LEFT(P131,SEARCH("/",P131)-1)</f>
        <v>food</v>
      </c>
      <c r="T131" t="str">
        <f t="shared" ref="T131:T194" si="26">MID(P131,SEARCH("/",P131)+1,LEN(P131))</f>
        <v>food trucks</v>
      </c>
      <c r="U131">
        <f t="shared" ref="U131:U194" si="27">SEARCH("/",P131)-1</f>
        <v>4</v>
      </c>
      <c r="V131" t="str">
        <f t="shared" ref="V131:V194" si="28">LEFT(P131,SEARCH("/",P131)-1)</f>
        <v>food</v>
      </c>
      <c r="W131" t="str">
        <f t="shared" si="20"/>
        <v>d/food trucks</v>
      </c>
      <c r="X131">
        <f t="shared" si="19"/>
        <v>16</v>
      </c>
    </row>
    <row r="132" spans="1:2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 s="17">
        <f t="shared" si="23"/>
        <v>40842.208333333336</v>
      </c>
      <c r="K132">
        <v>1319605200</v>
      </c>
      <c r="L132" s="16">
        <f t="shared" si="24"/>
        <v>40858.25</v>
      </c>
      <c r="M132">
        <v>1320991200</v>
      </c>
      <c r="N132" t="b">
        <v>0</v>
      </c>
      <c r="O132" t="b">
        <v>0</v>
      </c>
      <c r="P132" t="s">
        <v>53</v>
      </c>
      <c r="Q132" s="6">
        <f t="shared" si="21"/>
        <v>1.5546875</v>
      </c>
      <c r="R132">
        <f t="shared" si="22"/>
        <v>28.001876172607879</v>
      </c>
      <c r="S132" t="str">
        <f t="shared" si="25"/>
        <v>film &amp; video</v>
      </c>
      <c r="T132" t="str">
        <f t="shared" si="26"/>
        <v>drama</v>
      </c>
      <c r="U132">
        <f t="shared" si="27"/>
        <v>12</v>
      </c>
      <c r="V132" t="str">
        <f t="shared" si="28"/>
        <v>film &amp; video</v>
      </c>
      <c r="W132" t="str">
        <f t="shared" si="20"/>
        <v>a</v>
      </c>
      <c r="X132">
        <f t="shared" ref="X132:X195" si="29">LEN(P132)</f>
        <v>18</v>
      </c>
    </row>
    <row r="133" spans="1:2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 s="17">
        <f t="shared" si="23"/>
        <v>41607.25</v>
      </c>
      <c r="K133">
        <v>1385704800</v>
      </c>
      <c r="L133" s="16">
        <f t="shared" si="24"/>
        <v>41620.25</v>
      </c>
      <c r="M133">
        <v>1386828000</v>
      </c>
      <c r="N133" t="b">
        <v>0</v>
      </c>
      <c r="O133" t="b">
        <v>0</v>
      </c>
      <c r="P133" t="s">
        <v>28</v>
      </c>
      <c r="Q133" s="6">
        <f t="shared" si="21"/>
        <v>1.0085974499089254</v>
      </c>
      <c r="R133">
        <f t="shared" si="22"/>
        <v>67.996725337699544</v>
      </c>
      <c r="S133" t="str">
        <f t="shared" si="25"/>
        <v>technology</v>
      </c>
      <c r="T133" t="str">
        <f t="shared" si="26"/>
        <v>web</v>
      </c>
      <c r="U133">
        <f t="shared" si="27"/>
        <v>10</v>
      </c>
      <c r="V133" t="str">
        <f t="shared" si="28"/>
        <v>technology</v>
      </c>
      <c r="W133" t="str">
        <f t="shared" si="20"/>
        <v>eb</v>
      </c>
      <c r="X133">
        <f t="shared" si="29"/>
        <v>14</v>
      </c>
    </row>
    <row r="134" spans="1:2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 s="17">
        <f t="shared" si="23"/>
        <v>43112.25</v>
      </c>
      <c r="K134">
        <v>1515736800</v>
      </c>
      <c r="L134" s="16">
        <f t="shared" si="24"/>
        <v>43128.25</v>
      </c>
      <c r="M134">
        <v>1517119200</v>
      </c>
      <c r="N134" t="b">
        <v>0</v>
      </c>
      <c r="O134" t="b">
        <v>1</v>
      </c>
      <c r="P134" t="s">
        <v>33</v>
      </c>
      <c r="Q134" s="6">
        <f t="shared" si="21"/>
        <v>1.1618181818181819</v>
      </c>
      <c r="R134">
        <f t="shared" si="22"/>
        <v>43.078651685393261</v>
      </c>
      <c r="S134" t="str">
        <f t="shared" si="25"/>
        <v>theater</v>
      </c>
      <c r="T134" t="str">
        <f t="shared" si="26"/>
        <v>plays</v>
      </c>
      <c r="U134">
        <f t="shared" si="27"/>
        <v>7</v>
      </c>
      <c r="V134" t="str">
        <f t="shared" si="28"/>
        <v>theater</v>
      </c>
      <c r="W134" t="str">
        <f t="shared" ref="W134:W197" si="30">RIGHT(P134,LEN(P135)-SEARCH("/",P134))</f>
        <v>ter/plays</v>
      </c>
      <c r="X134">
        <f t="shared" si="29"/>
        <v>13</v>
      </c>
    </row>
    <row r="135" spans="1:2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 s="17">
        <f t="shared" si="23"/>
        <v>40767.208333333336</v>
      </c>
      <c r="K135">
        <v>1313125200</v>
      </c>
      <c r="L135" s="16">
        <f t="shared" si="24"/>
        <v>40789.208333333336</v>
      </c>
      <c r="M135">
        <v>1315026000</v>
      </c>
      <c r="N135" t="b">
        <v>0</v>
      </c>
      <c r="O135" t="b">
        <v>0</v>
      </c>
      <c r="P135" t="s">
        <v>319</v>
      </c>
      <c r="Q135" s="6">
        <f t="shared" si="21"/>
        <v>3.1077777777777778</v>
      </c>
      <c r="R135">
        <f t="shared" si="22"/>
        <v>87.95597484276729</v>
      </c>
      <c r="S135" t="str">
        <f t="shared" si="25"/>
        <v>music</v>
      </c>
      <c r="T135" t="str">
        <f t="shared" si="26"/>
        <v>world music</v>
      </c>
      <c r="U135">
        <f t="shared" si="27"/>
        <v>5</v>
      </c>
      <c r="V135" t="str">
        <f t="shared" si="28"/>
        <v>music</v>
      </c>
      <c r="W135" t="str">
        <f t="shared" si="30"/>
        <v>music/world music</v>
      </c>
      <c r="X135">
        <f t="shared" si="29"/>
        <v>17</v>
      </c>
    </row>
    <row r="136" spans="1:2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 s="17">
        <f t="shared" si="23"/>
        <v>40713.208333333336</v>
      </c>
      <c r="K136">
        <v>1308459600</v>
      </c>
      <c r="L136" s="16">
        <f t="shared" si="24"/>
        <v>40762.208333333336</v>
      </c>
      <c r="M136">
        <v>1312693200</v>
      </c>
      <c r="N136" t="b">
        <v>0</v>
      </c>
      <c r="O136" t="b">
        <v>1</v>
      </c>
      <c r="P136" t="s">
        <v>42</v>
      </c>
      <c r="Q136" s="6">
        <f t="shared" si="21"/>
        <v>0.89736683417085428</v>
      </c>
      <c r="R136">
        <f t="shared" si="22"/>
        <v>94.987234042553197</v>
      </c>
      <c r="S136" t="str">
        <f t="shared" si="25"/>
        <v>film &amp; video</v>
      </c>
      <c r="T136" t="str">
        <f t="shared" si="26"/>
        <v>documentary</v>
      </c>
      <c r="U136">
        <f t="shared" si="27"/>
        <v>12</v>
      </c>
      <c r="V136" t="str">
        <f t="shared" si="28"/>
        <v>film &amp; video</v>
      </c>
      <c r="W136" t="str">
        <f t="shared" si="30"/>
        <v/>
      </c>
      <c r="X136">
        <f t="shared" si="29"/>
        <v>24</v>
      </c>
    </row>
    <row r="137" spans="1:2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 s="17">
        <f t="shared" si="23"/>
        <v>41340.25</v>
      </c>
      <c r="K137">
        <v>1362636000</v>
      </c>
      <c r="L137" s="16">
        <f t="shared" si="24"/>
        <v>41345.208333333336</v>
      </c>
      <c r="M137">
        <v>1363064400</v>
      </c>
      <c r="N137" t="b">
        <v>0</v>
      </c>
      <c r="O137" t="b">
        <v>1</v>
      </c>
      <c r="P137" t="s">
        <v>33</v>
      </c>
      <c r="Q137" s="6">
        <f t="shared" si="21"/>
        <v>0.71272727272727276</v>
      </c>
      <c r="R137">
        <f t="shared" si="22"/>
        <v>46.905982905982903</v>
      </c>
      <c r="S137" t="str">
        <f t="shared" si="25"/>
        <v>theater</v>
      </c>
      <c r="T137" t="str">
        <f t="shared" si="26"/>
        <v>plays</v>
      </c>
      <c r="U137">
        <f t="shared" si="27"/>
        <v>7</v>
      </c>
      <c r="V137" t="str">
        <f t="shared" si="28"/>
        <v>theater</v>
      </c>
      <c r="W137" t="str">
        <f t="shared" si="30"/>
        <v>ater/plays</v>
      </c>
      <c r="X137">
        <f t="shared" si="29"/>
        <v>13</v>
      </c>
    </row>
    <row r="138" spans="1:2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 s="17">
        <f t="shared" si="23"/>
        <v>41797.208333333336</v>
      </c>
      <c r="K138">
        <v>1402117200</v>
      </c>
      <c r="L138" s="16">
        <f t="shared" si="24"/>
        <v>41809.208333333336</v>
      </c>
      <c r="M138">
        <v>1403154000</v>
      </c>
      <c r="N138" t="b">
        <v>0</v>
      </c>
      <c r="O138" t="b">
        <v>1</v>
      </c>
      <c r="P138" t="s">
        <v>53</v>
      </c>
      <c r="Q138" s="6">
        <f t="shared" si="21"/>
        <v>3.2862318840579711E-2</v>
      </c>
      <c r="R138">
        <f t="shared" si="22"/>
        <v>46.913793103448278</v>
      </c>
      <c r="S138" t="str">
        <f t="shared" si="25"/>
        <v>film &amp; video</v>
      </c>
      <c r="T138" t="str">
        <f t="shared" si="26"/>
        <v>drama</v>
      </c>
      <c r="U138">
        <f t="shared" si="27"/>
        <v>12</v>
      </c>
      <c r="V138" t="str">
        <f t="shared" si="28"/>
        <v>film &amp; video</v>
      </c>
      <c r="W138" t="str">
        <f t="shared" si="30"/>
        <v>eo/drama</v>
      </c>
      <c r="X138">
        <f t="shared" si="29"/>
        <v>18</v>
      </c>
    </row>
    <row r="139" spans="1:2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 s="17">
        <f t="shared" si="23"/>
        <v>40457.208333333336</v>
      </c>
      <c r="K139">
        <v>1286341200</v>
      </c>
      <c r="L139" s="16">
        <f t="shared" si="24"/>
        <v>40463.208333333336</v>
      </c>
      <c r="M139">
        <v>1286859600</v>
      </c>
      <c r="N139" t="b">
        <v>0</v>
      </c>
      <c r="O139" t="b">
        <v>0</v>
      </c>
      <c r="P139" t="s">
        <v>68</v>
      </c>
      <c r="Q139" s="6">
        <f t="shared" si="21"/>
        <v>2.617777777777778</v>
      </c>
      <c r="R139">
        <f t="shared" si="22"/>
        <v>94.24</v>
      </c>
      <c r="S139" t="str">
        <f t="shared" si="25"/>
        <v>publishing</v>
      </c>
      <c r="T139" t="str">
        <f t="shared" si="26"/>
        <v>nonfiction</v>
      </c>
      <c r="U139">
        <f t="shared" si="27"/>
        <v>10</v>
      </c>
      <c r="V139" t="str">
        <f t="shared" si="28"/>
        <v>publishing</v>
      </c>
      <c r="W139" t="str">
        <f t="shared" si="30"/>
        <v>fiction</v>
      </c>
      <c r="X139">
        <f t="shared" si="29"/>
        <v>21</v>
      </c>
    </row>
    <row r="140" spans="1:2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 s="17">
        <f t="shared" si="23"/>
        <v>41180.208333333336</v>
      </c>
      <c r="K140">
        <v>1348808400</v>
      </c>
      <c r="L140" s="16">
        <f t="shared" si="24"/>
        <v>41186.208333333336</v>
      </c>
      <c r="M140">
        <v>1349326800</v>
      </c>
      <c r="N140" t="b">
        <v>0</v>
      </c>
      <c r="O140" t="b">
        <v>0</v>
      </c>
      <c r="P140" t="s">
        <v>292</v>
      </c>
      <c r="Q140" s="6">
        <f t="shared" si="21"/>
        <v>0.96</v>
      </c>
      <c r="R140">
        <f t="shared" si="22"/>
        <v>80.139130434782615</v>
      </c>
      <c r="S140" t="str">
        <f t="shared" si="25"/>
        <v>games</v>
      </c>
      <c r="T140" t="str">
        <f t="shared" si="26"/>
        <v>mobile games</v>
      </c>
      <c r="U140">
        <f t="shared" si="27"/>
        <v>5</v>
      </c>
      <c r="V140" t="str">
        <f t="shared" si="28"/>
        <v>games</v>
      </c>
      <c r="W140" t="str">
        <f t="shared" si="30"/>
        <v>s/mobile games</v>
      </c>
      <c r="X140">
        <f t="shared" si="29"/>
        <v>18</v>
      </c>
    </row>
    <row r="141" spans="1:2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 s="17">
        <f t="shared" si="23"/>
        <v>42115.208333333328</v>
      </c>
      <c r="K141">
        <v>1429592400</v>
      </c>
      <c r="L141" s="16">
        <f t="shared" si="24"/>
        <v>42131.208333333328</v>
      </c>
      <c r="M141">
        <v>1430974800</v>
      </c>
      <c r="N141" t="b">
        <v>0</v>
      </c>
      <c r="O141" t="b">
        <v>1</v>
      </c>
      <c r="P141" t="s">
        <v>65</v>
      </c>
      <c r="Q141" s="6">
        <f t="shared" si="21"/>
        <v>0.20896851248642778</v>
      </c>
      <c r="R141">
        <f t="shared" si="22"/>
        <v>59.036809815950917</v>
      </c>
      <c r="S141" t="str">
        <f t="shared" si="25"/>
        <v>technology</v>
      </c>
      <c r="T141" t="str">
        <f t="shared" si="26"/>
        <v>wearables</v>
      </c>
      <c r="U141">
        <f t="shared" si="27"/>
        <v>10</v>
      </c>
      <c r="V141" t="str">
        <f t="shared" si="28"/>
        <v>technology</v>
      </c>
      <c r="W141" t="str">
        <f t="shared" si="30"/>
        <v>ogy/wearables</v>
      </c>
      <c r="X141">
        <f t="shared" si="29"/>
        <v>20</v>
      </c>
    </row>
    <row r="142" spans="1:2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 s="17">
        <f t="shared" si="23"/>
        <v>43156.25</v>
      </c>
      <c r="K142">
        <v>1519538400</v>
      </c>
      <c r="L142" s="16">
        <f t="shared" si="24"/>
        <v>43161.25</v>
      </c>
      <c r="M142">
        <v>1519970400</v>
      </c>
      <c r="N142" t="b">
        <v>0</v>
      </c>
      <c r="O142" t="b">
        <v>0</v>
      </c>
      <c r="P142" t="s">
        <v>42</v>
      </c>
      <c r="Q142" s="6">
        <f t="shared" si="21"/>
        <v>2.2316363636363636</v>
      </c>
      <c r="R142">
        <f t="shared" si="22"/>
        <v>65.989247311827953</v>
      </c>
      <c r="S142" t="str">
        <f t="shared" si="25"/>
        <v>film &amp; video</v>
      </c>
      <c r="T142" t="str">
        <f t="shared" si="26"/>
        <v>documentary</v>
      </c>
      <c r="U142">
        <f t="shared" si="27"/>
        <v>12</v>
      </c>
      <c r="V142" t="str">
        <f t="shared" si="28"/>
        <v>film &amp; video</v>
      </c>
      <c r="W142" t="str">
        <f t="shared" si="30"/>
        <v>y</v>
      </c>
      <c r="X142">
        <f t="shared" si="29"/>
        <v>24</v>
      </c>
    </row>
    <row r="143" spans="1:2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 s="17">
        <f t="shared" si="23"/>
        <v>42167.208333333328</v>
      </c>
      <c r="K143">
        <v>1434085200</v>
      </c>
      <c r="L143" s="16">
        <f t="shared" si="24"/>
        <v>42173.208333333328</v>
      </c>
      <c r="M143">
        <v>1434603600</v>
      </c>
      <c r="N143" t="b">
        <v>0</v>
      </c>
      <c r="O143" t="b">
        <v>0</v>
      </c>
      <c r="P143" t="s">
        <v>28</v>
      </c>
      <c r="Q143" s="6">
        <f t="shared" si="21"/>
        <v>1.0159097978227061</v>
      </c>
      <c r="R143">
        <f t="shared" si="22"/>
        <v>60.992530345471522</v>
      </c>
      <c r="S143" t="str">
        <f t="shared" si="25"/>
        <v>technology</v>
      </c>
      <c r="T143" t="str">
        <f t="shared" si="26"/>
        <v>web</v>
      </c>
      <c r="U143">
        <f t="shared" si="27"/>
        <v>10</v>
      </c>
      <c r="V143" t="str">
        <f t="shared" si="28"/>
        <v>technology</v>
      </c>
      <c r="W143" t="str">
        <f t="shared" si="30"/>
        <v>web</v>
      </c>
      <c r="X143">
        <f t="shared" si="29"/>
        <v>14</v>
      </c>
    </row>
    <row r="144" spans="1:2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 s="17">
        <f t="shared" si="23"/>
        <v>41005.208333333336</v>
      </c>
      <c r="K144">
        <v>1333688400</v>
      </c>
      <c r="L144" s="16">
        <f t="shared" si="24"/>
        <v>41046.208333333336</v>
      </c>
      <c r="M144">
        <v>1337230800</v>
      </c>
      <c r="N144" t="b">
        <v>0</v>
      </c>
      <c r="O144" t="b">
        <v>0</v>
      </c>
      <c r="P144" t="s">
        <v>28</v>
      </c>
      <c r="Q144" s="6">
        <f t="shared" si="21"/>
        <v>2.3003999999999998</v>
      </c>
      <c r="R144">
        <f t="shared" si="22"/>
        <v>98.307692307692307</v>
      </c>
      <c r="S144" t="str">
        <f t="shared" si="25"/>
        <v>technology</v>
      </c>
      <c r="T144" t="str">
        <f t="shared" si="26"/>
        <v>web</v>
      </c>
      <c r="U144">
        <f t="shared" si="27"/>
        <v>10</v>
      </c>
      <c r="V144" t="str">
        <f t="shared" si="28"/>
        <v>technology</v>
      </c>
      <c r="W144" t="str">
        <f t="shared" si="30"/>
        <v>y/web</v>
      </c>
      <c r="X144">
        <f t="shared" si="29"/>
        <v>14</v>
      </c>
    </row>
    <row r="145" spans="1:2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 s="17">
        <f t="shared" si="23"/>
        <v>40357.208333333336</v>
      </c>
      <c r="K145">
        <v>1277701200</v>
      </c>
      <c r="L145" s="16">
        <f t="shared" si="24"/>
        <v>40377.208333333336</v>
      </c>
      <c r="M145">
        <v>1279429200</v>
      </c>
      <c r="N145" t="b">
        <v>0</v>
      </c>
      <c r="O145" t="b">
        <v>0</v>
      </c>
      <c r="P145" t="s">
        <v>60</v>
      </c>
      <c r="Q145" s="6">
        <f t="shared" si="21"/>
        <v>1.355925925925926</v>
      </c>
      <c r="R145">
        <f t="shared" si="22"/>
        <v>104.6</v>
      </c>
      <c r="S145" t="str">
        <f t="shared" si="25"/>
        <v>music</v>
      </c>
      <c r="T145" t="str">
        <f t="shared" si="26"/>
        <v>indie rock</v>
      </c>
      <c r="U145">
        <f t="shared" si="27"/>
        <v>5</v>
      </c>
      <c r="V145" t="str">
        <f t="shared" si="28"/>
        <v>music</v>
      </c>
      <c r="W145" t="str">
        <f t="shared" si="30"/>
        <v>ie rock</v>
      </c>
      <c r="X145">
        <f t="shared" si="29"/>
        <v>16</v>
      </c>
    </row>
    <row r="146" spans="1:2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 s="17">
        <f t="shared" si="23"/>
        <v>43633.208333333328</v>
      </c>
      <c r="K146">
        <v>1560747600</v>
      </c>
      <c r="L146" s="16">
        <f t="shared" si="24"/>
        <v>43641.208333333328</v>
      </c>
      <c r="M146">
        <v>1561438800</v>
      </c>
      <c r="N146" t="b">
        <v>0</v>
      </c>
      <c r="O146" t="b">
        <v>0</v>
      </c>
      <c r="P146" t="s">
        <v>33</v>
      </c>
      <c r="Q146" s="6">
        <f t="shared" si="21"/>
        <v>1.2909999999999999</v>
      </c>
      <c r="R146">
        <f t="shared" si="22"/>
        <v>86.066666666666663</v>
      </c>
      <c r="S146" t="str">
        <f t="shared" si="25"/>
        <v>theater</v>
      </c>
      <c r="T146" t="str">
        <f t="shared" si="26"/>
        <v>plays</v>
      </c>
      <c r="U146">
        <f t="shared" si="27"/>
        <v>7</v>
      </c>
      <c r="V146" t="str">
        <f t="shared" si="28"/>
        <v>theater</v>
      </c>
      <c r="W146" t="str">
        <f t="shared" si="30"/>
        <v>heater/plays</v>
      </c>
      <c r="X146">
        <f t="shared" si="29"/>
        <v>13</v>
      </c>
    </row>
    <row r="147" spans="1:2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 s="17">
        <f t="shared" si="23"/>
        <v>41889.208333333336</v>
      </c>
      <c r="K147">
        <v>1410066000</v>
      </c>
      <c r="L147" s="16">
        <f t="shared" si="24"/>
        <v>41894.208333333336</v>
      </c>
      <c r="M147">
        <v>1410498000</v>
      </c>
      <c r="N147" t="b">
        <v>0</v>
      </c>
      <c r="O147" t="b">
        <v>0</v>
      </c>
      <c r="P147" t="s">
        <v>65</v>
      </c>
      <c r="Q147" s="6">
        <f t="shared" si="21"/>
        <v>2.3651200000000001</v>
      </c>
      <c r="R147">
        <f t="shared" si="22"/>
        <v>76.989583333333329</v>
      </c>
      <c r="S147" t="str">
        <f t="shared" si="25"/>
        <v>technology</v>
      </c>
      <c r="T147" t="str">
        <f t="shared" si="26"/>
        <v>wearables</v>
      </c>
      <c r="U147">
        <f t="shared" si="27"/>
        <v>10</v>
      </c>
      <c r="V147" t="str">
        <f t="shared" si="28"/>
        <v>technology</v>
      </c>
      <c r="W147" t="str">
        <f t="shared" si="30"/>
        <v>es</v>
      </c>
      <c r="X147">
        <f t="shared" si="29"/>
        <v>20</v>
      </c>
    </row>
    <row r="148" spans="1:2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 s="17">
        <f t="shared" si="23"/>
        <v>40855.25</v>
      </c>
      <c r="K148">
        <v>1320732000</v>
      </c>
      <c r="L148" s="16">
        <f t="shared" si="24"/>
        <v>40875.25</v>
      </c>
      <c r="M148">
        <v>1322460000</v>
      </c>
      <c r="N148" t="b">
        <v>0</v>
      </c>
      <c r="O148" t="b">
        <v>0</v>
      </c>
      <c r="P148" t="s">
        <v>33</v>
      </c>
      <c r="Q148" s="6">
        <f t="shared" si="21"/>
        <v>0.17249999999999999</v>
      </c>
      <c r="R148">
        <f t="shared" si="22"/>
        <v>29.764705882352942</v>
      </c>
      <c r="S148" t="str">
        <f t="shared" si="25"/>
        <v>theater</v>
      </c>
      <c r="T148" t="str">
        <f t="shared" si="26"/>
        <v>plays</v>
      </c>
      <c r="U148">
        <f t="shared" si="27"/>
        <v>7</v>
      </c>
      <c r="V148" t="str">
        <f t="shared" si="28"/>
        <v>theater</v>
      </c>
      <c r="W148" t="str">
        <f t="shared" si="30"/>
        <v>plays</v>
      </c>
      <c r="X148">
        <f t="shared" si="29"/>
        <v>13</v>
      </c>
    </row>
    <row r="149" spans="1:2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 s="17">
        <f t="shared" si="23"/>
        <v>42534.208333333328</v>
      </c>
      <c r="K149">
        <v>1465794000</v>
      </c>
      <c r="L149" s="16">
        <f t="shared" si="24"/>
        <v>42540.208333333328</v>
      </c>
      <c r="M149">
        <v>1466312400</v>
      </c>
      <c r="N149" t="b">
        <v>0</v>
      </c>
      <c r="O149" t="b">
        <v>1</v>
      </c>
      <c r="P149" t="s">
        <v>33</v>
      </c>
      <c r="Q149" s="6">
        <f t="shared" si="21"/>
        <v>1.1249397590361445</v>
      </c>
      <c r="R149">
        <f t="shared" si="22"/>
        <v>46.91959798994975</v>
      </c>
      <c r="S149" t="str">
        <f t="shared" si="25"/>
        <v>theater</v>
      </c>
      <c r="T149" t="str">
        <f t="shared" si="26"/>
        <v>plays</v>
      </c>
      <c r="U149">
        <f t="shared" si="27"/>
        <v>7</v>
      </c>
      <c r="V149" t="str">
        <f t="shared" si="28"/>
        <v>theater</v>
      </c>
      <c r="W149" t="str">
        <f t="shared" si="30"/>
        <v>heater/plays</v>
      </c>
      <c r="X149">
        <f t="shared" si="29"/>
        <v>13</v>
      </c>
    </row>
    <row r="150" spans="1:2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 s="17">
        <f t="shared" si="23"/>
        <v>42941.208333333328</v>
      </c>
      <c r="K150">
        <v>1500958800</v>
      </c>
      <c r="L150" s="16">
        <f t="shared" si="24"/>
        <v>42950.208333333328</v>
      </c>
      <c r="M150">
        <v>1501736400</v>
      </c>
      <c r="N150" t="b">
        <v>0</v>
      </c>
      <c r="O150" t="b">
        <v>0</v>
      </c>
      <c r="P150" t="s">
        <v>65</v>
      </c>
      <c r="Q150" s="6">
        <f t="shared" si="21"/>
        <v>1.2102150537634409</v>
      </c>
      <c r="R150">
        <f t="shared" si="22"/>
        <v>105.18691588785046</v>
      </c>
      <c r="S150" t="str">
        <f t="shared" si="25"/>
        <v>technology</v>
      </c>
      <c r="T150" t="str">
        <f t="shared" si="26"/>
        <v>wearables</v>
      </c>
      <c r="U150">
        <f t="shared" si="27"/>
        <v>10</v>
      </c>
      <c r="V150" t="str">
        <f t="shared" si="28"/>
        <v>technology</v>
      </c>
      <c r="W150" t="str">
        <f t="shared" si="30"/>
        <v>ables</v>
      </c>
      <c r="X150">
        <f t="shared" si="29"/>
        <v>20</v>
      </c>
    </row>
    <row r="151" spans="1:2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 s="17">
        <f t="shared" si="23"/>
        <v>41275.25</v>
      </c>
      <c r="K151">
        <v>1357020000</v>
      </c>
      <c r="L151" s="16">
        <f t="shared" si="24"/>
        <v>41327.25</v>
      </c>
      <c r="M151">
        <v>1361512800</v>
      </c>
      <c r="N151" t="b">
        <v>0</v>
      </c>
      <c r="O151" t="b">
        <v>0</v>
      </c>
      <c r="P151" t="s">
        <v>60</v>
      </c>
      <c r="Q151" s="6">
        <f t="shared" si="21"/>
        <v>2.1987096774193549</v>
      </c>
      <c r="R151">
        <f t="shared" si="22"/>
        <v>69.907692307692301</v>
      </c>
      <c r="S151" t="str">
        <f t="shared" si="25"/>
        <v>music</v>
      </c>
      <c r="T151" t="str">
        <f t="shared" si="26"/>
        <v>indie rock</v>
      </c>
      <c r="U151">
        <f t="shared" si="27"/>
        <v>5</v>
      </c>
      <c r="V151" t="str">
        <f t="shared" si="28"/>
        <v>music</v>
      </c>
      <c r="W151" t="str">
        <f t="shared" si="30"/>
        <v>rock</v>
      </c>
      <c r="X151">
        <f t="shared" si="29"/>
        <v>16</v>
      </c>
    </row>
    <row r="152" spans="1:2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 s="17">
        <f t="shared" si="23"/>
        <v>43450.25</v>
      </c>
      <c r="K152">
        <v>1544940000</v>
      </c>
      <c r="L152" s="16">
        <f t="shared" si="24"/>
        <v>43451.25</v>
      </c>
      <c r="M152">
        <v>1545026400</v>
      </c>
      <c r="N152" t="b">
        <v>0</v>
      </c>
      <c r="O152" t="b">
        <v>0</v>
      </c>
      <c r="P152" t="s">
        <v>23</v>
      </c>
      <c r="Q152" s="6">
        <f t="shared" si="21"/>
        <v>0.01</v>
      </c>
      <c r="R152">
        <f t="shared" si="22"/>
        <v>1</v>
      </c>
      <c r="S152" t="str">
        <f t="shared" si="25"/>
        <v>music</v>
      </c>
      <c r="T152" t="str">
        <f t="shared" si="26"/>
        <v>rock</v>
      </c>
      <c r="U152">
        <f t="shared" si="27"/>
        <v>5</v>
      </c>
      <c r="V152" t="str">
        <f t="shared" si="28"/>
        <v>music</v>
      </c>
      <c r="W152" t="str">
        <f t="shared" si="30"/>
        <v>music/rock</v>
      </c>
      <c r="X152">
        <f t="shared" si="29"/>
        <v>10</v>
      </c>
    </row>
    <row r="153" spans="1:2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 s="17">
        <f t="shared" si="23"/>
        <v>41799.208333333336</v>
      </c>
      <c r="K153">
        <v>1402290000</v>
      </c>
      <c r="L153" s="16">
        <f t="shared" si="24"/>
        <v>41850.208333333336</v>
      </c>
      <c r="M153">
        <v>1406696400</v>
      </c>
      <c r="N153" t="b">
        <v>0</v>
      </c>
      <c r="O153" t="b">
        <v>0</v>
      </c>
      <c r="P153" t="s">
        <v>50</v>
      </c>
      <c r="Q153" s="6">
        <f t="shared" si="21"/>
        <v>0.64166909620991253</v>
      </c>
      <c r="R153">
        <f t="shared" si="22"/>
        <v>60.011588275391958</v>
      </c>
      <c r="S153" t="str">
        <f t="shared" si="25"/>
        <v>music</v>
      </c>
      <c r="T153" t="str">
        <f t="shared" si="26"/>
        <v>electric music</v>
      </c>
      <c r="U153">
        <f t="shared" si="27"/>
        <v>5</v>
      </c>
      <c r="V153" t="str">
        <f t="shared" si="28"/>
        <v>music</v>
      </c>
      <c r="W153" t="str">
        <f t="shared" si="30"/>
        <v>tric music</v>
      </c>
      <c r="X153">
        <f t="shared" si="29"/>
        <v>20</v>
      </c>
    </row>
    <row r="154" spans="1:2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 s="17">
        <f t="shared" si="23"/>
        <v>42783.25</v>
      </c>
      <c r="K154">
        <v>1487311200</v>
      </c>
      <c r="L154" s="16">
        <f t="shared" si="24"/>
        <v>42790.25</v>
      </c>
      <c r="M154">
        <v>1487916000</v>
      </c>
      <c r="N154" t="b">
        <v>0</v>
      </c>
      <c r="O154" t="b">
        <v>0</v>
      </c>
      <c r="P154" t="s">
        <v>60</v>
      </c>
      <c r="Q154" s="6">
        <f t="shared" si="21"/>
        <v>4.2306746987951804</v>
      </c>
      <c r="R154">
        <f t="shared" si="22"/>
        <v>52.006220379146917</v>
      </c>
      <c r="S154" t="str">
        <f t="shared" si="25"/>
        <v>music</v>
      </c>
      <c r="T154" t="str">
        <f t="shared" si="26"/>
        <v>indie rock</v>
      </c>
      <c r="U154">
        <f t="shared" si="27"/>
        <v>5</v>
      </c>
      <c r="V154" t="str">
        <f t="shared" si="28"/>
        <v>music</v>
      </c>
      <c r="W154" t="str">
        <f t="shared" si="30"/>
        <v>ie rock</v>
      </c>
      <c r="X154">
        <f t="shared" si="29"/>
        <v>16</v>
      </c>
    </row>
    <row r="155" spans="1:2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 s="17">
        <f t="shared" si="23"/>
        <v>41201.208333333336</v>
      </c>
      <c r="K155">
        <v>1350622800</v>
      </c>
      <c r="L155" s="16">
        <f t="shared" si="24"/>
        <v>41207.208333333336</v>
      </c>
      <c r="M155">
        <v>1351141200</v>
      </c>
      <c r="N155" t="b">
        <v>0</v>
      </c>
      <c r="O155" t="b">
        <v>0</v>
      </c>
      <c r="P155" t="s">
        <v>33</v>
      </c>
      <c r="Q155" s="6">
        <f t="shared" si="21"/>
        <v>0.92984160506863778</v>
      </c>
      <c r="R155">
        <f t="shared" si="22"/>
        <v>31.000176025347649</v>
      </c>
      <c r="S155" t="str">
        <f t="shared" si="25"/>
        <v>theater</v>
      </c>
      <c r="T155" t="str">
        <f t="shared" si="26"/>
        <v>plays</v>
      </c>
      <c r="U155">
        <f t="shared" si="27"/>
        <v>7</v>
      </c>
      <c r="V155" t="str">
        <f t="shared" si="28"/>
        <v>theater</v>
      </c>
      <c r="W155" t="str">
        <f t="shared" si="30"/>
        <v>er/plays</v>
      </c>
      <c r="X155">
        <f t="shared" si="29"/>
        <v>13</v>
      </c>
    </row>
    <row r="156" spans="1:2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 s="17">
        <f t="shared" si="23"/>
        <v>42502.208333333328</v>
      </c>
      <c r="K156">
        <v>1463029200</v>
      </c>
      <c r="L156" s="16">
        <f t="shared" si="24"/>
        <v>42525.208333333328</v>
      </c>
      <c r="M156">
        <v>1465016400</v>
      </c>
      <c r="N156" t="b">
        <v>0</v>
      </c>
      <c r="O156" t="b">
        <v>1</v>
      </c>
      <c r="P156" t="s">
        <v>60</v>
      </c>
      <c r="Q156" s="6">
        <f t="shared" si="21"/>
        <v>0.58756567425569173</v>
      </c>
      <c r="R156">
        <f t="shared" si="22"/>
        <v>95.042492917847028</v>
      </c>
      <c r="S156" t="str">
        <f t="shared" si="25"/>
        <v>music</v>
      </c>
      <c r="T156" t="str">
        <f t="shared" si="26"/>
        <v>indie rock</v>
      </c>
      <c r="U156">
        <f t="shared" si="27"/>
        <v>5</v>
      </c>
      <c r="V156" t="str">
        <f t="shared" si="28"/>
        <v>music</v>
      </c>
      <c r="W156" t="str">
        <f t="shared" si="30"/>
        <v>ie rock</v>
      </c>
      <c r="X156">
        <f t="shared" si="29"/>
        <v>16</v>
      </c>
    </row>
    <row r="157" spans="1:2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 s="17">
        <f t="shared" si="23"/>
        <v>40262.208333333336</v>
      </c>
      <c r="K157">
        <v>1269493200</v>
      </c>
      <c r="L157" s="16">
        <f t="shared" si="24"/>
        <v>40277.208333333336</v>
      </c>
      <c r="M157">
        <v>1270789200</v>
      </c>
      <c r="N157" t="b">
        <v>0</v>
      </c>
      <c r="O157" t="b">
        <v>0</v>
      </c>
      <c r="P157" t="s">
        <v>33</v>
      </c>
      <c r="Q157" s="6">
        <f t="shared" si="21"/>
        <v>0.65022222222222226</v>
      </c>
      <c r="R157">
        <f t="shared" si="22"/>
        <v>75.968174204355108</v>
      </c>
      <c r="S157" t="str">
        <f t="shared" si="25"/>
        <v>theater</v>
      </c>
      <c r="T157" t="str">
        <f t="shared" si="26"/>
        <v>plays</v>
      </c>
      <c r="U157">
        <f t="shared" si="27"/>
        <v>7</v>
      </c>
      <c r="V157" t="str">
        <f t="shared" si="28"/>
        <v>theater</v>
      </c>
      <c r="W157" t="str">
        <f t="shared" si="30"/>
        <v>ys</v>
      </c>
      <c r="X157">
        <f t="shared" si="29"/>
        <v>13</v>
      </c>
    </row>
    <row r="158" spans="1:2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 s="17">
        <f t="shared" si="23"/>
        <v>43743.208333333328</v>
      </c>
      <c r="K158">
        <v>1570251600</v>
      </c>
      <c r="L158" s="16">
        <f t="shared" si="24"/>
        <v>43767.208333333328</v>
      </c>
      <c r="M158">
        <v>1572325200</v>
      </c>
      <c r="N158" t="b">
        <v>0</v>
      </c>
      <c r="O158" t="b">
        <v>0</v>
      </c>
      <c r="P158" t="s">
        <v>23</v>
      </c>
      <c r="Q158" s="6">
        <f t="shared" si="21"/>
        <v>0.73939560439560437</v>
      </c>
      <c r="R158">
        <f t="shared" si="22"/>
        <v>71.013192612137203</v>
      </c>
      <c r="S158" t="str">
        <f t="shared" si="25"/>
        <v>music</v>
      </c>
      <c r="T158" t="str">
        <f t="shared" si="26"/>
        <v>rock</v>
      </c>
      <c r="U158">
        <f t="shared" si="27"/>
        <v>5</v>
      </c>
      <c r="V158" t="str">
        <f t="shared" si="28"/>
        <v>music</v>
      </c>
      <c r="W158" t="str">
        <f t="shared" si="30"/>
        <v>music/rock</v>
      </c>
      <c r="X158">
        <f t="shared" si="29"/>
        <v>10</v>
      </c>
    </row>
    <row r="159" spans="1:2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 s="17">
        <f t="shared" si="23"/>
        <v>41638.25</v>
      </c>
      <c r="K159">
        <v>1388383200</v>
      </c>
      <c r="L159" s="16">
        <f t="shared" si="24"/>
        <v>41650.25</v>
      </c>
      <c r="M159">
        <v>1389420000</v>
      </c>
      <c r="N159" t="b">
        <v>0</v>
      </c>
      <c r="O159" t="b">
        <v>0</v>
      </c>
      <c r="P159" t="s">
        <v>122</v>
      </c>
      <c r="Q159" s="6">
        <f t="shared" si="21"/>
        <v>0.52666666666666662</v>
      </c>
      <c r="R159">
        <f t="shared" si="22"/>
        <v>73.733333333333334</v>
      </c>
      <c r="S159" t="str">
        <f t="shared" si="25"/>
        <v>photography</v>
      </c>
      <c r="T159" t="str">
        <f t="shared" si="26"/>
        <v>photography books</v>
      </c>
      <c r="U159">
        <f t="shared" si="27"/>
        <v>11</v>
      </c>
      <c r="V159" t="str">
        <f t="shared" si="28"/>
        <v>photography</v>
      </c>
      <c r="W159" t="e">
        <f t="shared" si="30"/>
        <v>#VALUE!</v>
      </c>
      <c r="X159">
        <f t="shared" si="29"/>
        <v>29</v>
      </c>
    </row>
    <row r="160" spans="1:2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 s="17">
        <f t="shared" si="23"/>
        <v>42346.25</v>
      </c>
      <c r="K160">
        <v>1449554400</v>
      </c>
      <c r="L160" s="16">
        <f t="shared" si="24"/>
        <v>42347.25</v>
      </c>
      <c r="M160">
        <v>1449640800</v>
      </c>
      <c r="N160" t="b">
        <v>0</v>
      </c>
      <c r="O160" t="b">
        <v>0</v>
      </c>
      <c r="P160" t="s">
        <v>23</v>
      </c>
      <c r="Q160" s="6">
        <f t="shared" si="21"/>
        <v>2.2095238095238097</v>
      </c>
      <c r="R160">
        <f t="shared" si="22"/>
        <v>113.17073170731707</v>
      </c>
      <c r="S160" t="str">
        <f t="shared" si="25"/>
        <v>music</v>
      </c>
      <c r="T160" t="str">
        <f t="shared" si="26"/>
        <v>rock</v>
      </c>
      <c r="U160">
        <f t="shared" si="27"/>
        <v>5</v>
      </c>
      <c r="V160" t="str">
        <f t="shared" si="28"/>
        <v>music</v>
      </c>
      <c r="W160" t="str">
        <f t="shared" si="30"/>
        <v>ic/rock</v>
      </c>
      <c r="X160">
        <f t="shared" si="29"/>
        <v>10</v>
      </c>
    </row>
    <row r="161" spans="1:2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 s="17">
        <f t="shared" si="23"/>
        <v>43551.208333333328</v>
      </c>
      <c r="K161">
        <v>1553662800</v>
      </c>
      <c r="L161" s="16">
        <f t="shared" si="24"/>
        <v>43569.208333333328</v>
      </c>
      <c r="M161">
        <v>1555218000</v>
      </c>
      <c r="N161" t="b">
        <v>0</v>
      </c>
      <c r="O161" t="b">
        <v>1</v>
      </c>
      <c r="P161" t="s">
        <v>33</v>
      </c>
      <c r="Q161" s="6">
        <f t="shared" si="21"/>
        <v>1.0001150627615063</v>
      </c>
      <c r="R161">
        <f t="shared" si="22"/>
        <v>105.00933552992861</v>
      </c>
      <c r="S161" t="str">
        <f t="shared" si="25"/>
        <v>theater</v>
      </c>
      <c r="T161" t="str">
        <f t="shared" si="26"/>
        <v>plays</v>
      </c>
      <c r="U161">
        <f t="shared" si="27"/>
        <v>7</v>
      </c>
      <c r="V161" t="str">
        <f t="shared" si="28"/>
        <v>theater</v>
      </c>
      <c r="W161" t="str">
        <f t="shared" si="30"/>
        <v>heater/plays</v>
      </c>
      <c r="X161">
        <f t="shared" si="29"/>
        <v>13</v>
      </c>
    </row>
    <row r="162" spans="1:2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 s="17">
        <f t="shared" si="23"/>
        <v>43582.208333333328</v>
      </c>
      <c r="K162">
        <v>1556341200</v>
      </c>
      <c r="L162" s="16">
        <f t="shared" si="24"/>
        <v>43598.208333333328</v>
      </c>
      <c r="M162">
        <v>1557723600</v>
      </c>
      <c r="N162" t="b">
        <v>0</v>
      </c>
      <c r="O162" t="b">
        <v>0</v>
      </c>
      <c r="P162" t="s">
        <v>65</v>
      </c>
      <c r="Q162" s="6">
        <f t="shared" si="21"/>
        <v>1.6231249999999999</v>
      </c>
      <c r="R162">
        <f t="shared" si="22"/>
        <v>79.176829268292678</v>
      </c>
      <c r="S162" t="str">
        <f t="shared" si="25"/>
        <v>technology</v>
      </c>
      <c r="T162" t="str">
        <f t="shared" si="26"/>
        <v>wearables</v>
      </c>
      <c r="U162">
        <f t="shared" si="27"/>
        <v>10</v>
      </c>
      <c r="V162" t="str">
        <f t="shared" si="28"/>
        <v>technology</v>
      </c>
      <c r="W162" t="str">
        <f t="shared" si="30"/>
        <v>les</v>
      </c>
      <c r="X162">
        <f t="shared" si="29"/>
        <v>20</v>
      </c>
    </row>
    <row r="163" spans="1:2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 s="17">
        <f t="shared" si="23"/>
        <v>42270.208333333328</v>
      </c>
      <c r="K163">
        <v>1442984400</v>
      </c>
      <c r="L163" s="16">
        <f t="shared" si="24"/>
        <v>42276.208333333328</v>
      </c>
      <c r="M163">
        <v>1443502800</v>
      </c>
      <c r="N163" t="b">
        <v>0</v>
      </c>
      <c r="O163" t="b">
        <v>1</v>
      </c>
      <c r="P163" t="s">
        <v>28</v>
      </c>
      <c r="Q163" s="6">
        <f t="shared" si="21"/>
        <v>0.78181818181818186</v>
      </c>
      <c r="R163">
        <f t="shared" si="22"/>
        <v>57.333333333333336</v>
      </c>
      <c r="S163" t="str">
        <f t="shared" si="25"/>
        <v>technology</v>
      </c>
      <c r="T163" t="str">
        <f t="shared" si="26"/>
        <v>web</v>
      </c>
      <c r="U163">
        <f t="shared" si="27"/>
        <v>10</v>
      </c>
      <c r="V163" t="str">
        <f t="shared" si="28"/>
        <v>technology</v>
      </c>
      <c r="W163" t="e">
        <f t="shared" si="30"/>
        <v>#VALUE!</v>
      </c>
      <c r="X163">
        <f t="shared" si="29"/>
        <v>14</v>
      </c>
    </row>
    <row r="164" spans="1:2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 s="17">
        <f t="shared" si="23"/>
        <v>43442.25</v>
      </c>
      <c r="K164">
        <v>1544248800</v>
      </c>
      <c r="L164" s="16">
        <f t="shared" si="24"/>
        <v>43472.25</v>
      </c>
      <c r="M164">
        <v>1546840800</v>
      </c>
      <c r="N164" t="b">
        <v>0</v>
      </c>
      <c r="O164" t="b">
        <v>0</v>
      </c>
      <c r="P164" t="s">
        <v>23</v>
      </c>
      <c r="Q164" s="6">
        <f t="shared" si="21"/>
        <v>1.4973770491803278</v>
      </c>
      <c r="R164">
        <f t="shared" si="22"/>
        <v>58.178343949044589</v>
      </c>
      <c r="S164" t="str">
        <f t="shared" si="25"/>
        <v>music</v>
      </c>
      <c r="T164" t="str">
        <f t="shared" si="26"/>
        <v>rock</v>
      </c>
      <c r="U164">
        <f t="shared" si="27"/>
        <v>5</v>
      </c>
      <c r="V164" t="str">
        <f t="shared" si="28"/>
        <v>music</v>
      </c>
      <c r="W164" t="str">
        <f t="shared" si="30"/>
        <v>music/rock</v>
      </c>
      <c r="X164">
        <f t="shared" si="29"/>
        <v>10</v>
      </c>
    </row>
    <row r="165" spans="1:2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 s="17">
        <f t="shared" si="23"/>
        <v>43028.208333333328</v>
      </c>
      <c r="K165">
        <v>1508475600</v>
      </c>
      <c r="L165" s="16">
        <f t="shared" si="24"/>
        <v>43077.25</v>
      </c>
      <c r="M165">
        <v>1512712800</v>
      </c>
      <c r="N165" t="b">
        <v>0</v>
      </c>
      <c r="O165" t="b">
        <v>1</v>
      </c>
      <c r="P165" t="s">
        <v>122</v>
      </c>
      <c r="Q165" s="6">
        <f t="shared" si="21"/>
        <v>2.5325714285714285</v>
      </c>
      <c r="R165">
        <f t="shared" si="22"/>
        <v>36.032520325203251</v>
      </c>
      <c r="S165" t="str">
        <f t="shared" si="25"/>
        <v>photography</v>
      </c>
      <c r="T165" t="str">
        <f t="shared" si="26"/>
        <v>photography books</v>
      </c>
      <c r="U165">
        <f t="shared" si="27"/>
        <v>11</v>
      </c>
      <c r="V165" t="str">
        <f t="shared" si="28"/>
        <v>photography</v>
      </c>
      <c r="W165" t="str">
        <f t="shared" si="30"/>
        <v>s</v>
      </c>
      <c r="X165">
        <f t="shared" si="29"/>
        <v>29</v>
      </c>
    </row>
    <row r="166" spans="1:2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 s="17">
        <f t="shared" si="23"/>
        <v>43016.208333333328</v>
      </c>
      <c r="K166">
        <v>1507438800</v>
      </c>
      <c r="L166" s="16">
        <f t="shared" si="24"/>
        <v>43017.208333333328</v>
      </c>
      <c r="M166">
        <v>1507525200</v>
      </c>
      <c r="N166" t="b">
        <v>0</v>
      </c>
      <c r="O166" t="b">
        <v>0</v>
      </c>
      <c r="P166" t="s">
        <v>33</v>
      </c>
      <c r="Q166" s="6">
        <f t="shared" si="21"/>
        <v>1.0016943521594683</v>
      </c>
      <c r="R166">
        <f t="shared" si="22"/>
        <v>107.99068767908309</v>
      </c>
      <c r="S166" t="str">
        <f t="shared" si="25"/>
        <v>theater</v>
      </c>
      <c r="T166" t="str">
        <f t="shared" si="26"/>
        <v>plays</v>
      </c>
      <c r="U166">
        <f t="shared" si="27"/>
        <v>7</v>
      </c>
      <c r="V166" t="str">
        <f t="shared" si="28"/>
        <v>theater</v>
      </c>
      <c r="W166" t="str">
        <f t="shared" si="30"/>
        <v>/plays</v>
      </c>
      <c r="X166">
        <f t="shared" si="29"/>
        <v>13</v>
      </c>
    </row>
    <row r="167" spans="1:2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 s="17">
        <f t="shared" si="23"/>
        <v>42948.208333333328</v>
      </c>
      <c r="K167">
        <v>1501563600</v>
      </c>
      <c r="L167" s="16">
        <f t="shared" si="24"/>
        <v>42980.208333333328</v>
      </c>
      <c r="M167">
        <v>1504328400</v>
      </c>
      <c r="N167" t="b">
        <v>0</v>
      </c>
      <c r="O167" t="b">
        <v>0</v>
      </c>
      <c r="P167" t="s">
        <v>28</v>
      </c>
      <c r="Q167" s="6">
        <f t="shared" si="21"/>
        <v>1.2199004424778761</v>
      </c>
      <c r="R167">
        <f t="shared" si="22"/>
        <v>44.005985634477256</v>
      </c>
      <c r="S167" t="str">
        <f t="shared" si="25"/>
        <v>technology</v>
      </c>
      <c r="T167" t="str">
        <f t="shared" si="26"/>
        <v>web</v>
      </c>
      <c r="U167">
        <f t="shared" si="27"/>
        <v>10</v>
      </c>
      <c r="V167" t="str">
        <f t="shared" si="28"/>
        <v>technology</v>
      </c>
      <c r="W167" t="str">
        <f t="shared" si="30"/>
        <v>technology/web</v>
      </c>
      <c r="X167">
        <f t="shared" si="29"/>
        <v>14</v>
      </c>
    </row>
    <row r="168" spans="1:2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 s="17">
        <f t="shared" si="23"/>
        <v>40534.25</v>
      </c>
      <c r="K168">
        <v>1292997600</v>
      </c>
      <c r="L168" s="16">
        <f t="shared" si="24"/>
        <v>40538.25</v>
      </c>
      <c r="M168">
        <v>1293343200</v>
      </c>
      <c r="N168" t="b">
        <v>0</v>
      </c>
      <c r="O168" t="b">
        <v>0</v>
      </c>
      <c r="P168" t="s">
        <v>122</v>
      </c>
      <c r="Q168" s="6">
        <f t="shared" si="21"/>
        <v>1.3713265306122449</v>
      </c>
      <c r="R168">
        <f t="shared" si="22"/>
        <v>55.077868852459019</v>
      </c>
      <c r="S168" t="str">
        <f t="shared" si="25"/>
        <v>photography</v>
      </c>
      <c r="T168" t="str">
        <f t="shared" si="26"/>
        <v>photography books</v>
      </c>
      <c r="U168">
        <f t="shared" si="27"/>
        <v>11</v>
      </c>
      <c r="V168" t="str">
        <f t="shared" si="28"/>
        <v>photography</v>
      </c>
      <c r="W168" t="str">
        <f t="shared" si="30"/>
        <v>s</v>
      </c>
      <c r="X168">
        <f t="shared" si="29"/>
        <v>29</v>
      </c>
    </row>
    <row r="169" spans="1:2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 s="17">
        <f t="shared" si="23"/>
        <v>41435.208333333336</v>
      </c>
      <c r="K169">
        <v>1370840400</v>
      </c>
      <c r="L169" s="16">
        <f t="shared" si="24"/>
        <v>41445.208333333336</v>
      </c>
      <c r="M169">
        <v>1371704400</v>
      </c>
      <c r="N169" t="b">
        <v>0</v>
      </c>
      <c r="O169" t="b">
        <v>0</v>
      </c>
      <c r="P169" t="s">
        <v>33</v>
      </c>
      <c r="Q169" s="6">
        <f t="shared" si="21"/>
        <v>4.155384615384615</v>
      </c>
      <c r="R169">
        <f t="shared" si="22"/>
        <v>74</v>
      </c>
      <c r="S169" t="str">
        <f t="shared" si="25"/>
        <v>theater</v>
      </c>
      <c r="T169" t="str">
        <f t="shared" si="26"/>
        <v>plays</v>
      </c>
      <c r="U169">
        <f t="shared" si="27"/>
        <v>7</v>
      </c>
      <c r="V169" t="str">
        <f t="shared" si="28"/>
        <v>theater</v>
      </c>
      <c r="W169" t="str">
        <f t="shared" si="30"/>
        <v>er/plays</v>
      </c>
      <c r="X169">
        <f t="shared" si="29"/>
        <v>13</v>
      </c>
    </row>
    <row r="170" spans="1:2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 s="17">
        <f t="shared" si="23"/>
        <v>43518.25</v>
      </c>
      <c r="K170">
        <v>1550815200</v>
      </c>
      <c r="L170" s="16">
        <f t="shared" si="24"/>
        <v>43541.208333333328</v>
      </c>
      <c r="M170">
        <v>1552798800</v>
      </c>
      <c r="N170" t="b">
        <v>0</v>
      </c>
      <c r="O170" t="b">
        <v>1</v>
      </c>
      <c r="P170" t="s">
        <v>60</v>
      </c>
      <c r="Q170" s="6">
        <f t="shared" si="21"/>
        <v>0.3130913348946136</v>
      </c>
      <c r="R170">
        <f t="shared" si="22"/>
        <v>41.996858638743454</v>
      </c>
      <c r="S170" t="str">
        <f t="shared" si="25"/>
        <v>music</v>
      </c>
      <c r="T170" t="str">
        <f t="shared" si="26"/>
        <v>indie rock</v>
      </c>
      <c r="U170">
        <f t="shared" si="27"/>
        <v>5</v>
      </c>
      <c r="V170" t="str">
        <f t="shared" si="28"/>
        <v>music</v>
      </c>
      <c r="W170" t="str">
        <f t="shared" si="30"/>
        <v>ic/indie rock</v>
      </c>
      <c r="X170">
        <f t="shared" si="29"/>
        <v>16</v>
      </c>
    </row>
    <row r="171" spans="1:2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 s="17">
        <f t="shared" si="23"/>
        <v>41077.208333333336</v>
      </c>
      <c r="K171">
        <v>1339909200</v>
      </c>
      <c r="L171" s="16">
        <f t="shared" si="24"/>
        <v>41105.208333333336</v>
      </c>
      <c r="M171">
        <v>1342328400</v>
      </c>
      <c r="N171" t="b">
        <v>0</v>
      </c>
      <c r="O171" t="b">
        <v>1</v>
      </c>
      <c r="P171" t="s">
        <v>100</v>
      </c>
      <c r="Q171" s="6">
        <f t="shared" si="21"/>
        <v>4.240815450643777</v>
      </c>
      <c r="R171">
        <f t="shared" si="22"/>
        <v>77.988161010260455</v>
      </c>
      <c r="S171" t="str">
        <f t="shared" si="25"/>
        <v>film &amp; video</v>
      </c>
      <c r="T171" t="str">
        <f t="shared" si="26"/>
        <v>shorts</v>
      </c>
      <c r="U171">
        <f t="shared" si="27"/>
        <v>12</v>
      </c>
      <c r="V171" t="str">
        <f t="shared" si="28"/>
        <v>film &amp; video</v>
      </c>
      <c r="W171" t="str">
        <f t="shared" si="30"/>
        <v>rts</v>
      </c>
      <c r="X171">
        <f t="shared" si="29"/>
        <v>19</v>
      </c>
    </row>
    <row r="172" spans="1:2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 s="17">
        <f t="shared" si="23"/>
        <v>42950.208333333328</v>
      </c>
      <c r="K172">
        <v>1501736400</v>
      </c>
      <c r="L172" s="16">
        <f t="shared" si="24"/>
        <v>42957.208333333328</v>
      </c>
      <c r="M172">
        <v>1502341200</v>
      </c>
      <c r="N172" t="b">
        <v>0</v>
      </c>
      <c r="O172" t="b">
        <v>0</v>
      </c>
      <c r="P172" t="s">
        <v>60</v>
      </c>
      <c r="Q172" s="6">
        <f t="shared" si="21"/>
        <v>2.9388623072833599E-2</v>
      </c>
      <c r="R172">
        <f t="shared" si="22"/>
        <v>82.507462686567166</v>
      </c>
      <c r="S172" t="str">
        <f t="shared" si="25"/>
        <v>music</v>
      </c>
      <c r="T172" t="str">
        <f t="shared" si="26"/>
        <v>indie rock</v>
      </c>
      <c r="U172">
        <f t="shared" si="27"/>
        <v>5</v>
      </c>
      <c r="V172" t="str">
        <f t="shared" si="28"/>
        <v>music</v>
      </c>
      <c r="W172" t="str">
        <f t="shared" si="30"/>
        <v>music/indie rock</v>
      </c>
      <c r="X172">
        <f t="shared" si="29"/>
        <v>16</v>
      </c>
    </row>
    <row r="173" spans="1:2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 s="17">
        <f t="shared" si="23"/>
        <v>41718.208333333336</v>
      </c>
      <c r="K173">
        <v>1395291600</v>
      </c>
      <c r="L173" s="16">
        <f t="shared" si="24"/>
        <v>41740.208333333336</v>
      </c>
      <c r="M173">
        <v>1397192400</v>
      </c>
      <c r="N173" t="b">
        <v>0</v>
      </c>
      <c r="O173" t="b">
        <v>0</v>
      </c>
      <c r="P173" t="s">
        <v>206</v>
      </c>
      <c r="Q173" s="6">
        <f t="shared" si="21"/>
        <v>0.1063265306122449</v>
      </c>
      <c r="R173">
        <f t="shared" si="22"/>
        <v>104.2</v>
      </c>
      <c r="S173" t="str">
        <f t="shared" si="25"/>
        <v>publishing</v>
      </c>
      <c r="T173" t="str">
        <f t="shared" si="26"/>
        <v>translations</v>
      </c>
      <c r="U173">
        <f t="shared" si="27"/>
        <v>10</v>
      </c>
      <c r="V173" t="str">
        <f t="shared" si="28"/>
        <v>publishing</v>
      </c>
      <c r="W173" t="str">
        <f t="shared" si="30"/>
        <v>/translations</v>
      </c>
      <c r="X173">
        <f t="shared" si="29"/>
        <v>23</v>
      </c>
    </row>
    <row r="174" spans="1:2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 s="17">
        <f t="shared" si="23"/>
        <v>41839.208333333336</v>
      </c>
      <c r="K174">
        <v>1405746000</v>
      </c>
      <c r="L174" s="16">
        <f t="shared" si="24"/>
        <v>41854.208333333336</v>
      </c>
      <c r="M174">
        <v>1407042000</v>
      </c>
      <c r="N174" t="b">
        <v>0</v>
      </c>
      <c r="O174" t="b">
        <v>1</v>
      </c>
      <c r="P174" t="s">
        <v>42</v>
      </c>
      <c r="Q174" s="6">
        <f t="shared" si="21"/>
        <v>0.82874999999999999</v>
      </c>
      <c r="R174">
        <f t="shared" si="22"/>
        <v>25.5</v>
      </c>
      <c r="S174" t="str">
        <f t="shared" si="25"/>
        <v>film &amp; video</v>
      </c>
      <c r="T174" t="str">
        <f t="shared" si="26"/>
        <v>documentary</v>
      </c>
      <c r="U174">
        <f t="shared" si="27"/>
        <v>12</v>
      </c>
      <c r="V174" t="str">
        <f t="shared" si="28"/>
        <v>film &amp; video</v>
      </c>
      <c r="W174" t="str">
        <f t="shared" si="30"/>
        <v/>
      </c>
      <c r="X174">
        <f t="shared" si="29"/>
        <v>24</v>
      </c>
    </row>
    <row r="175" spans="1:2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 s="17">
        <f t="shared" si="23"/>
        <v>41412.208333333336</v>
      </c>
      <c r="K175">
        <v>1368853200</v>
      </c>
      <c r="L175" s="16">
        <f t="shared" si="24"/>
        <v>41418.208333333336</v>
      </c>
      <c r="M175">
        <v>1369371600</v>
      </c>
      <c r="N175" t="b">
        <v>0</v>
      </c>
      <c r="O175" t="b">
        <v>0</v>
      </c>
      <c r="P175" t="s">
        <v>33</v>
      </c>
      <c r="Q175" s="6">
        <f t="shared" si="21"/>
        <v>1.6301447776628748</v>
      </c>
      <c r="R175">
        <f t="shared" si="22"/>
        <v>100.98334401024984</v>
      </c>
      <c r="S175" t="str">
        <f t="shared" si="25"/>
        <v>theater</v>
      </c>
      <c r="T175" t="str">
        <f t="shared" si="26"/>
        <v>plays</v>
      </c>
      <c r="U175">
        <f t="shared" si="27"/>
        <v>7</v>
      </c>
      <c r="V175" t="str">
        <f t="shared" si="28"/>
        <v>theater</v>
      </c>
      <c r="W175" t="str">
        <f t="shared" si="30"/>
        <v>heater/plays</v>
      </c>
      <c r="X175">
        <f t="shared" si="29"/>
        <v>13</v>
      </c>
    </row>
    <row r="176" spans="1:2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 s="17">
        <f t="shared" si="23"/>
        <v>42282.208333333328</v>
      </c>
      <c r="K176">
        <v>1444021200</v>
      </c>
      <c r="L176" s="16">
        <f t="shared" si="24"/>
        <v>42283.208333333328</v>
      </c>
      <c r="M176">
        <v>1444107600</v>
      </c>
      <c r="N176" t="b">
        <v>0</v>
      </c>
      <c r="O176" t="b">
        <v>1</v>
      </c>
      <c r="P176" t="s">
        <v>65</v>
      </c>
      <c r="Q176" s="6">
        <f t="shared" si="21"/>
        <v>8.9466666666666672</v>
      </c>
      <c r="R176">
        <f t="shared" si="22"/>
        <v>111.83333333333333</v>
      </c>
      <c r="S176" t="str">
        <f t="shared" si="25"/>
        <v>technology</v>
      </c>
      <c r="T176" t="str">
        <f t="shared" si="26"/>
        <v>wearables</v>
      </c>
      <c r="U176">
        <f t="shared" si="27"/>
        <v>10</v>
      </c>
      <c r="V176" t="str">
        <f t="shared" si="28"/>
        <v>technology</v>
      </c>
      <c r="W176" t="str">
        <f t="shared" si="30"/>
        <v>es</v>
      </c>
      <c r="X176">
        <f t="shared" si="29"/>
        <v>20</v>
      </c>
    </row>
    <row r="177" spans="1:2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 s="17">
        <f t="shared" si="23"/>
        <v>42613.208333333328</v>
      </c>
      <c r="K177">
        <v>1472619600</v>
      </c>
      <c r="L177" s="16">
        <f t="shared" si="24"/>
        <v>42632.208333333328</v>
      </c>
      <c r="M177">
        <v>1474261200</v>
      </c>
      <c r="N177" t="b">
        <v>0</v>
      </c>
      <c r="O177" t="b">
        <v>0</v>
      </c>
      <c r="P177" t="s">
        <v>33</v>
      </c>
      <c r="Q177" s="6">
        <f t="shared" si="21"/>
        <v>0.26191501103752757</v>
      </c>
      <c r="R177">
        <f t="shared" si="22"/>
        <v>41.999115044247787</v>
      </c>
      <c r="S177" t="str">
        <f t="shared" si="25"/>
        <v>theater</v>
      </c>
      <c r="T177" t="str">
        <f t="shared" si="26"/>
        <v>plays</v>
      </c>
      <c r="U177">
        <f t="shared" si="27"/>
        <v>7</v>
      </c>
      <c r="V177" t="str">
        <f t="shared" si="28"/>
        <v>theater</v>
      </c>
      <c r="W177" t="str">
        <f t="shared" si="30"/>
        <v>plays</v>
      </c>
      <c r="X177">
        <f t="shared" si="29"/>
        <v>13</v>
      </c>
    </row>
    <row r="178" spans="1:2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 s="17">
        <f t="shared" si="23"/>
        <v>42616.208333333328</v>
      </c>
      <c r="K178">
        <v>1472878800</v>
      </c>
      <c r="L178" s="16">
        <f t="shared" si="24"/>
        <v>42625.208333333328</v>
      </c>
      <c r="M178">
        <v>1473656400</v>
      </c>
      <c r="N178" t="b">
        <v>0</v>
      </c>
      <c r="O178" t="b">
        <v>0</v>
      </c>
      <c r="P178" t="s">
        <v>33</v>
      </c>
      <c r="Q178" s="6">
        <f t="shared" si="21"/>
        <v>0.74834782608695649</v>
      </c>
      <c r="R178">
        <f t="shared" si="22"/>
        <v>110.05115089514067</v>
      </c>
      <c r="S178" t="str">
        <f t="shared" si="25"/>
        <v>theater</v>
      </c>
      <c r="T178" t="str">
        <f t="shared" si="26"/>
        <v>plays</v>
      </c>
      <c r="U178">
        <f t="shared" si="27"/>
        <v>7</v>
      </c>
      <c r="V178" t="str">
        <f t="shared" si="28"/>
        <v>theater</v>
      </c>
      <c r="W178" t="str">
        <f t="shared" si="30"/>
        <v>plays</v>
      </c>
      <c r="X178">
        <f t="shared" si="29"/>
        <v>13</v>
      </c>
    </row>
    <row r="179" spans="1:2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 s="17">
        <f t="shared" si="23"/>
        <v>40497.25</v>
      </c>
      <c r="K179">
        <v>1289800800</v>
      </c>
      <c r="L179" s="16">
        <f t="shared" si="24"/>
        <v>40522.25</v>
      </c>
      <c r="M179">
        <v>1291960800</v>
      </c>
      <c r="N179" t="b">
        <v>0</v>
      </c>
      <c r="O179" t="b">
        <v>0</v>
      </c>
      <c r="P179" t="s">
        <v>33</v>
      </c>
      <c r="Q179" s="6">
        <f t="shared" si="21"/>
        <v>4.1647680412371137</v>
      </c>
      <c r="R179">
        <f t="shared" si="22"/>
        <v>58.997079225994888</v>
      </c>
      <c r="S179" t="str">
        <f t="shared" si="25"/>
        <v>theater</v>
      </c>
      <c r="T179" t="str">
        <f t="shared" si="26"/>
        <v>plays</v>
      </c>
      <c r="U179">
        <f t="shared" si="27"/>
        <v>7</v>
      </c>
      <c r="V179" t="str">
        <f t="shared" si="28"/>
        <v>theater</v>
      </c>
      <c r="W179" t="str">
        <f t="shared" si="30"/>
        <v>er/plays</v>
      </c>
      <c r="X179">
        <f t="shared" si="29"/>
        <v>13</v>
      </c>
    </row>
    <row r="180" spans="1:2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 s="17">
        <f t="shared" si="23"/>
        <v>42999.208333333328</v>
      </c>
      <c r="K180">
        <v>1505970000</v>
      </c>
      <c r="L180" s="16">
        <f t="shared" si="24"/>
        <v>43008.208333333328</v>
      </c>
      <c r="M180">
        <v>1506747600</v>
      </c>
      <c r="N180" t="b">
        <v>0</v>
      </c>
      <c r="O180" t="b">
        <v>0</v>
      </c>
      <c r="P180" t="s">
        <v>17</v>
      </c>
      <c r="Q180" s="6">
        <f t="shared" si="21"/>
        <v>0.96208333333333329</v>
      </c>
      <c r="R180">
        <f t="shared" si="22"/>
        <v>32.985714285714288</v>
      </c>
      <c r="S180" t="str">
        <f t="shared" si="25"/>
        <v>food</v>
      </c>
      <c r="T180" t="str">
        <f t="shared" si="26"/>
        <v>food trucks</v>
      </c>
      <c r="U180">
        <f t="shared" si="27"/>
        <v>4</v>
      </c>
      <c r="V180" t="str">
        <f t="shared" si="28"/>
        <v>food</v>
      </c>
      <c r="W180" t="str">
        <f t="shared" si="30"/>
        <v>d trucks</v>
      </c>
      <c r="X180">
        <f t="shared" si="29"/>
        <v>16</v>
      </c>
    </row>
    <row r="181" spans="1:2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 s="17">
        <f t="shared" si="23"/>
        <v>41350.208333333336</v>
      </c>
      <c r="K181">
        <v>1363496400</v>
      </c>
      <c r="L181" s="16">
        <f t="shared" si="24"/>
        <v>41351.208333333336</v>
      </c>
      <c r="M181">
        <v>1363582800</v>
      </c>
      <c r="N181" t="b">
        <v>0</v>
      </c>
      <c r="O181" t="b">
        <v>1</v>
      </c>
      <c r="P181" t="s">
        <v>33</v>
      </c>
      <c r="Q181" s="6">
        <f t="shared" si="21"/>
        <v>3.5771910112359548</v>
      </c>
      <c r="R181">
        <f t="shared" si="22"/>
        <v>45.005654509471306</v>
      </c>
      <c r="S181" t="str">
        <f t="shared" si="25"/>
        <v>theater</v>
      </c>
      <c r="T181" t="str">
        <f t="shared" si="26"/>
        <v>plays</v>
      </c>
      <c r="U181">
        <f t="shared" si="27"/>
        <v>7</v>
      </c>
      <c r="V181" t="str">
        <f t="shared" si="28"/>
        <v>theater</v>
      </c>
      <c r="W181" t="str">
        <f t="shared" si="30"/>
        <v>heater/plays</v>
      </c>
      <c r="X181">
        <f t="shared" si="29"/>
        <v>13</v>
      </c>
    </row>
    <row r="182" spans="1:2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 s="17">
        <f t="shared" si="23"/>
        <v>40259.208333333336</v>
      </c>
      <c r="K182">
        <v>1269234000</v>
      </c>
      <c r="L182" s="16">
        <f t="shared" si="24"/>
        <v>40264.208333333336</v>
      </c>
      <c r="M182">
        <v>1269666000</v>
      </c>
      <c r="N182" t="b">
        <v>0</v>
      </c>
      <c r="O182" t="b">
        <v>0</v>
      </c>
      <c r="P182" t="s">
        <v>65</v>
      </c>
      <c r="Q182" s="6">
        <f t="shared" si="21"/>
        <v>3.0845714285714285</v>
      </c>
      <c r="R182">
        <f t="shared" si="22"/>
        <v>81.98196487897485</v>
      </c>
      <c r="S182" t="str">
        <f t="shared" si="25"/>
        <v>technology</v>
      </c>
      <c r="T182" t="str">
        <f t="shared" si="26"/>
        <v>wearables</v>
      </c>
      <c r="U182">
        <f t="shared" si="27"/>
        <v>10</v>
      </c>
      <c r="V182" t="str">
        <f t="shared" si="28"/>
        <v>technology</v>
      </c>
      <c r="W182" t="str">
        <f t="shared" si="30"/>
        <v>les</v>
      </c>
      <c r="X182">
        <f t="shared" si="29"/>
        <v>20</v>
      </c>
    </row>
    <row r="183" spans="1:2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 s="17">
        <f t="shared" si="23"/>
        <v>43012.208333333328</v>
      </c>
      <c r="K183">
        <v>1507093200</v>
      </c>
      <c r="L183" s="16">
        <f t="shared" si="24"/>
        <v>43030.208333333328</v>
      </c>
      <c r="M183">
        <v>1508648400</v>
      </c>
      <c r="N183" t="b">
        <v>0</v>
      </c>
      <c r="O183" t="b">
        <v>0</v>
      </c>
      <c r="P183" t="s">
        <v>28</v>
      </c>
      <c r="Q183" s="6">
        <f t="shared" si="21"/>
        <v>0.61802325581395345</v>
      </c>
      <c r="R183">
        <f t="shared" si="22"/>
        <v>39.080882352941174</v>
      </c>
      <c r="S183" t="str">
        <f t="shared" si="25"/>
        <v>technology</v>
      </c>
      <c r="T183" t="str">
        <f t="shared" si="26"/>
        <v>web</v>
      </c>
      <c r="U183">
        <f t="shared" si="27"/>
        <v>10</v>
      </c>
      <c r="V183" t="str">
        <f t="shared" si="28"/>
        <v>technology</v>
      </c>
      <c r="W183" t="str">
        <f t="shared" si="30"/>
        <v>eb</v>
      </c>
      <c r="X183">
        <f t="shared" si="29"/>
        <v>14</v>
      </c>
    </row>
    <row r="184" spans="1:2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 s="17">
        <f t="shared" si="23"/>
        <v>43631.208333333328</v>
      </c>
      <c r="K184">
        <v>1560574800</v>
      </c>
      <c r="L184" s="16">
        <f t="shared" si="24"/>
        <v>43647.208333333328</v>
      </c>
      <c r="M184">
        <v>1561957200</v>
      </c>
      <c r="N184" t="b">
        <v>0</v>
      </c>
      <c r="O184" t="b">
        <v>0</v>
      </c>
      <c r="P184" t="s">
        <v>33</v>
      </c>
      <c r="Q184" s="6">
        <f t="shared" si="21"/>
        <v>7.2232472324723247</v>
      </c>
      <c r="R184">
        <f t="shared" si="22"/>
        <v>58.996383363471971</v>
      </c>
      <c r="S184" t="str">
        <f t="shared" si="25"/>
        <v>theater</v>
      </c>
      <c r="T184" t="str">
        <f t="shared" si="26"/>
        <v>plays</v>
      </c>
      <c r="U184">
        <f t="shared" si="27"/>
        <v>7</v>
      </c>
      <c r="V184" t="str">
        <f t="shared" si="28"/>
        <v>theater</v>
      </c>
      <c r="W184" t="str">
        <f t="shared" si="30"/>
        <v>ys</v>
      </c>
      <c r="X184">
        <f t="shared" si="29"/>
        <v>13</v>
      </c>
    </row>
    <row r="185" spans="1:2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 s="17">
        <f t="shared" si="23"/>
        <v>40430.208333333336</v>
      </c>
      <c r="K185">
        <v>1284008400</v>
      </c>
      <c r="L185" s="16">
        <f t="shared" si="24"/>
        <v>40443.208333333336</v>
      </c>
      <c r="M185">
        <v>1285131600</v>
      </c>
      <c r="N185" t="b">
        <v>0</v>
      </c>
      <c r="O185" t="b">
        <v>0</v>
      </c>
      <c r="P185" t="s">
        <v>23</v>
      </c>
      <c r="Q185" s="6">
        <f t="shared" si="21"/>
        <v>0.69117647058823528</v>
      </c>
      <c r="R185">
        <f t="shared" si="22"/>
        <v>40.988372093023258</v>
      </c>
      <c r="S185" t="str">
        <f t="shared" si="25"/>
        <v>music</v>
      </c>
      <c r="T185" t="str">
        <f t="shared" si="26"/>
        <v>rock</v>
      </c>
      <c r="U185">
        <f t="shared" si="27"/>
        <v>5</v>
      </c>
      <c r="V185" t="str">
        <f t="shared" si="28"/>
        <v>music</v>
      </c>
      <c r="W185" t="str">
        <f t="shared" si="30"/>
        <v>ic/rock</v>
      </c>
      <c r="X185">
        <f t="shared" si="29"/>
        <v>10</v>
      </c>
    </row>
    <row r="186" spans="1:2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 s="17">
        <f t="shared" si="23"/>
        <v>43588.208333333328</v>
      </c>
      <c r="K186">
        <v>1556859600</v>
      </c>
      <c r="L186" s="16">
        <f t="shared" si="24"/>
        <v>43589.208333333328</v>
      </c>
      <c r="M186">
        <v>1556946000</v>
      </c>
      <c r="N186" t="b">
        <v>0</v>
      </c>
      <c r="O186" t="b">
        <v>0</v>
      </c>
      <c r="P186" t="s">
        <v>33</v>
      </c>
      <c r="Q186" s="6">
        <f t="shared" si="21"/>
        <v>2.9305555555555554</v>
      </c>
      <c r="R186">
        <f t="shared" si="22"/>
        <v>31.029411764705884</v>
      </c>
      <c r="S186" t="str">
        <f t="shared" si="25"/>
        <v>theater</v>
      </c>
      <c r="T186" t="str">
        <f t="shared" si="26"/>
        <v>plays</v>
      </c>
      <c r="U186">
        <f t="shared" si="27"/>
        <v>7</v>
      </c>
      <c r="V186" t="str">
        <f t="shared" si="28"/>
        <v>theater</v>
      </c>
      <c r="W186" t="str">
        <f t="shared" si="30"/>
        <v>theater/plays</v>
      </c>
      <c r="X186">
        <f t="shared" si="29"/>
        <v>13</v>
      </c>
    </row>
    <row r="187" spans="1:2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 s="17">
        <f t="shared" si="23"/>
        <v>43233.208333333328</v>
      </c>
      <c r="K187">
        <v>1526187600</v>
      </c>
      <c r="L187" s="16">
        <f t="shared" si="24"/>
        <v>43244.208333333328</v>
      </c>
      <c r="M187">
        <v>1527138000</v>
      </c>
      <c r="N187" t="b">
        <v>0</v>
      </c>
      <c r="O187" t="b">
        <v>0</v>
      </c>
      <c r="P187" t="s">
        <v>269</v>
      </c>
      <c r="Q187" s="6">
        <f t="shared" si="21"/>
        <v>0.71799999999999997</v>
      </c>
      <c r="R187">
        <f t="shared" si="22"/>
        <v>37.789473684210527</v>
      </c>
      <c r="S187" t="str">
        <f t="shared" si="25"/>
        <v>film &amp; video</v>
      </c>
      <c r="T187" t="str">
        <f t="shared" si="26"/>
        <v>television</v>
      </c>
      <c r="U187">
        <f t="shared" si="27"/>
        <v>12</v>
      </c>
      <c r="V187" t="str">
        <f t="shared" si="28"/>
        <v>film &amp; video</v>
      </c>
      <c r="W187" t="str">
        <f t="shared" si="30"/>
        <v/>
      </c>
      <c r="X187">
        <f t="shared" si="29"/>
        <v>23</v>
      </c>
    </row>
    <row r="188" spans="1:2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 s="17">
        <f t="shared" si="23"/>
        <v>41782.208333333336</v>
      </c>
      <c r="K188">
        <v>1400821200</v>
      </c>
      <c r="L188" s="16">
        <f t="shared" si="24"/>
        <v>41797.208333333336</v>
      </c>
      <c r="M188">
        <v>1402117200</v>
      </c>
      <c r="N188" t="b">
        <v>0</v>
      </c>
      <c r="O188" t="b">
        <v>0</v>
      </c>
      <c r="P188" t="s">
        <v>33</v>
      </c>
      <c r="Q188" s="6">
        <f t="shared" si="21"/>
        <v>0.31934684684684683</v>
      </c>
      <c r="R188">
        <f t="shared" si="22"/>
        <v>32.006772009029348</v>
      </c>
      <c r="S188" t="str">
        <f t="shared" si="25"/>
        <v>theater</v>
      </c>
      <c r="T188" t="str">
        <f t="shared" si="26"/>
        <v>plays</v>
      </c>
      <c r="U188">
        <f t="shared" si="27"/>
        <v>7</v>
      </c>
      <c r="V188" t="str">
        <f t="shared" si="28"/>
        <v>theater</v>
      </c>
      <c r="W188" t="str">
        <f t="shared" si="30"/>
        <v>eater/plays</v>
      </c>
      <c r="X188">
        <f t="shared" si="29"/>
        <v>13</v>
      </c>
    </row>
    <row r="189" spans="1:2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 s="17">
        <f t="shared" si="23"/>
        <v>41328.25</v>
      </c>
      <c r="K189">
        <v>1361599200</v>
      </c>
      <c r="L189" s="16">
        <f t="shared" si="24"/>
        <v>41356.208333333336</v>
      </c>
      <c r="M189">
        <v>1364014800</v>
      </c>
      <c r="N189" t="b">
        <v>0</v>
      </c>
      <c r="O189" t="b">
        <v>1</v>
      </c>
      <c r="P189" t="s">
        <v>100</v>
      </c>
      <c r="Q189" s="6">
        <f t="shared" si="21"/>
        <v>2.2987375415282392</v>
      </c>
      <c r="R189">
        <f t="shared" si="22"/>
        <v>95.966712898751737</v>
      </c>
      <c r="S189" t="str">
        <f t="shared" si="25"/>
        <v>film &amp; video</v>
      </c>
      <c r="T189" t="str">
        <f t="shared" si="26"/>
        <v>shorts</v>
      </c>
      <c r="U189">
        <f t="shared" si="27"/>
        <v>12</v>
      </c>
      <c r="V189" t="str">
        <f t="shared" si="28"/>
        <v>film &amp; video</v>
      </c>
      <c r="W189" t="str">
        <f t="shared" si="30"/>
        <v/>
      </c>
      <c r="X189">
        <f t="shared" si="29"/>
        <v>19</v>
      </c>
    </row>
    <row r="190" spans="1:2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 s="17">
        <f t="shared" si="23"/>
        <v>41975.25</v>
      </c>
      <c r="K190">
        <v>1417500000</v>
      </c>
      <c r="L190" s="16">
        <f t="shared" si="24"/>
        <v>41976.25</v>
      </c>
      <c r="M190">
        <v>1417586400</v>
      </c>
      <c r="N190" t="b">
        <v>0</v>
      </c>
      <c r="O190" t="b">
        <v>0</v>
      </c>
      <c r="P190" t="s">
        <v>33</v>
      </c>
      <c r="Q190" s="6">
        <f t="shared" si="21"/>
        <v>0.3201219512195122</v>
      </c>
      <c r="R190">
        <f t="shared" si="22"/>
        <v>75</v>
      </c>
      <c r="S190" t="str">
        <f t="shared" si="25"/>
        <v>theater</v>
      </c>
      <c r="T190" t="str">
        <f t="shared" si="26"/>
        <v>plays</v>
      </c>
      <c r="U190">
        <f t="shared" si="27"/>
        <v>7</v>
      </c>
      <c r="V190" t="str">
        <f t="shared" si="28"/>
        <v>theater</v>
      </c>
      <c r="W190" t="str">
        <f t="shared" si="30"/>
        <v>plays</v>
      </c>
      <c r="X190">
        <f t="shared" si="29"/>
        <v>13</v>
      </c>
    </row>
    <row r="191" spans="1:2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 s="17">
        <f t="shared" si="23"/>
        <v>42433.25</v>
      </c>
      <c r="K191">
        <v>1457071200</v>
      </c>
      <c r="L191" s="16">
        <f t="shared" si="24"/>
        <v>42433.25</v>
      </c>
      <c r="M191">
        <v>1457071200</v>
      </c>
      <c r="N191" t="b">
        <v>0</v>
      </c>
      <c r="O191" t="b">
        <v>0</v>
      </c>
      <c r="P191" t="s">
        <v>33</v>
      </c>
      <c r="Q191" s="6">
        <f t="shared" si="21"/>
        <v>0.23525352848928385</v>
      </c>
      <c r="R191">
        <f t="shared" si="22"/>
        <v>102.0498866213152</v>
      </c>
      <c r="S191" t="str">
        <f t="shared" si="25"/>
        <v>theater</v>
      </c>
      <c r="T191" t="str">
        <f t="shared" si="26"/>
        <v>plays</v>
      </c>
      <c r="U191">
        <f t="shared" si="27"/>
        <v>7</v>
      </c>
      <c r="V191" t="str">
        <f t="shared" si="28"/>
        <v>theater</v>
      </c>
      <c r="W191" t="str">
        <f t="shared" si="30"/>
        <v>plays</v>
      </c>
      <c r="X191">
        <f t="shared" si="29"/>
        <v>13</v>
      </c>
    </row>
    <row r="192" spans="1:2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 s="17">
        <f t="shared" si="23"/>
        <v>41429.208333333336</v>
      </c>
      <c r="K192">
        <v>1370322000</v>
      </c>
      <c r="L192" s="16">
        <f t="shared" si="24"/>
        <v>41430.208333333336</v>
      </c>
      <c r="M192">
        <v>1370408400</v>
      </c>
      <c r="N192" t="b">
        <v>0</v>
      </c>
      <c r="O192" t="b">
        <v>1</v>
      </c>
      <c r="P192" t="s">
        <v>33</v>
      </c>
      <c r="Q192" s="6">
        <f t="shared" si="21"/>
        <v>0.68594594594594593</v>
      </c>
      <c r="R192">
        <f t="shared" si="22"/>
        <v>105.75</v>
      </c>
      <c r="S192" t="str">
        <f t="shared" si="25"/>
        <v>theater</v>
      </c>
      <c r="T192" t="str">
        <f t="shared" si="26"/>
        <v>plays</v>
      </c>
      <c r="U192">
        <f t="shared" si="27"/>
        <v>7</v>
      </c>
      <c r="V192" t="str">
        <f t="shared" si="28"/>
        <v>theater</v>
      </c>
      <c r="W192" t="str">
        <f t="shared" si="30"/>
        <v>plays</v>
      </c>
      <c r="X192">
        <f t="shared" si="29"/>
        <v>13</v>
      </c>
    </row>
    <row r="193" spans="1:2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 s="17">
        <f t="shared" si="23"/>
        <v>43536.208333333328</v>
      </c>
      <c r="K193">
        <v>1552366800</v>
      </c>
      <c r="L193" s="16">
        <f t="shared" si="24"/>
        <v>43539.208333333328</v>
      </c>
      <c r="M193">
        <v>1552626000</v>
      </c>
      <c r="N193" t="b">
        <v>0</v>
      </c>
      <c r="O193" t="b">
        <v>0</v>
      </c>
      <c r="P193" t="s">
        <v>33</v>
      </c>
      <c r="Q193" s="6">
        <f t="shared" si="21"/>
        <v>0.37952380952380954</v>
      </c>
      <c r="R193">
        <f t="shared" si="22"/>
        <v>37.069767441860463</v>
      </c>
      <c r="S193" t="str">
        <f t="shared" si="25"/>
        <v>theater</v>
      </c>
      <c r="T193" t="str">
        <f t="shared" si="26"/>
        <v>plays</v>
      </c>
      <c r="U193">
        <f t="shared" si="27"/>
        <v>7</v>
      </c>
      <c r="V193" t="str">
        <f t="shared" si="28"/>
        <v>theater</v>
      </c>
      <c r="W193" t="str">
        <f t="shared" si="30"/>
        <v>ys</v>
      </c>
      <c r="X193">
        <f t="shared" si="29"/>
        <v>13</v>
      </c>
    </row>
    <row r="194" spans="1:2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 s="17">
        <f t="shared" si="23"/>
        <v>41817.208333333336</v>
      </c>
      <c r="K194">
        <v>1403845200</v>
      </c>
      <c r="L194" s="16">
        <f t="shared" si="24"/>
        <v>41821.208333333336</v>
      </c>
      <c r="M194">
        <v>1404190800</v>
      </c>
      <c r="N194" t="b">
        <v>0</v>
      </c>
      <c r="O194" t="b">
        <v>0</v>
      </c>
      <c r="P194" t="s">
        <v>23</v>
      </c>
      <c r="Q194" s="6">
        <f t="shared" ref="Q194:Q257" si="31">E194/D194</f>
        <v>0.19992957746478873</v>
      </c>
      <c r="R194">
        <f t="shared" ref="R194:R257" si="32">IFERROR(E194/G194, 0)</f>
        <v>35.049382716049379</v>
      </c>
      <c r="S194" t="str">
        <f t="shared" si="25"/>
        <v>music</v>
      </c>
      <c r="T194" t="str">
        <f t="shared" si="26"/>
        <v>rock</v>
      </c>
      <c r="U194">
        <f t="shared" si="27"/>
        <v>5</v>
      </c>
      <c r="V194" t="str">
        <f t="shared" si="28"/>
        <v>music</v>
      </c>
      <c r="W194" t="str">
        <f t="shared" si="30"/>
        <v>music/rock</v>
      </c>
      <c r="X194">
        <f t="shared" si="29"/>
        <v>10</v>
      </c>
    </row>
    <row r="195" spans="1:2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 s="17">
        <f t="shared" ref="J195:J258" si="33">(((K195/60)/60)/24)+DATE(1970,1,1)</f>
        <v>43198.208333333328</v>
      </c>
      <c r="K195">
        <v>1523163600</v>
      </c>
      <c r="L195" s="16">
        <f t="shared" ref="L195:L258" si="34">(((M195/60)/60)/24)+DATE(1970,1,1)</f>
        <v>43202.208333333328</v>
      </c>
      <c r="M195">
        <v>1523509200</v>
      </c>
      <c r="N195" t="b">
        <v>1</v>
      </c>
      <c r="O195" t="b">
        <v>0</v>
      </c>
      <c r="P195" t="s">
        <v>60</v>
      </c>
      <c r="Q195" s="6">
        <f t="shared" si="31"/>
        <v>0.45636363636363636</v>
      </c>
      <c r="R195">
        <f t="shared" si="32"/>
        <v>46.338461538461537</v>
      </c>
      <c r="S195" t="str">
        <f t="shared" ref="S195:S258" si="35">LEFT(P195,SEARCH("/",P195)-1)</f>
        <v>music</v>
      </c>
      <c r="T195" t="str">
        <f t="shared" ref="T195:T258" si="36">MID(P195,SEARCH("/",P195)+1,LEN(P195))</f>
        <v>indie rock</v>
      </c>
      <c r="U195">
        <f t="shared" ref="U195:U258" si="37">SEARCH("/",P195)-1</f>
        <v>5</v>
      </c>
      <c r="V195" t="str">
        <f t="shared" ref="V195:V258" si="38">LEFT(P195,SEARCH("/",P195)-1)</f>
        <v>music</v>
      </c>
      <c r="W195" t="str">
        <f t="shared" si="30"/>
        <v xml:space="preserve"> rock</v>
      </c>
      <c r="X195">
        <f t="shared" si="29"/>
        <v>16</v>
      </c>
    </row>
    <row r="196" spans="1:2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 s="17">
        <f t="shared" si="33"/>
        <v>42261.208333333328</v>
      </c>
      <c r="K196">
        <v>1442206800</v>
      </c>
      <c r="L196" s="16">
        <f t="shared" si="34"/>
        <v>42277.208333333328</v>
      </c>
      <c r="M196">
        <v>1443589200</v>
      </c>
      <c r="N196" t="b">
        <v>0</v>
      </c>
      <c r="O196" t="b">
        <v>0</v>
      </c>
      <c r="P196" t="s">
        <v>148</v>
      </c>
      <c r="Q196" s="6">
        <f t="shared" si="31"/>
        <v>1.227605633802817</v>
      </c>
      <c r="R196">
        <f t="shared" si="32"/>
        <v>69.174603174603178</v>
      </c>
      <c r="S196" t="str">
        <f t="shared" si="35"/>
        <v>music</v>
      </c>
      <c r="T196" t="str">
        <f t="shared" si="36"/>
        <v>metal</v>
      </c>
      <c r="U196">
        <f t="shared" si="37"/>
        <v>5</v>
      </c>
      <c r="V196" t="str">
        <f t="shared" si="38"/>
        <v>music</v>
      </c>
      <c r="W196" t="str">
        <f t="shared" si="30"/>
        <v>music/metal</v>
      </c>
      <c r="X196">
        <f t="shared" ref="X196:X259" si="39">LEN(P196)</f>
        <v>11</v>
      </c>
    </row>
    <row r="197" spans="1:2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 s="17">
        <f t="shared" si="33"/>
        <v>43310.208333333328</v>
      </c>
      <c r="K197">
        <v>1532840400</v>
      </c>
      <c r="L197" s="16">
        <f t="shared" si="34"/>
        <v>43317.208333333328</v>
      </c>
      <c r="M197">
        <v>1533445200</v>
      </c>
      <c r="N197" t="b">
        <v>0</v>
      </c>
      <c r="O197" t="b">
        <v>0</v>
      </c>
      <c r="P197" t="s">
        <v>50</v>
      </c>
      <c r="Q197" s="6">
        <f t="shared" si="31"/>
        <v>3.61753164556962</v>
      </c>
      <c r="R197">
        <f t="shared" si="32"/>
        <v>109.07824427480917</v>
      </c>
      <c r="S197" t="str">
        <f t="shared" si="35"/>
        <v>music</v>
      </c>
      <c r="T197" t="str">
        <f t="shared" si="36"/>
        <v>electric music</v>
      </c>
      <c r="U197">
        <f t="shared" si="37"/>
        <v>5</v>
      </c>
      <c r="V197" t="str">
        <f t="shared" si="38"/>
        <v>music</v>
      </c>
      <c r="W197" t="str">
        <f t="shared" si="30"/>
        <v>electric music</v>
      </c>
      <c r="X197">
        <f t="shared" si="39"/>
        <v>20</v>
      </c>
    </row>
    <row r="198" spans="1:2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 s="17">
        <f t="shared" si="33"/>
        <v>42616.208333333328</v>
      </c>
      <c r="K198">
        <v>1472878800</v>
      </c>
      <c r="L198" s="16">
        <f t="shared" si="34"/>
        <v>42635.208333333328</v>
      </c>
      <c r="M198">
        <v>1474520400</v>
      </c>
      <c r="N198" t="b">
        <v>0</v>
      </c>
      <c r="O198" t="b">
        <v>0</v>
      </c>
      <c r="P198" t="s">
        <v>65</v>
      </c>
      <c r="Q198" s="6">
        <f t="shared" si="31"/>
        <v>0.63146341463414635</v>
      </c>
      <c r="R198">
        <f t="shared" si="32"/>
        <v>51.78</v>
      </c>
      <c r="S198" t="str">
        <f t="shared" si="35"/>
        <v>technology</v>
      </c>
      <c r="T198" t="str">
        <f t="shared" si="36"/>
        <v>wearables</v>
      </c>
      <c r="U198">
        <f t="shared" si="37"/>
        <v>10</v>
      </c>
      <c r="V198" t="str">
        <f t="shared" si="38"/>
        <v>technology</v>
      </c>
      <c r="W198" t="str">
        <f t="shared" ref="W198:W261" si="40">RIGHT(P198,LEN(P199)-SEARCH("/",P198))</f>
        <v>arables</v>
      </c>
      <c r="X198">
        <f t="shared" si="39"/>
        <v>20</v>
      </c>
    </row>
    <row r="199" spans="1:2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 s="17">
        <f t="shared" si="33"/>
        <v>42909.208333333328</v>
      </c>
      <c r="K199">
        <v>1498194000</v>
      </c>
      <c r="L199" s="16">
        <f t="shared" si="34"/>
        <v>42923.208333333328</v>
      </c>
      <c r="M199">
        <v>1499403600</v>
      </c>
      <c r="N199" t="b">
        <v>0</v>
      </c>
      <c r="O199" t="b">
        <v>0</v>
      </c>
      <c r="P199" t="s">
        <v>53</v>
      </c>
      <c r="Q199" s="6">
        <f t="shared" si="31"/>
        <v>2.9820475319926874</v>
      </c>
      <c r="R199">
        <f t="shared" si="32"/>
        <v>82.010055304172951</v>
      </c>
      <c r="S199" t="str">
        <f t="shared" si="35"/>
        <v>film &amp; video</v>
      </c>
      <c r="T199" t="str">
        <f t="shared" si="36"/>
        <v>drama</v>
      </c>
      <c r="U199">
        <f t="shared" si="37"/>
        <v>12</v>
      </c>
      <c r="V199" t="str">
        <f t="shared" si="38"/>
        <v>film &amp; video</v>
      </c>
      <c r="W199" t="str">
        <f t="shared" si="40"/>
        <v>o/drama</v>
      </c>
      <c r="X199">
        <f t="shared" si="39"/>
        <v>18</v>
      </c>
    </row>
    <row r="200" spans="1:2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 s="17">
        <f t="shared" si="33"/>
        <v>40396.208333333336</v>
      </c>
      <c r="K200">
        <v>1281070800</v>
      </c>
      <c r="L200" s="16">
        <f t="shared" si="34"/>
        <v>40425.208333333336</v>
      </c>
      <c r="M200">
        <v>1283576400</v>
      </c>
      <c r="N200" t="b">
        <v>0</v>
      </c>
      <c r="O200" t="b">
        <v>0</v>
      </c>
      <c r="P200" t="s">
        <v>50</v>
      </c>
      <c r="Q200" s="6">
        <f t="shared" si="31"/>
        <v>9.5585443037974685E-2</v>
      </c>
      <c r="R200">
        <f t="shared" si="32"/>
        <v>35.958333333333336</v>
      </c>
      <c r="S200" t="str">
        <f t="shared" si="35"/>
        <v>music</v>
      </c>
      <c r="T200" t="str">
        <f t="shared" si="36"/>
        <v>electric music</v>
      </c>
      <c r="U200">
        <f t="shared" si="37"/>
        <v>5</v>
      </c>
      <c r="V200" t="str">
        <f t="shared" si="38"/>
        <v>music</v>
      </c>
      <c r="W200" t="str">
        <f t="shared" si="40"/>
        <v>usic</v>
      </c>
      <c r="X200">
        <f t="shared" si="39"/>
        <v>20</v>
      </c>
    </row>
    <row r="201" spans="1:2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 s="17">
        <f t="shared" si="33"/>
        <v>42192.208333333328</v>
      </c>
      <c r="K201">
        <v>1436245200</v>
      </c>
      <c r="L201" s="16">
        <f t="shared" si="34"/>
        <v>42196.208333333328</v>
      </c>
      <c r="M201">
        <v>1436590800</v>
      </c>
      <c r="N201" t="b">
        <v>0</v>
      </c>
      <c r="O201" t="b">
        <v>0</v>
      </c>
      <c r="P201" t="s">
        <v>23</v>
      </c>
      <c r="Q201" s="6">
        <f t="shared" si="31"/>
        <v>0.5377777777777778</v>
      </c>
      <c r="R201">
        <f t="shared" si="32"/>
        <v>74.461538461538467</v>
      </c>
      <c r="S201" t="str">
        <f t="shared" si="35"/>
        <v>music</v>
      </c>
      <c r="T201" t="str">
        <f t="shared" si="36"/>
        <v>rock</v>
      </c>
      <c r="U201">
        <f t="shared" si="37"/>
        <v>5</v>
      </c>
      <c r="V201" t="str">
        <f t="shared" si="38"/>
        <v>music</v>
      </c>
      <c r="W201" t="str">
        <f t="shared" si="40"/>
        <v>ic/rock</v>
      </c>
      <c r="X201">
        <f t="shared" si="39"/>
        <v>10</v>
      </c>
    </row>
    <row r="202" spans="1:2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 s="17">
        <f t="shared" si="33"/>
        <v>40262.208333333336</v>
      </c>
      <c r="K202">
        <v>1269493200</v>
      </c>
      <c r="L202" s="16">
        <f t="shared" si="34"/>
        <v>40273.208333333336</v>
      </c>
      <c r="M202">
        <v>1270443600</v>
      </c>
      <c r="N202" t="b">
        <v>0</v>
      </c>
      <c r="O202" t="b">
        <v>0</v>
      </c>
      <c r="P202" t="s">
        <v>33</v>
      </c>
      <c r="Q202" s="6">
        <f t="shared" si="31"/>
        <v>0.02</v>
      </c>
      <c r="R202">
        <f t="shared" si="32"/>
        <v>2</v>
      </c>
      <c r="S202" t="str">
        <f t="shared" si="35"/>
        <v>theater</v>
      </c>
      <c r="T202" t="str">
        <f t="shared" si="36"/>
        <v>plays</v>
      </c>
      <c r="U202">
        <f t="shared" si="37"/>
        <v>7</v>
      </c>
      <c r="V202" t="str">
        <f t="shared" si="38"/>
        <v>theater</v>
      </c>
      <c r="W202" t="str">
        <f t="shared" si="40"/>
        <v>/plays</v>
      </c>
      <c r="X202">
        <f t="shared" si="39"/>
        <v>13</v>
      </c>
    </row>
    <row r="203" spans="1:2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 s="17">
        <f t="shared" si="33"/>
        <v>41845.208333333336</v>
      </c>
      <c r="K203">
        <v>1406264400</v>
      </c>
      <c r="L203" s="16">
        <f t="shared" si="34"/>
        <v>41863.208333333336</v>
      </c>
      <c r="M203">
        <v>1407819600</v>
      </c>
      <c r="N203" t="b">
        <v>0</v>
      </c>
      <c r="O203" t="b">
        <v>0</v>
      </c>
      <c r="P203" t="s">
        <v>28</v>
      </c>
      <c r="Q203" s="6">
        <f t="shared" si="31"/>
        <v>6.8119047619047617</v>
      </c>
      <c r="R203">
        <f t="shared" si="32"/>
        <v>91.114649681528661</v>
      </c>
      <c r="S203" t="str">
        <f t="shared" si="35"/>
        <v>technology</v>
      </c>
      <c r="T203" t="str">
        <f t="shared" si="36"/>
        <v>web</v>
      </c>
      <c r="U203">
        <f t="shared" si="37"/>
        <v>10</v>
      </c>
      <c r="V203" t="str">
        <f t="shared" si="38"/>
        <v>technology</v>
      </c>
      <c r="W203" t="str">
        <f t="shared" si="40"/>
        <v>y/web</v>
      </c>
      <c r="X203">
        <f t="shared" si="39"/>
        <v>14</v>
      </c>
    </row>
    <row r="204" spans="1:2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 s="17">
        <f t="shared" si="33"/>
        <v>40818.208333333336</v>
      </c>
      <c r="K204">
        <v>1317531600</v>
      </c>
      <c r="L204" s="16">
        <f t="shared" si="34"/>
        <v>40822.208333333336</v>
      </c>
      <c r="M204">
        <v>1317877200</v>
      </c>
      <c r="N204" t="b">
        <v>0</v>
      </c>
      <c r="O204" t="b">
        <v>0</v>
      </c>
      <c r="P204" t="s">
        <v>17</v>
      </c>
      <c r="Q204" s="6">
        <f t="shared" si="31"/>
        <v>0.78831325301204824</v>
      </c>
      <c r="R204">
        <f t="shared" si="32"/>
        <v>79.792682926829272</v>
      </c>
      <c r="S204" t="str">
        <f t="shared" si="35"/>
        <v>food</v>
      </c>
      <c r="T204" t="str">
        <f t="shared" si="36"/>
        <v>food trucks</v>
      </c>
      <c r="U204">
        <f t="shared" si="37"/>
        <v>4</v>
      </c>
      <c r="V204" t="str">
        <f t="shared" si="38"/>
        <v>food</v>
      </c>
      <c r="W204" t="str">
        <f t="shared" si="40"/>
        <v>d trucks</v>
      </c>
      <c r="X204">
        <f t="shared" si="39"/>
        <v>16</v>
      </c>
    </row>
    <row r="205" spans="1:2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 s="17">
        <f t="shared" si="33"/>
        <v>42752.25</v>
      </c>
      <c r="K205">
        <v>1484632800</v>
      </c>
      <c r="L205" s="16">
        <f t="shared" si="34"/>
        <v>42754.25</v>
      </c>
      <c r="M205">
        <v>1484805600</v>
      </c>
      <c r="N205" t="b">
        <v>0</v>
      </c>
      <c r="O205" t="b">
        <v>0</v>
      </c>
      <c r="P205" t="s">
        <v>33</v>
      </c>
      <c r="Q205" s="6">
        <f t="shared" si="31"/>
        <v>1.3440792216817234</v>
      </c>
      <c r="R205">
        <f t="shared" si="32"/>
        <v>42.999777678968428</v>
      </c>
      <c r="S205" t="str">
        <f t="shared" si="35"/>
        <v>theater</v>
      </c>
      <c r="T205" t="str">
        <f t="shared" si="36"/>
        <v>plays</v>
      </c>
      <c r="U205">
        <f t="shared" si="37"/>
        <v>7</v>
      </c>
      <c r="V205" t="str">
        <f t="shared" si="38"/>
        <v>theater</v>
      </c>
      <c r="W205" t="str">
        <f t="shared" si="40"/>
        <v>ys</v>
      </c>
      <c r="X205">
        <f t="shared" si="39"/>
        <v>13</v>
      </c>
    </row>
    <row r="206" spans="1:2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 s="17">
        <f t="shared" si="33"/>
        <v>40636.208333333336</v>
      </c>
      <c r="K206">
        <v>1301806800</v>
      </c>
      <c r="L206" s="16">
        <f t="shared" si="34"/>
        <v>40646.208333333336</v>
      </c>
      <c r="M206">
        <v>1302670800</v>
      </c>
      <c r="N206" t="b">
        <v>0</v>
      </c>
      <c r="O206" t="b">
        <v>0</v>
      </c>
      <c r="P206" t="s">
        <v>159</v>
      </c>
      <c r="Q206" s="6">
        <f t="shared" si="31"/>
        <v>3.372E-2</v>
      </c>
      <c r="R206">
        <f t="shared" si="32"/>
        <v>63.225000000000001</v>
      </c>
      <c r="S206" t="str">
        <f t="shared" si="35"/>
        <v>music</v>
      </c>
      <c r="T206" t="str">
        <f t="shared" si="36"/>
        <v>jazz</v>
      </c>
      <c r="U206">
        <f t="shared" si="37"/>
        <v>5</v>
      </c>
      <c r="V206" t="str">
        <f t="shared" si="38"/>
        <v>music</v>
      </c>
      <c r="W206" t="str">
        <f t="shared" si="40"/>
        <v>ic/jazz</v>
      </c>
      <c r="X206">
        <f t="shared" si="39"/>
        <v>10</v>
      </c>
    </row>
    <row r="207" spans="1:2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 s="17">
        <f t="shared" si="33"/>
        <v>43390.208333333328</v>
      </c>
      <c r="K207">
        <v>1539752400</v>
      </c>
      <c r="L207" s="16">
        <f t="shared" si="34"/>
        <v>43402.208333333328</v>
      </c>
      <c r="M207">
        <v>1540789200</v>
      </c>
      <c r="N207" t="b">
        <v>1</v>
      </c>
      <c r="O207" t="b">
        <v>0</v>
      </c>
      <c r="P207" t="s">
        <v>33</v>
      </c>
      <c r="Q207" s="6">
        <f t="shared" si="31"/>
        <v>4.3184615384615386</v>
      </c>
      <c r="R207">
        <f t="shared" si="32"/>
        <v>70.174999999999997</v>
      </c>
      <c r="S207" t="str">
        <f t="shared" si="35"/>
        <v>theater</v>
      </c>
      <c r="T207" t="str">
        <f t="shared" si="36"/>
        <v>plays</v>
      </c>
      <c r="U207">
        <f t="shared" si="37"/>
        <v>7</v>
      </c>
      <c r="V207" t="str">
        <f t="shared" si="38"/>
        <v>theater</v>
      </c>
      <c r="W207" t="str">
        <f t="shared" si="40"/>
        <v>ater/plays</v>
      </c>
      <c r="X207">
        <f t="shared" si="39"/>
        <v>13</v>
      </c>
    </row>
    <row r="208" spans="1:2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 s="17">
        <f t="shared" si="33"/>
        <v>40236.25</v>
      </c>
      <c r="K208">
        <v>1267250400</v>
      </c>
      <c r="L208" s="16">
        <f t="shared" si="34"/>
        <v>40245.25</v>
      </c>
      <c r="M208">
        <v>1268028000</v>
      </c>
      <c r="N208" t="b">
        <v>0</v>
      </c>
      <c r="O208" t="b">
        <v>0</v>
      </c>
      <c r="P208" t="s">
        <v>119</v>
      </c>
      <c r="Q208" s="6">
        <f t="shared" si="31"/>
        <v>0.38844444444444443</v>
      </c>
      <c r="R208">
        <f t="shared" si="32"/>
        <v>61.333333333333336</v>
      </c>
      <c r="S208" t="str">
        <f t="shared" si="35"/>
        <v>publishing</v>
      </c>
      <c r="T208" t="str">
        <f t="shared" si="36"/>
        <v>fiction</v>
      </c>
      <c r="U208">
        <f t="shared" si="37"/>
        <v>10</v>
      </c>
      <c r="V208" t="str">
        <f t="shared" si="38"/>
        <v>publishing</v>
      </c>
      <c r="W208" t="e">
        <f t="shared" si="40"/>
        <v>#VALUE!</v>
      </c>
      <c r="X208">
        <f t="shared" si="39"/>
        <v>18</v>
      </c>
    </row>
    <row r="209" spans="1:2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 s="17">
        <f t="shared" si="33"/>
        <v>43340.208333333328</v>
      </c>
      <c r="K209">
        <v>1535432400</v>
      </c>
      <c r="L209" s="16">
        <f t="shared" si="34"/>
        <v>43360.208333333328</v>
      </c>
      <c r="M209">
        <v>1537160400</v>
      </c>
      <c r="N209" t="b">
        <v>0</v>
      </c>
      <c r="O209" t="b">
        <v>1</v>
      </c>
      <c r="P209" t="s">
        <v>23</v>
      </c>
      <c r="Q209" s="6">
        <f t="shared" si="31"/>
        <v>4.2569999999999997</v>
      </c>
      <c r="R209">
        <f t="shared" si="32"/>
        <v>99</v>
      </c>
      <c r="S209" t="str">
        <f t="shared" si="35"/>
        <v>music</v>
      </c>
      <c r="T209" t="str">
        <f t="shared" si="36"/>
        <v>rock</v>
      </c>
      <c r="U209">
        <f t="shared" si="37"/>
        <v>5</v>
      </c>
      <c r="V209" t="str">
        <f t="shared" si="38"/>
        <v>music</v>
      </c>
      <c r="W209" t="str">
        <f t="shared" si="40"/>
        <v>music/rock</v>
      </c>
      <c r="X209">
        <f t="shared" si="39"/>
        <v>10</v>
      </c>
    </row>
    <row r="210" spans="1:2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 s="17">
        <f t="shared" si="33"/>
        <v>43048.25</v>
      </c>
      <c r="K210">
        <v>1510207200</v>
      </c>
      <c r="L210" s="16">
        <f t="shared" si="34"/>
        <v>43072.25</v>
      </c>
      <c r="M210">
        <v>1512280800</v>
      </c>
      <c r="N210" t="b">
        <v>0</v>
      </c>
      <c r="O210" t="b">
        <v>0</v>
      </c>
      <c r="P210" t="s">
        <v>42</v>
      </c>
      <c r="Q210" s="6">
        <f t="shared" si="31"/>
        <v>1.0112239715591671</v>
      </c>
      <c r="R210">
        <f t="shared" si="32"/>
        <v>96.984900146127615</v>
      </c>
      <c r="S210" t="str">
        <f t="shared" si="35"/>
        <v>film &amp; video</v>
      </c>
      <c r="T210" t="str">
        <f t="shared" si="36"/>
        <v>documentary</v>
      </c>
      <c r="U210">
        <f t="shared" si="37"/>
        <v>12</v>
      </c>
      <c r="V210" t="str">
        <f t="shared" si="38"/>
        <v>film &amp; video</v>
      </c>
      <c r="W210" t="str">
        <f t="shared" si="40"/>
        <v>documentary</v>
      </c>
      <c r="X210">
        <f t="shared" si="39"/>
        <v>24</v>
      </c>
    </row>
    <row r="211" spans="1:2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 s="17">
        <f t="shared" si="33"/>
        <v>42496.208333333328</v>
      </c>
      <c r="K211">
        <v>1462510800</v>
      </c>
      <c r="L211" s="16">
        <f t="shared" si="34"/>
        <v>42503.208333333328</v>
      </c>
      <c r="M211">
        <v>1463115600</v>
      </c>
      <c r="N211" t="b">
        <v>0</v>
      </c>
      <c r="O211" t="b">
        <v>0</v>
      </c>
      <c r="P211" t="s">
        <v>42</v>
      </c>
      <c r="Q211" s="6">
        <f t="shared" si="31"/>
        <v>0.21188688946015424</v>
      </c>
      <c r="R211">
        <f t="shared" si="32"/>
        <v>51.004950495049506</v>
      </c>
      <c r="S211" t="str">
        <f t="shared" si="35"/>
        <v>film &amp; video</v>
      </c>
      <c r="T211" t="str">
        <f t="shared" si="36"/>
        <v>documentary</v>
      </c>
      <c r="U211">
        <f t="shared" si="37"/>
        <v>12</v>
      </c>
      <c r="V211" t="str">
        <f t="shared" si="38"/>
        <v>film &amp; video</v>
      </c>
      <c r="W211" t="str">
        <f t="shared" si="40"/>
        <v>deo/documentary</v>
      </c>
      <c r="X211">
        <f t="shared" si="39"/>
        <v>24</v>
      </c>
    </row>
    <row r="212" spans="1:2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 s="17">
        <f t="shared" si="33"/>
        <v>42797.25</v>
      </c>
      <c r="K212">
        <v>1488520800</v>
      </c>
      <c r="L212" s="16">
        <f t="shared" si="34"/>
        <v>42824.208333333328</v>
      </c>
      <c r="M212">
        <v>1490850000</v>
      </c>
      <c r="N212" t="b">
        <v>0</v>
      </c>
      <c r="O212" t="b">
        <v>0</v>
      </c>
      <c r="P212" t="s">
        <v>474</v>
      </c>
      <c r="Q212" s="6">
        <f t="shared" si="31"/>
        <v>0.67425531914893622</v>
      </c>
      <c r="R212">
        <f t="shared" si="32"/>
        <v>28.044247787610619</v>
      </c>
      <c r="S212" t="str">
        <f t="shared" si="35"/>
        <v>film &amp; video</v>
      </c>
      <c r="T212" t="str">
        <f t="shared" si="36"/>
        <v>science fiction</v>
      </c>
      <c r="U212">
        <f t="shared" si="37"/>
        <v>12</v>
      </c>
      <c r="V212" t="str">
        <f t="shared" si="38"/>
        <v>film &amp; video</v>
      </c>
      <c r="W212" t="str">
        <f t="shared" si="40"/>
        <v/>
      </c>
      <c r="X212">
        <f t="shared" si="39"/>
        <v>28</v>
      </c>
    </row>
    <row r="213" spans="1:2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 s="17">
        <f t="shared" si="33"/>
        <v>41513.208333333336</v>
      </c>
      <c r="K213">
        <v>1377579600</v>
      </c>
      <c r="L213" s="16">
        <f t="shared" si="34"/>
        <v>41537.208333333336</v>
      </c>
      <c r="M213">
        <v>1379653200</v>
      </c>
      <c r="N213" t="b">
        <v>0</v>
      </c>
      <c r="O213" t="b">
        <v>0</v>
      </c>
      <c r="P213" t="s">
        <v>33</v>
      </c>
      <c r="Q213" s="6">
        <f t="shared" si="31"/>
        <v>0.9492337164750958</v>
      </c>
      <c r="R213">
        <f t="shared" si="32"/>
        <v>60.984615384615381</v>
      </c>
      <c r="S213" t="str">
        <f t="shared" si="35"/>
        <v>theater</v>
      </c>
      <c r="T213" t="str">
        <f t="shared" si="36"/>
        <v>plays</v>
      </c>
      <c r="U213">
        <f t="shared" si="37"/>
        <v>7</v>
      </c>
      <c r="V213" t="str">
        <f t="shared" si="38"/>
        <v>theater</v>
      </c>
      <c r="W213" t="str">
        <f t="shared" si="40"/>
        <v>plays</v>
      </c>
      <c r="X213">
        <f t="shared" si="39"/>
        <v>13</v>
      </c>
    </row>
    <row r="214" spans="1:2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 s="17">
        <f t="shared" si="33"/>
        <v>43814.25</v>
      </c>
      <c r="K214">
        <v>1576389600</v>
      </c>
      <c r="L214" s="16">
        <f t="shared" si="34"/>
        <v>43860.25</v>
      </c>
      <c r="M214">
        <v>1580364000</v>
      </c>
      <c r="N214" t="b">
        <v>0</v>
      </c>
      <c r="O214" t="b">
        <v>0</v>
      </c>
      <c r="P214" t="s">
        <v>33</v>
      </c>
      <c r="Q214" s="6">
        <f t="shared" si="31"/>
        <v>1.5185185185185186</v>
      </c>
      <c r="R214">
        <f t="shared" si="32"/>
        <v>73.214285714285708</v>
      </c>
      <c r="S214" t="str">
        <f t="shared" si="35"/>
        <v>theater</v>
      </c>
      <c r="T214" t="str">
        <f t="shared" si="36"/>
        <v>plays</v>
      </c>
      <c r="U214">
        <f t="shared" si="37"/>
        <v>7</v>
      </c>
      <c r="V214" t="str">
        <f t="shared" si="38"/>
        <v>theater</v>
      </c>
      <c r="W214" t="str">
        <f t="shared" si="40"/>
        <v>er/plays</v>
      </c>
      <c r="X214">
        <f t="shared" si="39"/>
        <v>13</v>
      </c>
    </row>
    <row r="215" spans="1:2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 s="17">
        <f t="shared" si="33"/>
        <v>40488.208333333336</v>
      </c>
      <c r="K215">
        <v>1289019600</v>
      </c>
      <c r="L215" s="16">
        <f t="shared" si="34"/>
        <v>40496.25</v>
      </c>
      <c r="M215">
        <v>1289714400</v>
      </c>
      <c r="N215" t="b">
        <v>0</v>
      </c>
      <c r="O215" t="b">
        <v>1</v>
      </c>
      <c r="P215" t="s">
        <v>60</v>
      </c>
      <c r="Q215" s="6">
        <f t="shared" si="31"/>
        <v>1.9516382252559727</v>
      </c>
      <c r="R215">
        <f t="shared" si="32"/>
        <v>39.997435299603637</v>
      </c>
      <c r="S215" t="str">
        <f t="shared" si="35"/>
        <v>music</v>
      </c>
      <c r="T215" t="str">
        <f t="shared" si="36"/>
        <v>indie rock</v>
      </c>
      <c r="U215">
        <f t="shared" si="37"/>
        <v>5</v>
      </c>
      <c r="V215" t="str">
        <f t="shared" si="38"/>
        <v>music</v>
      </c>
      <c r="W215" t="str">
        <f t="shared" si="40"/>
        <v>rock</v>
      </c>
      <c r="X215">
        <f t="shared" si="39"/>
        <v>16</v>
      </c>
    </row>
    <row r="216" spans="1:2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 s="17">
        <f t="shared" si="33"/>
        <v>40409.208333333336</v>
      </c>
      <c r="K216">
        <v>1282194000</v>
      </c>
      <c r="L216" s="16">
        <f t="shared" si="34"/>
        <v>40415.208333333336</v>
      </c>
      <c r="M216">
        <v>1282712400</v>
      </c>
      <c r="N216" t="b">
        <v>0</v>
      </c>
      <c r="O216" t="b">
        <v>0</v>
      </c>
      <c r="P216" t="s">
        <v>23</v>
      </c>
      <c r="Q216" s="6">
        <f t="shared" si="31"/>
        <v>10.231428571428571</v>
      </c>
      <c r="R216">
        <f t="shared" si="32"/>
        <v>86.812121212121212</v>
      </c>
      <c r="S216" t="str">
        <f t="shared" si="35"/>
        <v>music</v>
      </c>
      <c r="T216" t="str">
        <f t="shared" si="36"/>
        <v>rock</v>
      </c>
      <c r="U216">
        <f t="shared" si="37"/>
        <v>5</v>
      </c>
      <c r="V216" t="str">
        <f t="shared" si="38"/>
        <v>music</v>
      </c>
      <c r="W216" t="str">
        <f t="shared" si="40"/>
        <v>ic/rock</v>
      </c>
      <c r="X216">
        <f t="shared" si="39"/>
        <v>10</v>
      </c>
    </row>
    <row r="217" spans="1:2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 s="17">
        <f t="shared" si="33"/>
        <v>43509.25</v>
      </c>
      <c r="K217">
        <v>1550037600</v>
      </c>
      <c r="L217" s="16">
        <f t="shared" si="34"/>
        <v>43511.25</v>
      </c>
      <c r="M217">
        <v>1550210400</v>
      </c>
      <c r="N217" t="b">
        <v>0</v>
      </c>
      <c r="O217" t="b">
        <v>0</v>
      </c>
      <c r="P217" t="s">
        <v>33</v>
      </c>
      <c r="Q217" s="6">
        <f t="shared" si="31"/>
        <v>3.8418367346938778E-2</v>
      </c>
      <c r="R217">
        <f t="shared" si="32"/>
        <v>42.125874125874127</v>
      </c>
      <c r="S217" t="str">
        <f t="shared" si="35"/>
        <v>theater</v>
      </c>
      <c r="T217" t="str">
        <f t="shared" si="36"/>
        <v>plays</v>
      </c>
      <c r="U217">
        <f t="shared" si="37"/>
        <v>7</v>
      </c>
      <c r="V217" t="str">
        <f t="shared" si="38"/>
        <v>theater</v>
      </c>
      <c r="W217" t="str">
        <f t="shared" si="40"/>
        <v>plays</v>
      </c>
      <c r="X217">
        <f t="shared" si="39"/>
        <v>13</v>
      </c>
    </row>
    <row r="218" spans="1:2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 s="17">
        <f t="shared" si="33"/>
        <v>40869.25</v>
      </c>
      <c r="K218">
        <v>1321941600</v>
      </c>
      <c r="L218" s="16">
        <f t="shared" si="34"/>
        <v>40871.25</v>
      </c>
      <c r="M218">
        <v>1322114400</v>
      </c>
      <c r="N218" t="b">
        <v>0</v>
      </c>
      <c r="O218" t="b">
        <v>0</v>
      </c>
      <c r="P218" t="s">
        <v>33</v>
      </c>
      <c r="Q218" s="6">
        <f t="shared" si="31"/>
        <v>1.5507066557107643</v>
      </c>
      <c r="R218">
        <f t="shared" si="32"/>
        <v>103.97851239669421</v>
      </c>
      <c r="S218" t="str">
        <f t="shared" si="35"/>
        <v>theater</v>
      </c>
      <c r="T218" t="str">
        <f t="shared" si="36"/>
        <v>plays</v>
      </c>
      <c r="U218">
        <f t="shared" si="37"/>
        <v>7</v>
      </c>
      <c r="V218" t="str">
        <f t="shared" si="38"/>
        <v>theater</v>
      </c>
      <c r="W218" t="str">
        <f t="shared" si="40"/>
        <v>theater/plays</v>
      </c>
      <c r="X218">
        <f t="shared" si="39"/>
        <v>13</v>
      </c>
    </row>
    <row r="219" spans="1:2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 s="17">
        <f t="shared" si="33"/>
        <v>43583.208333333328</v>
      </c>
      <c r="K219">
        <v>1556427600</v>
      </c>
      <c r="L219" s="16">
        <f t="shared" si="34"/>
        <v>43592.208333333328</v>
      </c>
      <c r="M219">
        <v>1557205200</v>
      </c>
      <c r="N219" t="b">
        <v>0</v>
      </c>
      <c r="O219" t="b">
        <v>0</v>
      </c>
      <c r="P219" t="s">
        <v>474</v>
      </c>
      <c r="Q219" s="6">
        <f t="shared" si="31"/>
        <v>0.44753477588871715</v>
      </c>
      <c r="R219">
        <f t="shared" si="32"/>
        <v>62.003211991434689</v>
      </c>
      <c r="S219" t="str">
        <f t="shared" si="35"/>
        <v>film &amp; video</v>
      </c>
      <c r="T219" t="str">
        <f t="shared" si="36"/>
        <v>science fiction</v>
      </c>
      <c r="U219">
        <f t="shared" si="37"/>
        <v>12</v>
      </c>
      <c r="V219" t="str">
        <f t="shared" si="38"/>
        <v>film &amp; video</v>
      </c>
      <c r="W219" t="str">
        <f t="shared" si="40"/>
        <v>iction</v>
      </c>
      <c r="X219">
        <f t="shared" si="39"/>
        <v>28</v>
      </c>
    </row>
    <row r="220" spans="1:2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 s="17">
        <f t="shared" si="33"/>
        <v>40858.25</v>
      </c>
      <c r="K220">
        <v>1320991200</v>
      </c>
      <c r="L220" s="16">
        <f t="shared" si="34"/>
        <v>40892.25</v>
      </c>
      <c r="M220">
        <v>1323928800</v>
      </c>
      <c r="N220" t="b">
        <v>0</v>
      </c>
      <c r="O220" t="b">
        <v>1</v>
      </c>
      <c r="P220" t="s">
        <v>100</v>
      </c>
      <c r="Q220" s="6">
        <f t="shared" si="31"/>
        <v>2.1594736842105262</v>
      </c>
      <c r="R220">
        <f t="shared" si="32"/>
        <v>31.005037783375315</v>
      </c>
      <c r="S220" t="str">
        <f t="shared" si="35"/>
        <v>film &amp; video</v>
      </c>
      <c r="T220" t="str">
        <f t="shared" si="36"/>
        <v>shorts</v>
      </c>
      <c r="U220">
        <f t="shared" si="37"/>
        <v>12</v>
      </c>
      <c r="V220" t="str">
        <f t="shared" si="38"/>
        <v>film &amp; video</v>
      </c>
      <c r="W220" t="str">
        <f t="shared" si="40"/>
        <v>eo/shorts</v>
      </c>
      <c r="X220">
        <f t="shared" si="39"/>
        <v>19</v>
      </c>
    </row>
    <row r="221" spans="1:2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 s="17">
        <f t="shared" si="33"/>
        <v>41137.208333333336</v>
      </c>
      <c r="K221">
        <v>1345093200</v>
      </c>
      <c r="L221" s="16">
        <f t="shared" si="34"/>
        <v>41149.208333333336</v>
      </c>
      <c r="M221">
        <v>1346130000</v>
      </c>
      <c r="N221" t="b">
        <v>0</v>
      </c>
      <c r="O221" t="b">
        <v>0</v>
      </c>
      <c r="P221" t="s">
        <v>71</v>
      </c>
      <c r="Q221" s="6">
        <f t="shared" si="31"/>
        <v>3.3212709832134291</v>
      </c>
      <c r="R221">
        <f t="shared" si="32"/>
        <v>89.991552956465242</v>
      </c>
      <c r="S221" t="str">
        <f t="shared" si="35"/>
        <v>film &amp; video</v>
      </c>
      <c r="T221" t="str">
        <f t="shared" si="36"/>
        <v>animation</v>
      </c>
      <c r="U221">
        <f t="shared" si="37"/>
        <v>12</v>
      </c>
      <c r="V221" t="str">
        <f t="shared" si="38"/>
        <v>film &amp; video</v>
      </c>
      <c r="W221" t="str">
        <f t="shared" si="40"/>
        <v/>
      </c>
      <c r="X221">
        <f t="shared" si="39"/>
        <v>22</v>
      </c>
    </row>
    <row r="222" spans="1:2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 s="17">
        <f t="shared" si="33"/>
        <v>40725.208333333336</v>
      </c>
      <c r="K222">
        <v>1309496400</v>
      </c>
      <c r="L222" s="16">
        <f t="shared" si="34"/>
        <v>40743.208333333336</v>
      </c>
      <c r="M222">
        <v>1311051600</v>
      </c>
      <c r="N222" t="b">
        <v>1</v>
      </c>
      <c r="O222" t="b">
        <v>0</v>
      </c>
      <c r="P222" t="s">
        <v>33</v>
      </c>
      <c r="Q222" s="6">
        <f t="shared" si="31"/>
        <v>8.4430379746835441E-2</v>
      </c>
      <c r="R222">
        <f t="shared" si="32"/>
        <v>39.235294117647058</v>
      </c>
      <c r="S222" t="str">
        <f t="shared" si="35"/>
        <v>theater</v>
      </c>
      <c r="T222" t="str">
        <f t="shared" si="36"/>
        <v>plays</v>
      </c>
      <c r="U222">
        <f t="shared" si="37"/>
        <v>7</v>
      </c>
      <c r="V222" t="str">
        <f t="shared" si="38"/>
        <v>theater</v>
      </c>
      <c r="W222" t="str">
        <f t="shared" si="40"/>
        <v>er/plays</v>
      </c>
      <c r="X222">
        <f t="shared" si="39"/>
        <v>13</v>
      </c>
    </row>
    <row r="223" spans="1:2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 s="17">
        <f t="shared" si="33"/>
        <v>41081.208333333336</v>
      </c>
      <c r="K223">
        <v>1340254800</v>
      </c>
      <c r="L223" s="16">
        <f t="shared" si="34"/>
        <v>41083.208333333336</v>
      </c>
      <c r="M223">
        <v>1340427600</v>
      </c>
      <c r="N223" t="b">
        <v>1</v>
      </c>
      <c r="O223" t="b">
        <v>0</v>
      </c>
      <c r="P223" t="s">
        <v>17</v>
      </c>
      <c r="Q223" s="6">
        <f t="shared" si="31"/>
        <v>0.9862551440329218</v>
      </c>
      <c r="R223">
        <f t="shared" si="32"/>
        <v>54.993116108306566</v>
      </c>
      <c r="S223" t="str">
        <f t="shared" si="35"/>
        <v>food</v>
      </c>
      <c r="T223" t="str">
        <f t="shared" si="36"/>
        <v>food trucks</v>
      </c>
      <c r="U223">
        <f t="shared" si="37"/>
        <v>4</v>
      </c>
      <c r="V223" t="str">
        <f t="shared" si="38"/>
        <v>food</v>
      </c>
      <c r="W223" t="str">
        <f t="shared" si="40"/>
        <v>food/food trucks</v>
      </c>
      <c r="X223">
        <f t="shared" si="39"/>
        <v>16</v>
      </c>
    </row>
    <row r="224" spans="1:2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 s="17">
        <f t="shared" si="33"/>
        <v>41914.208333333336</v>
      </c>
      <c r="K224">
        <v>1412226000</v>
      </c>
      <c r="L224" s="16">
        <f t="shared" si="34"/>
        <v>41915.208333333336</v>
      </c>
      <c r="M224">
        <v>1412312400</v>
      </c>
      <c r="N224" t="b">
        <v>0</v>
      </c>
      <c r="O224" t="b">
        <v>0</v>
      </c>
      <c r="P224" t="s">
        <v>122</v>
      </c>
      <c r="Q224" s="6">
        <f t="shared" si="31"/>
        <v>1.3797916666666667</v>
      </c>
      <c r="R224">
        <f t="shared" si="32"/>
        <v>47.992753623188406</v>
      </c>
      <c r="S224" t="str">
        <f t="shared" si="35"/>
        <v>photography</v>
      </c>
      <c r="T224" t="str">
        <f t="shared" si="36"/>
        <v>photography books</v>
      </c>
      <c r="U224">
        <f t="shared" si="37"/>
        <v>11</v>
      </c>
      <c r="V224" t="str">
        <f t="shared" si="38"/>
        <v>photography</v>
      </c>
      <c r="W224" t="str">
        <f t="shared" si="40"/>
        <v>s</v>
      </c>
      <c r="X224">
        <f t="shared" si="39"/>
        <v>29</v>
      </c>
    </row>
    <row r="225" spans="1:2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 s="17">
        <f t="shared" si="33"/>
        <v>42445.208333333328</v>
      </c>
      <c r="K225">
        <v>1458104400</v>
      </c>
      <c r="L225" s="16">
        <f t="shared" si="34"/>
        <v>42459.208333333328</v>
      </c>
      <c r="M225">
        <v>1459314000</v>
      </c>
      <c r="N225" t="b">
        <v>0</v>
      </c>
      <c r="O225" t="b">
        <v>0</v>
      </c>
      <c r="P225" t="s">
        <v>33</v>
      </c>
      <c r="Q225" s="6">
        <f t="shared" si="31"/>
        <v>0.93810996563573879</v>
      </c>
      <c r="R225">
        <f t="shared" si="32"/>
        <v>87.966702470461868</v>
      </c>
      <c r="S225" t="str">
        <f t="shared" si="35"/>
        <v>theater</v>
      </c>
      <c r="T225" t="str">
        <f t="shared" si="36"/>
        <v>plays</v>
      </c>
      <c r="U225">
        <f t="shared" si="37"/>
        <v>7</v>
      </c>
      <c r="V225" t="str">
        <f t="shared" si="38"/>
        <v>theater</v>
      </c>
      <c r="W225" t="str">
        <f t="shared" si="40"/>
        <v>theater/plays</v>
      </c>
      <c r="X225">
        <f t="shared" si="39"/>
        <v>13</v>
      </c>
    </row>
    <row r="226" spans="1:2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 s="17">
        <f t="shared" si="33"/>
        <v>41906.208333333336</v>
      </c>
      <c r="K226">
        <v>1411534800</v>
      </c>
      <c r="L226" s="16">
        <f t="shared" si="34"/>
        <v>41951.25</v>
      </c>
      <c r="M226">
        <v>1415426400</v>
      </c>
      <c r="N226" t="b">
        <v>0</v>
      </c>
      <c r="O226" t="b">
        <v>0</v>
      </c>
      <c r="P226" t="s">
        <v>474</v>
      </c>
      <c r="Q226" s="6">
        <f t="shared" si="31"/>
        <v>4.0363930885529156</v>
      </c>
      <c r="R226">
        <f t="shared" si="32"/>
        <v>51.999165275459099</v>
      </c>
      <c r="S226" t="str">
        <f t="shared" si="35"/>
        <v>film &amp; video</v>
      </c>
      <c r="T226" t="str">
        <f t="shared" si="36"/>
        <v>science fiction</v>
      </c>
      <c r="U226">
        <f t="shared" si="37"/>
        <v>12</v>
      </c>
      <c r="V226" t="str">
        <f t="shared" si="38"/>
        <v>film &amp; video</v>
      </c>
      <c r="W226" t="e">
        <f t="shared" si="40"/>
        <v>#VALUE!</v>
      </c>
      <c r="X226">
        <f t="shared" si="39"/>
        <v>28</v>
      </c>
    </row>
    <row r="227" spans="1:2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 s="17">
        <f t="shared" si="33"/>
        <v>41762.208333333336</v>
      </c>
      <c r="K227">
        <v>1399093200</v>
      </c>
      <c r="L227" s="16">
        <f t="shared" si="34"/>
        <v>41762.208333333336</v>
      </c>
      <c r="M227">
        <v>1399093200</v>
      </c>
      <c r="N227" t="b">
        <v>1</v>
      </c>
      <c r="O227" t="b">
        <v>0</v>
      </c>
      <c r="P227" t="s">
        <v>23</v>
      </c>
      <c r="Q227" s="6">
        <f t="shared" si="31"/>
        <v>2.6017404129793511</v>
      </c>
      <c r="R227">
        <f t="shared" si="32"/>
        <v>29.999659863945578</v>
      </c>
      <c r="S227" t="str">
        <f t="shared" si="35"/>
        <v>music</v>
      </c>
      <c r="T227" t="str">
        <f t="shared" si="36"/>
        <v>rock</v>
      </c>
      <c r="U227">
        <f t="shared" si="37"/>
        <v>5</v>
      </c>
      <c r="V227" t="str">
        <f t="shared" si="38"/>
        <v>music</v>
      </c>
      <c r="W227" t="str">
        <f t="shared" si="40"/>
        <v>music/rock</v>
      </c>
      <c r="X227">
        <f t="shared" si="39"/>
        <v>10</v>
      </c>
    </row>
    <row r="228" spans="1:2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 s="17">
        <f t="shared" si="33"/>
        <v>40276.208333333336</v>
      </c>
      <c r="K228">
        <v>1270702800</v>
      </c>
      <c r="L228" s="16">
        <f t="shared" si="34"/>
        <v>40313.208333333336</v>
      </c>
      <c r="M228">
        <v>1273899600</v>
      </c>
      <c r="N228" t="b">
        <v>0</v>
      </c>
      <c r="O228" t="b">
        <v>0</v>
      </c>
      <c r="P228" t="s">
        <v>122</v>
      </c>
      <c r="Q228" s="6">
        <f t="shared" si="31"/>
        <v>3.6663333333333332</v>
      </c>
      <c r="R228">
        <f t="shared" si="32"/>
        <v>98.205357142857139</v>
      </c>
      <c r="S228" t="str">
        <f t="shared" si="35"/>
        <v>photography</v>
      </c>
      <c r="T228" t="str">
        <f t="shared" si="36"/>
        <v>photography books</v>
      </c>
      <c r="U228">
        <f t="shared" si="37"/>
        <v>11</v>
      </c>
      <c r="V228" t="str">
        <f t="shared" si="38"/>
        <v>photography</v>
      </c>
      <c r="W228" t="str">
        <f t="shared" si="40"/>
        <v xml:space="preserve"> books</v>
      </c>
      <c r="X228">
        <f t="shared" si="39"/>
        <v>29</v>
      </c>
    </row>
    <row r="229" spans="1:2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 s="17">
        <f t="shared" si="33"/>
        <v>42139.208333333328</v>
      </c>
      <c r="K229">
        <v>1431666000</v>
      </c>
      <c r="L229" s="16">
        <f t="shared" si="34"/>
        <v>42145.208333333328</v>
      </c>
      <c r="M229">
        <v>1432184400</v>
      </c>
      <c r="N229" t="b">
        <v>0</v>
      </c>
      <c r="O229" t="b">
        <v>0</v>
      </c>
      <c r="P229" t="s">
        <v>292</v>
      </c>
      <c r="Q229" s="6">
        <f t="shared" si="31"/>
        <v>1.687208538587849</v>
      </c>
      <c r="R229">
        <f t="shared" si="32"/>
        <v>108.96182396606575</v>
      </c>
      <c r="S229" t="str">
        <f t="shared" si="35"/>
        <v>games</v>
      </c>
      <c r="T229" t="str">
        <f t="shared" si="36"/>
        <v>mobile games</v>
      </c>
      <c r="U229">
        <f t="shared" si="37"/>
        <v>5</v>
      </c>
      <c r="V229" t="str">
        <f t="shared" si="38"/>
        <v>games</v>
      </c>
      <c r="W229" t="str">
        <f t="shared" si="40"/>
        <v>mes/mobile games</v>
      </c>
      <c r="X229">
        <f t="shared" si="39"/>
        <v>18</v>
      </c>
    </row>
    <row r="230" spans="1:2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 s="17">
        <f t="shared" si="33"/>
        <v>42613.208333333328</v>
      </c>
      <c r="K230">
        <v>1472619600</v>
      </c>
      <c r="L230" s="16">
        <f t="shared" si="34"/>
        <v>42638.208333333328</v>
      </c>
      <c r="M230">
        <v>1474779600</v>
      </c>
      <c r="N230" t="b">
        <v>0</v>
      </c>
      <c r="O230" t="b">
        <v>0</v>
      </c>
      <c r="P230" t="s">
        <v>71</v>
      </c>
      <c r="Q230" s="6">
        <f t="shared" si="31"/>
        <v>1.1990717911530093</v>
      </c>
      <c r="R230">
        <f t="shared" si="32"/>
        <v>66.998379254457049</v>
      </c>
      <c r="S230" t="str">
        <f t="shared" si="35"/>
        <v>film &amp; video</v>
      </c>
      <c r="T230" t="str">
        <f t="shared" si="36"/>
        <v>animation</v>
      </c>
      <c r="U230">
        <f t="shared" si="37"/>
        <v>12</v>
      </c>
      <c r="V230" t="str">
        <f t="shared" si="38"/>
        <v>film &amp; video</v>
      </c>
      <c r="W230" t="str">
        <f t="shared" si="40"/>
        <v>ation</v>
      </c>
      <c r="X230">
        <f t="shared" si="39"/>
        <v>22</v>
      </c>
    </row>
    <row r="231" spans="1:2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 s="17">
        <f t="shared" si="33"/>
        <v>42887.208333333328</v>
      </c>
      <c r="K231">
        <v>1496293200</v>
      </c>
      <c r="L231" s="16">
        <f t="shared" si="34"/>
        <v>42935.208333333328</v>
      </c>
      <c r="M231">
        <v>1500440400</v>
      </c>
      <c r="N231" t="b">
        <v>0</v>
      </c>
      <c r="O231" t="b">
        <v>1</v>
      </c>
      <c r="P231" t="s">
        <v>292</v>
      </c>
      <c r="Q231" s="6">
        <f t="shared" si="31"/>
        <v>1.936892523364486</v>
      </c>
      <c r="R231">
        <f t="shared" si="32"/>
        <v>64.99333594668758</v>
      </c>
      <c r="S231" t="str">
        <f t="shared" si="35"/>
        <v>games</v>
      </c>
      <c r="T231" t="str">
        <f t="shared" si="36"/>
        <v>mobile games</v>
      </c>
      <c r="U231">
        <f t="shared" si="37"/>
        <v>5</v>
      </c>
      <c r="V231" t="str">
        <f t="shared" si="38"/>
        <v>games</v>
      </c>
      <c r="W231" t="str">
        <f t="shared" si="40"/>
        <v>obile games</v>
      </c>
      <c r="X231">
        <f t="shared" si="39"/>
        <v>18</v>
      </c>
    </row>
    <row r="232" spans="1:2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 s="17">
        <f t="shared" si="33"/>
        <v>43805.25</v>
      </c>
      <c r="K232">
        <v>1575612000</v>
      </c>
      <c r="L232" s="16">
        <f t="shared" si="34"/>
        <v>43805.25</v>
      </c>
      <c r="M232">
        <v>1575612000</v>
      </c>
      <c r="N232" t="b">
        <v>0</v>
      </c>
      <c r="O232" t="b">
        <v>0</v>
      </c>
      <c r="P232" t="s">
        <v>89</v>
      </c>
      <c r="Q232" s="6">
        <f t="shared" si="31"/>
        <v>4.2016666666666671</v>
      </c>
      <c r="R232">
        <f t="shared" si="32"/>
        <v>99.841584158415841</v>
      </c>
      <c r="S232" t="str">
        <f t="shared" si="35"/>
        <v>games</v>
      </c>
      <c r="T232" t="str">
        <f t="shared" si="36"/>
        <v>video games</v>
      </c>
      <c r="U232">
        <f t="shared" si="37"/>
        <v>5</v>
      </c>
      <c r="V232" t="str">
        <f t="shared" si="38"/>
        <v>games</v>
      </c>
      <c r="W232" t="str">
        <f t="shared" si="40"/>
        <v>o games</v>
      </c>
      <c r="X232">
        <f t="shared" si="39"/>
        <v>17</v>
      </c>
    </row>
    <row r="233" spans="1:2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 s="17">
        <f t="shared" si="33"/>
        <v>41415.208333333336</v>
      </c>
      <c r="K233">
        <v>1369112400</v>
      </c>
      <c r="L233" s="16">
        <f t="shared" si="34"/>
        <v>41473.208333333336</v>
      </c>
      <c r="M233">
        <v>1374123600</v>
      </c>
      <c r="N233" t="b">
        <v>0</v>
      </c>
      <c r="O233" t="b">
        <v>0</v>
      </c>
      <c r="P233" t="s">
        <v>33</v>
      </c>
      <c r="Q233" s="6">
        <f t="shared" si="31"/>
        <v>0.76708333333333334</v>
      </c>
      <c r="R233">
        <f t="shared" si="32"/>
        <v>82.432835820895519</v>
      </c>
      <c r="S233" t="str">
        <f t="shared" si="35"/>
        <v>theater</v>
      </c>
      <c r="T233" t="str">
        <f t="shared" si="36"/>
        <v>plays</v>
      </c>
      <c r="U233">
        <f t="shared" si="37"/>
        <v>7</v>
      </c>
      <c r="V233" t="str">
        <f t="shared" si="38"/>
        <v>theater</v>
      </c>
      <c r="W233" t="str">
        <f t="shared" si="40"/>
        <v>plays</v>
      </c>
      <c r="X233">
        <f t="shared" si="39"/>
        <v>13</v>
      </c>
    </row>
    <row r="234" spans="1:2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 s="17">
        <f t="shared" si="33"/>
        <v>42576.208333333328</v>
      </c>
      <c r="K234">
        <v>1469422800</v>
      </c>
      <c r="L234" s="16">
        <f t="shared" si="34"/>
        <v>42577.208333333328</v>
      </c>
      <c r="M234">
        <v>1469509200</v>
      </c>
      <c r="N234" t="b">
        <v>0</v>
      </c>
      <c r="O234" t="b">
        <v>0</v>
      </c>
      <c r="P234" t="s">
        <v>33</v>
      </c>
      <c r="Q234" s="6">
        <f t="shared" si="31"/>
        <v>1.7126470588235294</v>
      </c>
      <c r="R234">
        <f t="shared" si="32"/>
        <v>63.293478260869563</v>
      </c>
      <c r="S234" t="str">
        <f t="shared" si="35"/>
        <v>theater</v>
      </c>
      <c r="T234" t="str">
        <f t="shared" si="36"/>
        <v>plays</v>
      </c>
      <c r="U234">
        <f t="shared" si="37"/>
        <v>7</v>
      </c>
      <c r="V234" t="str">
        <f t="shared" si="38"/>
        <v>theater</v>
      </c>
      <c r="W234" t="str">
        <f t="shared" si="40"/>
        <v>theater/plays</v>
      </c>
      <c r="X234">
        <f t="shared" si="39"/>
        <v>13</v>
      </c>
    </row>
    <row r="235" spans="1:2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 s="17">
        <f t="shared" si="33"/>
        <v>40706.208333333336</v>
      </c>
      <c r="K235">
        <v>1307854800</v>
      </c>
      <c r="L235" s="16">
        <f t="shared" si="34"/>
        <v>40722.208333333336</v>
      </c>
      <c r="M235">
        <v>1309237200</v>
      </c>
      <c r="N235" t="b">
        <v>0</v>
      </c>
      <c r="O235" t="b">
        <v>0</v>
      </c>
      <c r="P235" t="s">
        <v>71</v>
      </c>
      <c r="Q235" s="6">
        <f t="shared" si="31"/>
        <v>1.5789473684210527</v>
      </c>
      <c r="R235">
        <f t="shared" si="32"/>
        <v>96.774193548387103</v>
      </c>
      <c r="S235" t="str">
        <f t="shared" si="35"/>
        <v>film &amp; video</v>
      </c>
      <c r="T235" t="str">
        <f t="shared" si="36"/>
        <v>animation</v>
      </c>
      <c r="U235">
        <f t="shared" si="37"/>
        <v>12</v>
      </c>
      <c r="V235" t="str">
        <f t="shared" si="38"/>
        <v>film &amp; video</v>
      </c>
      <c r="W235" t="str">
        <f t="shared" si="40"/>
        <v>tion</v>
      </c>
      <c r="X235">
        <f t="shared" si="39"/>
        <v>22</v>
      </c>
    </row>
    <row r="236" spans="1:2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 s="17">
        <f t="shared" si="33"/>
        <v>42969.208333333328</v>
      </c>
      <c r="K236">
        <v>1503378000</v>
      </c>
      <c r="L236" s="16">
        <f t="shared" si="34"/>
        <v>42976.208333333328</v>
      </c>
      <c r="M236">
        <v>1503982800</v>
      </c>
      <c r="N236" t="b">
        <v>0</v>
      </c>
      <c r="O236" t="b">
        <v>1</v>
      </c>
      <c r="P236" t="s">
        <v>89</v>
      </c>
      <c r="Q236" s="6">
        <f t="shared" si="31"/>
        <v>1.0908</v>
      </c>
      <c r="R236">
        <f t="shared" si="32"/>
        <v>54.906040268456373</v>
      </c>
      <c r="S236" t="str">
        <f t="shared" si="35"/>
        <v>games</v>
      </c>
      <c r="T236" t="str">
        <f t="shared" si="36"/>
        <v>video games</v>
      </c>
      <c r="U236">
        <f t="shared" si="37"/>
        <v>5</v>
      </c>
      <c r="V236" t="str">
        <f t="shared" si="38"/>
        <v>games</v>
      </c>
      <c r="W236" t="str">
        <f t="shared" si="40"/>
        <v>ames/video games</v>
      </c>
      <c r="X236">
        <f t="shared" si="39"/>
        <v>17</v>
      </c>
    </row>
    <row r="237" spans="1:2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 s="17">
        <f t="shared" si="33"/>
        <v>42779.25</v>
      </c>
      <c r="K237">
        <v>1486965600</v>
      </c>
      <c r="L237" s="16">
        <f t="shared" si="34"/>
        <v>42784.25</v>
      </c>
      <c r="M237">
        <v>1487397600</v>
      </c>
      <c r="N237" t="b">
        <v>0</v>
      </c>
      <c r="O237" t="b">
        <v>0</v>
      </c>
      <c r="P237" t="s">
        <v>71</v>
      </c>
      <c r="Q237" s="6">
        <f t="shared" si="31"/>
        <v>0.41732558139534881</v>
      </c>
      <c r="R237">
        <f t="shared" si="32"/>
        <v>39.010869565217391</v>
      </c>
      <c r="S237" t="str">
        <f t="shared" si="35"/>
        <v>film &amp; video</v>
      </c>
      <c r="T237" t="str">
        <f t="shared" si="36"/>
        <v>animation</v>
      </c>
      <c r="U237">
        <f t="shared" si="37"/>
        <v>12</v>
      </c>
      <c r="V237" t="str">
        <f t="shared" si="38"/>
        <v>film &amp; video</v>
      </c>
      <c r="W237" t="e">
        <f t="shared" si="40"/>
        <v>#VALUE!</v>
      </c>
      <c r="X237">
        <f t="shared" si="39"/>
        <v>22</v>
      </c>
    </row>
    <row r="238" spans="1:2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 s="17">
        <f t="shared" si="33"/>
        <v>43641.208333333328</v>
      </c>
      <c r="K238">
        <v>1561438800</v>
      </c>
      <c r="L238" s="16">
        <f t="shared" si="34"/>
        <v>43648.208333333328</v>
      </c>
      <c r="M238">
        <v>1562043600</v>
      </c>
      <c r="N238" t="b">
        <v>0</v>
      </c>
      <c r="O238" t="b">
        <v>1</v>
      </c>
      <c r="P238" t="s">
        <v>23</v>
      </c>
      <c r="Q238" s="6">
        <f t="shared" si="31"/>
        <v>0.10944303797468355</v>
      </c>
      <c r="R238">
        <f t="shared" si="32"/>
        <v>75.84210526315789</v>
      </c>
      <c r="S238" t="str">
        <f t="shared" si="35"/>
        <v>music</v>
      </c>
      <c r="T238" t="str">
        <f t="shared" si="36"/>
        <v>rock</v>
      </c>
      <c r="U238">
        <f t="shared" si="37"/>
        <v>5</v>
      </c>
      <c r="V238" t="str">
        <f t="shared" si="38"/>
        <v>music</v>
      </c>
      <c r="W238" t="str">
        <f t="shared" si="40"/>
        <v>music/rock</v>
      </c>
      <c r="X238">
        <f t="shared" si="39"/>
        <v>10</v>
      </c>
    </row>
    <row r="239" spans="1:2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 s="17">
        <f t="shared" si="33"/>
        <v>41754.208333333336</v>
      </c>
      <c r="K239">
        <v>1398402000</v>
      </c>
      <c r="L239" s="16">
        <f t="shared" si="34"/>
        <v>41756.208333333336</v>
      </c>
      <c r="M239">
        <v>1398574800</v>
      </c>
      <c r="N239" t="b">
        <v>0</v>
      </c>
      <c r="O239" t="b">
        <v>0</v>
      </c>
      <c r="P239" t="s">
        <v>71</v>
      </c>
      <c r="Q239" s="6">
        <f t="shared" si="31"/>
        <v>1.593763440860215</v>
      </c>
      <c r="R239">
        <f t="shared" si="32"/>
        <v>45.051671732522799</v>
      </c>
      <c r="S239" t="str">
        <f t="shared" si="35"/>
        <v>film &amp; video</v>
      </c>
      <c r="T239" t="str">
        <f t="shared" si="36"/>
        <v>animation</v>
      </c>
      <c r="U239">
        <f t="shared" si="37"/>
        <v>12</v>
      </c>
      <c r="V239" t="str">
        <f t="shared" si="38"/>
        <v>film &amp; video</v>
      </c>
      <c r="W239" t="str">
        <f t="shared" si="40"/>
        <v/>
      </c>
      <c r="X239">
        <f t="shared" si="39"/>
        <v>22</v>
      </c>
    </row>
    <row r="240" spans="1:2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 s="17">
        <f t="shared" si="33"/>
        <v>43083.25</v>
      </c>
      <c r="K240">
        <v>1513231200</v>
      </c>
      <c r="L240" s="16">
        <f t="shared" si="34"/>
        <v>43108.25</v>
      </c>
      <c r="M240">
        <v>1515391200</v>
      </c>
      <c r="N240" t="b">
        <v>0</v>
      </c>
      <c r="O240" t="b">
        <v>1</v>
      </c>
      <c r="P240" t="s">
        <v>33</v>
      </c>
      <c r="Q240" s="6">
        <f t="shared" si="31"/>
        <v>4.2241666666666671</v>
      </c>
      <c r="R240">
        <f t="shared" si="32"/>
        <v>104.51546391752578</v>
      </c>
      <c r="S240" t="str">
        <f t="shared" si="35"/>
        <v>theater</v>
      </c>
      <c r="T240" t="str">
        <f t="shared" si="36"/>
        <v>plays</v>
      </c>
      <c r="U240">
        <f t="shared" si="37"/>
        <v>7</v>
      </c>
      <c r="V240" t="str">
        <f t="shared" si="38"/>
        <v>theater</v>
      </c>
      <c r="W240" t="str">
        <f t="shared" si="40"/>
        <v>heater/plays</v>
      </c>
      <c r="X240">
        <f t="shared" si="39"/>
        <v>13</v>
      </c>
    </row>
    <row r="241" spans="1:2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 s="17">
        <f t="shared" si="33"/>
        <v>42245.208333333328</v>
      </c>
      <c r="K241">
        <v>1440824400</v>
      </c>
      <c r="L241" s="16">
        <f t="shared" si="34"/>
        <v>42249.208333333328</v>
      </c>
      <c r="M241">
        <v>1441170000</v>
      </c>
      <c r="N241" t="b">
        <v>0</v>
      </c>
      <c r="O241" t="b">
        <v>0</v>
      </c>
      <c r="P241" t="s">
        <v>65</v>
      </c>
      <c r="Q241" s="6">
        <f t="shared" si="31"/>
        <v>0.97718749999999999</v>
      </c>
      <c r="R241">
        <f t="shared" si="32"/>
        <v>76.268292682926827</v>
      </c>
      <c r="S241" t="str">
        <f t="shared" si="35"/>
        <v>technology</v>
      </c>
      <c r="T241" t="str">
        <f t="shared" si="36"/>
        <v>wearables</v>
      </c>
      <c r="U241">
        <f t="shared" si="37"/>
        <v>10</v>
      </c>
      <c r="V241" t="str">
        <f t="shared" si="38"/>
        <v>technology</v>
      </c>
      <c r="W241" t="str">
        <f t="shared" si="40"/>
        <v>es</v>
      </c>
      <c r="X241">
        <f t="shared" si="39"/>
        <v>20</v>
      </c>
    </row>
    <row r="242" spans="1:2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 s="17">
        <f t="shared" si="33"/>
        <v>40396.208333333336</v>
      </c>
      <c r="K242">
        <v>1281070800</v>
      </c>
      <c r="L242" s="16">
        <f t="shared" si="34"/>
        <v>40397.208333333336</v>
      </c>
      <c r="M242">
        <v>1281157200</v>
      </c>
      <c r="N242" t="b">
        <v>0</v>
      </c>
      <c r="O242" t="b">
        <v>0</v>
      </c>
      <c r="P242" t="s">
        <v>33</v>
      </c>
      <c r="Q242" s="6">
        <f t="shared" si="31"/>
        <v>4.1878911564625847</v>
      </c>
      <c r="R242">
        <f t="shared" si="32"/>
        <v>69.015695067264573</v>
      </c>
      <c r="S242" t="str">
        <f t="shared" si="35"/>
        <v>theater</v>
      </c>
      <c r="T242" t="str">
        <f t="shared" si="36"/>
        <v>plays</v>
      </c>
      <c r="U242">
        <f t="shared" si="37"/>
        <v>7</v>
      </c>
      <c r="V242" t="str">
        <f t="shared" si="38"/>
        <v>theater</v>
      </c>
      <c r="W242" t="str">
        <f t="shared" si="40"/>
        <v>theater/plays</v>
      </c>
      <c r="X242">
        <f t="shared" si="39"/>
        <v>13</v>
      </c>
    </row>
    <row r="243" spans="1:2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 s="17">
        <f t="shared" si="33"/>
        <v>41742.208333333336</v>
      </c>
      <c r="K243">
        <v>1397365200</v>
      </c>
      <c r="L243" s="16">
        <f t="shared" si="34"/>
        <v>41752.208333333336</v>
      </c>
      <c r="M243">
        <v>1398229200</v>
      </c>
      <c r="N243" t="b">
        <v>0</v>
      </c>
      <c r="O243" t="b">
        <v>1</v>
      </c>
      <c r="P243" t="s">
        <v>68</v>
      </c>
      <c r="Q243" s="6">
        <f t="shared" si="31"/>
        <v>1.0191632047477746</v>
      </c>
      <c r="R243">
        <f t="shared" si="32"/>
        <v>101.97684085510689</v>
      </c>
      <c r="S243" t="str">
        <f t="shared" si="35"/>
        <v>publishing</v>
      </c>
      <c r="T243" t="str">
        <f t="shared" si="36"/>
        <v>nonfiction</v>
      </c>
      <c r="U243">
        <f t="shared" si="37"/>
        <v>10</v>
      </c>
      <c r="V243" t="str">
        <f t="shared" si="38"/>
        <v>publishing</v>
      </c>
      <c r="W243" t="e">
        <f t="shared" si="40"/>
        <v>#VALUE!</v>
      </c>
      <c r="X243">
        <f t="shared" si="39"/>
        <v>21</v>
      </c>
    </row>
    <row r="244" spans="1:2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 s="17">
        <f t="shared" si="33"/>
        <v>42865.208333333328</v>
      </c>
      <c r="K244">
        <v>1494392400</v>
      </c>
      <c r="L244" s="16">
        <f t="shared" si="34"/>
        <v>42875.208333333328</v>
      </c>
      <c r="M244">
        <v>1495256400</v>
      </c>
      <c r="N244" t="b">
        <v>0</v>
      </c>
      <c r="O244" t="b">
        <v>1</v>
      </c>
      <c r="P244" t="s">
        <v>23</v>
      </c>
      <c r="Q244" s="6">
        <f t="shared" si="31"/>
        <v>1.2772619047619047</v>
      </c>
      <c r="R244">
        <f t="shared" si="32"/>
        <v>42.915999999999997</v>
      </c>
      <c r="S244" t="str">
        <f t="shared" si="35"/>
        <v>music</v>
      </c>
      <c r="T244" t="str">
        <f t="shared" si="36"/>
        <v>rock</v>
      </c>
      <c r="U244">
        <f t="shared" si="37"/>
        <v>5</v>
      </c>
      <c r="V244" t="str">
        <f t="shared" si="38"/>
        <v>music</v>
      </c>
      <c r="W244" t="str">
        <f t="shared" si="40"/>
        <v>ic/rock</v>
      </c>
      <c r="X244">
        <f t="shared" si="39"/>
        <v>10</v>
      </c>
    </row>
    <row r="245" spans="1:2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 s="17">
        <f t="shared" si="33"/>
        <v>43163.25</v>
      </c>
      <c r="K245">
        <v>1520143200</v>
      </c>
      <c r="L245" s="16">
        <f t="shared" si="34"/>
        <v>43166.25</v>
      </c>
      <c r="M245">
        <v>1520402400</v>
      </c>
      <c r="N245" t="b">
        <v>0</v>
      </c>
      <c r="O245" t="b">
        <v>0</v>
      </c>
      <c r="P245" t="s">
        <v>33</v>
      </c>
      <c r="Q245" s="6">
        <f t="shared" si="31"/>
        <v>4.4521739130434783</v>
      </c>
      <c r="R245">
        <f t="shared" si="32"/>
        <v>43.025210084033617</v>
      </c>
      <c r="S245" t="str">
        <f t="shared" si="35"/>
        <v>theater</v>
      </c>
      <c r="T245" t="str">
        <f t="shared" si="36"/>
        <v>plays</v>
      </c>
      <c r="U245">
        <f t="shared" si="37"/>
        <v>7</v>
      </c>
      <c r="V245" t="str">
        <f t="shared" si="38"/>
        <v>theater</v>
      </c>
      <c r="W245" t="str">
        <f t="shared" si="40"/>
        <v>plays</v>
      </c>
      <c r="X245">
        <f t="shared" si="39"/>
        <v>13</v>
      </c>
    </row>
    <row r="246" spans="1:2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 s="17">
        <f t="shared" si="33"/>
        <v>41834.208333333336</v>
      </c>
      <c r="K246">
        <v>1405314000</v>
      </c>
      <c r="L246" s="16">
        <f t="shared" si="34"/>
        <v>41886.208333333336</v>
      </c>
      <c r="M246">
        <v>1409806800</v>
      </c>
      <c r="N246" t="b">
        <v>0</v>
      </c>
      <c r="O246" t="b">
        <v>0</v>
      </c>
      <c r="P246" t="s">
        <v>33</v>
      </c>
      <c r="Q246" s="6">
        <f t="shared" si="31"/>
        <v>5.6971428571428575</v>
      </c>
      <c r="R246">
        <f t="shared" si="32"/>
        <v>75.245283018867923</v>
      </c>
      <c r="S246" t="str">
        <f t="shared" si="35"/>
        <v>theater</v>
      </c>
      <c r="T246" t="str">
        <f t="shared" si="36"/>
        <v>plays</v>
      </c>
      <c r="U246">
        <f t="shared" si="37"/>
        <v>7</v>
      </c>
      <c r="V246" t="str">
        <f t="shared" si="38"/>
        <v>theater</v>
      </c>
      <c r="W246" t="str">
        <f t="shared" si="40"/>
        <v>plays</v>
      </c>
      <c r="X246">
        <f t="shared" si="39"/>
        <v>13</v>
      </c>
    </row>
    <row r="247" spans="1:2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 s="17">
        <f t="shared" si="33"/>
        <v>41736.208333333336</v>
      </c>
      <c r="K247">
        <v>1396846800</v>
      </c>
      <c r="L247" s="16">
        <f t="shared" si="34"/>
        <v>41737.208333333336</v>
      </c>
      <c r="M247">
        <v>1396933200</v>
      </c>
      <c r="N247" t="b">
        <v>0</v>
      </c>
      <c r="O247" t="b">
        <v>0</v>
      </c>
      <c r="P247" t="s">
        <v>33</v>
      </c>
      <c r="Q247" s="6">
        <f t="shared" si="31"/>
        <v>5.0934482758620687</v>
      </c>
      <c r="R247">
        <f t="shared" si="32"/>
        <v>69.023364485981304</v>
      </c>
      <c r="S247" t="str">
        <f t="shared" si="35"/>
        <v>theater</v>
      </c>
      <c r="T247" t="str">
        <f t="shared" si="36"/>
        <v>plays</v>
      </c>
      <c r="U247">
        <f t="shared" si="37"/>
        <v>7</v>
      </c>
      <c r="V247" t="str">
        <f t="shared" si="38"/>
        <v>theater</v>
      </c>
      <c r="W247" t="str">
        <f t="shared" si="40"/>
        <v>/plays</v>
      </c>
      <c r="X247">
        <f t="shared" si="39"/>
        <v>13</v>
      </c>
    </row>
    <row r="248" spans="1:2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 s="17">
        <f t="shared" si="33"/>
        <v>41491.208333333336</v>
      </c>
      <c r="K248">
        <v>1375678800</v>
      </c>
      <c r="L248" s="16">
        <f t="shared" si="34"/>
        <v>41495.208333333336</v>
      </c>
      <c r="M248">
        <v>1376024400</v>
      </c>
      <c r="N248" t="b">
        <v>0</v>
      </c>
      <c r="O248" t="b">
        <v>0</v>
      </c>
      <c r="P248" t="s">
        <v>28</v>
      </c>
      <c r="Q248" s="6">
        <f t="shared" si="31"/>
        <v>3.2553333333333332</v>
      </c>
      <c r="R248">
        <f t="shared" si="32"/>
        <v>65.986486486486484</v>
      </c>
      <c r="S248" t="str">
        <f t="shared" si="35"/>
        <v>technology</v>
      </c>
      <c r="T248" t="str">
        <f t="shared" si="36"/>
        <v>web</v>
      </c>
      <c r="U248">
        <f t="shared" si="37"/>
        <v>10</v>
      </c>
      <c r="V248" t="str">
        <f t="shared" si="38"/>
        <v>technology</v>
      </c>
      <c r="W248" t="str">
        <f t="shared" si="40"/>
        <v>ogy/web</v>
      </c>
      <c r="X248">
        <f t="shared" si="39"/>
        <v>14</v>
      </c>
    </row>
    <row r="249" spans="1:2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 s="17">
        <f t="shared" si="33"/>
        <v>42726.25</v>
      </c>
      <c r="K249">
        <v>1482386400</v>
      </c>
      <c r="L249" s="16">
        <f t="shared" si="34"/>
        <v>42741.25</v>
      </c>
      <c r="M249">
        <v>1483682400</v>
      </c>
      <c r="N249" t="b">
        <v>0</v>
      </c>
      <c r="O249" t="b">
        <v>1</v>
      </c>
      <c r="P249" t="s">
        <v>119</v>
      </c>
      <c r="Q249" s="6">
        <f t="shared" si="31"/>
        <v>9.3261616161616168</v>
      </c>
      <c r="R249">
        <f t="shared" si="32"/>
        <v>98.013800424628457</v>
      </c>
      <c r="S249" t="str">
        <f t="shared" si="35"/>
        <v>publishing</v>
      </c>
      <c r="T249" t="str">
        <f t="shared" si="36"/>
        <v>fiction</v>
      </c>
      <c r="U249">
        <f t="shared" si="37"/>
        <v>10</v>
      </c>
      <c r="V249" t="str">
        <f t="shared" si="38"/>
        <v>publishing</v>
      </c>
      <c r="W249" t="str">
        <f t="shared" si="40"/>
        <v>fiction</v>
      </c>
      <c r="X249">
        <f t="shared" si="39"/>
        <v>18</v>
      </c>
    </row>
    <row r="250" spans="1:2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 s="17">
        <f t="shared" si="33"/>
        <v>42004.25</v>
      </c>
      <c r="K250">
        <v>1420005600</v>
      </c>
      <c r="L250" s="16">
        <f t="shared" si="34"/>
        <v>42009.25</v>
      </c>
      <c r="M250">
        <v>1420437600</v>
      </c>
      <c r="N250" t="b">
        <v>0</v>
      </c>
      <c r="O250" t="b">
        <v>0</v>
      </c>
      <c r="P250" t="s">
        <v>292</v>
      </c>
      <c r="Q250" s="6">
        <f t="shared" si="31"/>
        <v>2.1133870967741935</v>
      </c>
      <c r="R250">
        <f t="shared" si="32"/>
        <v>60.105504587155963</v>
      </c>
      <c r="S250" t="str">
        <f t="shared" si="35"/>
        <v>games</v>
      </c>
      <c r="T250" t="str">
        <f t="shared" si="36"/>
        <v>mobile games</v>
      </c>
      <c r="U250">
        <f t="shared" si="37"/>
        <v>5</v>
      </c>
      <c r="V250" t="str">
        <f t="shared" si="38"/>
        <v>games</v>
      </c>
      <c r="W250" t="str">
        <f t="shared" si="40"/>
        <v>ames/mobile games</v>
      </c>
      <c r="X250">
        <f t="shared" si="39"/>
        <v>18</v>
      </c>
    </row>
    <row r="251" spans="1:2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 s="17">
        <f t="shared" si="33"/>
        <v>42006.25</v>
      </c>
      <c r="K251">
        <v>1420178400</v>
      </c>
      <c r="L251" s="16">
        <f t="shared" si="34"/>
        <v>42013.25</v>
      </c>
      <c r="M251">
        <v>1420783200</v>
      </c>
      <c r="N251" t="b">
        <v>0</v>
      </c>
      <c r="O251" t="b">
        <v>0</v>
      </c>
      <c r="P251" t="s">
        <v>206</v>
      </c>
      <c r="Q251" s="6">
        <f t="shared" si="31"/>
        <v>2.7332520325203253</v>
      </c>
      <c r="R251">
        <f t="shared" si="32"/>
        <v>26.000773395204948</v>
      </c>
      <c r="S251" t="str">
        <f t="shared" si="35"/>
        <v>publishing</v>
      </c>
      <c r="T251" t="str">
        <f t="shared" si="36"/>
        <v>translations</v>
      </c>
      <c r="U251">
        <f t="shared" si="37"/>
        <v>10</v>
      </c>
      <c r="V251" t="str">
        <f t="shared" si="38"/>
        <v>publishing</v>
      </c>
      <c r="W251" t="e">
        <f t="shared" si="40"/>
        <v>#VALUE!</v>
      </c>
      <c r="X251">
        <f t="shared" si="39"/>
        <v>23</v>
      </c>
    </row>
    <row r="252" spans="1:2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 s="17">
        <f t="shared" si="33"/>
        <v>40203.25</v>
      </c>
      <c r="K252">
        <v>1264399200</v>
      </c>
      <c r="L252" s="16">
        <f t="shared" si="34"/>
        <v>40238.25</v>
      </c>
      <c r="M252">
        <v>1267423200</v>
      </c>
      <c r="N252" t="b">
        <v>0</v>
      </c>
      <c r="O252" t="b">
        <v>0</v>
      </c>
      <c r="P252" t="s">
        <v>23</v>
      </c>
      <c r="Q252" s="6">
        <f t="shared" si="31"/>
        <v>0.03</v>
      </c>
      <c r="R252">
        <f t="shared" si="32"/>
        <v>3</v>
      </c>
      <c r="S252" t="str">
        <f t="shared" si="35"/>
        <v>music</v>
      </c>
      <c r="T252" t="str">
        <f t="shared" si="36"/>
        <v>rock</v>
      </c>
      <c r="U252">
        <f t="shared" si="37"/>
        <v>5</v>
      </c>
      <c r="V252" t="str">
        <f t="shared" si="38"/>
        <v>music</v>
      </c>
      <c r="W252" t="str">
        <f t="shared" si="40"/>
        <v>ic/rock</v>
      </c>
      <c r="X252">
        <f t="shared" si="39"/>
        <v>10</v>
      </c>
    </row>
    <row r="253" spans="1:2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 s="17">
        <f t="shared" si="33"/>
        <v>41252.25</v>
      </c>
      <c r="K253">
        <v>1355032800</v>
      </c>
      <c r="L253" s="16">
        <f t="shared" si="34"/>
        <v>41254.25</v>
      </c>
      <c r="M253">
        <v>1355205600</v>
      </c>
      <c r="N253" t="b">
        <v>0</v>
      </c>
      <c r="O253" t="b">
        <v>0</v>
      </c>
      <c r="P253" t="s">
        <v>33</v>
      </c>
      <c r="Q253" s="6">
        <f t="shared" si="31"/>
        <v>0.54084507042253516</v>
      </c>
      <c r="R253">
        <f t="shared" si="32"/>
        <v>38.019801980198018</v>
      </c>
      <c r="S253" t="str">
        <f t="shared" si="35"/>
        <v>theater</v>
      </c>
      <c r="T253" t="str">
        <f t="shared" si="36"/>
        <v>plays</v>
      </c>
      <c r="U253">
        <f t="shared" si="37"/>
        <v>7</v>
      </c>
      <c r="V253" t="str">
        <f t="shared" si="38"/>
        <v>theater</v>
      </c>
      <c r="W253" t="str">
        <f t="shared" si="40"/>
        <v>plays</v>
      </c>
      <c r="X253">
        <f t="shared" si="39"/>
        <v>13</v>
      </c>
    </row>
    <row r="254" spans="1:2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 s="17">
        <f t="shared" si="33"/>
        <v>41572.208333333336</v>
      </c>
      <c r="K254">
        <v>1382677200</v>
      </c>
      <c r="L254" s="16">
        <f t="shared" si="34"/>
        <v>41577.208333333336</v>
      </c>
      <c r="M254">
        <v>1383109200</v>
      </c>
      <c r="N254" t="b">
        <v>0</v>
      </c>
      <c r="O254" t="b">
        <v>0</v>
      </c>
      <c r="P254" t="s">
        <v>33</v>
      </c>
      <c r="Q254" s="6">
        <f t="shared" si="31"/>
        <v>6.2629999999999999</v>
      </c>
      <c r="R254">
        <f t="shared" si="32"/>
        <v>106.15254237288136</v>
      </c>
      <c r="S254" t="str">
        <f t="shared" si="35"/>
        <v>theater</v>
      </c>
      <c r="T254" t="str">
        <f t="shared" si="36"/>
        <v>plays</v>
      </c>
      <c r="U254">
        <f t="shared" si="37"/>
        <v>7</v>
      </c>
      <c r="V254" t="str">
        <f t="shared" si="38"/>
        <v>theater</v>
      </c>
      <c r="W254" t="str">
        <f t="shared" si="40"/>
        <v>ater/plays</v>
      </c>
      <c r="X254">
        <f t="shared" si="39"/>
        <v>13</v>
      </c>
    </row>
    <row r="255" spans="1:2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 s="17">
        <f t="shared" si="33"/>
        <v>40641.208333333336</v>
      </c>
      <c r="K255">
        <v>1302238800</v>
      </c>
      <c r="L255" s="16">
        <f t="shared" si="34"/>
        <v>40653.208333333336</v>
      </c>
      <c r="M255">
        <v>1303275600</v>
      </c>
      <c r="N255" t="b">
        <v>0</v>
      </c>
      <c r="O255" t="b">
        <v>0</v>
      </c>
      <c r="P255" t="s">
        <v>53</v>
      </c>
      <c r="Q255" s="6">
        <f t="shared" si="31"/>
        <v>0.8902139917695473</v>
      </c>
      <c r="R255">
        <f t="shared" si="32"/>
        <v>81.019475655430711</v>
      </c>
      <c r="S255" t="str">
        <f t="shared" si="35"/>
        <v>film &amp; video</v>
      </c>
      <c r="T255" t="str">
        <f t="shared" si="36"/>
        <v>drama</v>
      </c>
      <c r="U255">
        <f t="shared" si="37"/>
        <v>12</v>
      </c>
      <c r="V255" t="str">
        <f t="shared" si="38"/>
        <v>film &amp; video</v>
      </c>
      <c r="W255" t="str">
        <f t="shared" si="40"/>
        <v>eo/drama</v>
      </c>
      <c r="X255">
        <f t="shared" si="39"/>
        <v>18</v>
      </c>
    </row>
    <row r="256" spans="1:2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 s="17">
        <f t="shared" si="33"/>
        <v>42787.25</v>
      </c>
      <c r="K256">
        <v>1487656800</v>
      </c>
      <c r="L256" s="16">
        <f t="shared" si="34"/>
        <v>42789.25</v>
      </c>
      <c r="M256">
        <v>1487829600</v>
      </c>
      <c r="N256" t="b">
        <v>0</v>
      </c>
      <c r="O256" t="b">
        <v>0</v>
      </c>
      <c r="P256" t="s">
        <v>68</v>
      </c>
      <c r="Q256" s="6">
        <f t="shared" si="31"/>
        <v>1.8489130434782608</v>
      </c>
      <c r="R256">
        <f t="shared" si="32"/>
        <v>96.647727272727266</v>
      </c>
      <c r="S256" t="str">
        <f t="shared" si="35"/>
        <v>publishing</v>
      </c>
      <c r="T256" t="str">
        <f t="shared" si="36"/>
        <v>nonfiction</v>
      </c>
      <c r="U256">
        <f t="shared" si="37"/>
        <v>10</v>
      </c>
      <c r="V256" t="str">
        <f t="shared" si="38"/>
        <v>publishing</v>
      </c>
      <c r="W256" t="e">
        <f t="shared" si="40"/>
        <v>#VALUE!</v>
      </c>
      <c r="X256">
        <f t="shared" si="39"/>
        <v>21</v>
      </c>
    </row>
    <row r="257" spans="1:2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 s="17">
        <f t="shared" si="33"/>
        <v>40590.25</v>
      </c>
      <c r="K257">
        <v>1297836000</v>
      </c>
      <c r="L257" s="16">
        <f t="shared" si="34"/>
        <v>40595.25</v>
      </c>
      <c r="M257">
        <v>1298268000</v>
      </c>
      <c r="N257" t="b">
        <v>0</v>
      </c>
      <c r="O257" t="b">
        <v>1</v>
      </c>
      <c r="P257" t="s">
        <v>23</v>
      </c>
      <c r="Q257" s="6">
        <f t="shared" si="31"/>
        <v>1.2016770186335404</v>
      </c>
      <c r="R257">
        <f t="shared" si="32"/>
        <v>57.003535651149086</v>
      </c>
      <c r="S257" t="str">
        <f t="shared" si="35"/>
        <v>music</v>
      </c>
      <c r="T257" t="str">
        <f t="shared" si="36"/>
        <v>rock</v>
      </c>
      <c r="U257">
        <f t="shared" si="37"/>
        <v>5</v>
      </c>
      <c r="V257" t="str">
        <f t="shared" si="38"/>
        <v>music</v>
      </c>
      <c r="W257" t="str">
        <f t="shared" si="40"/>
        <v>rock</v>
      </c>
      <c r="X257">
        <f t="shared" si="39"/>
        <v>10</v>
      </c>
    </row>
    <row r="258" spans="1:2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 s="17">
        <f t="shared" si="33"/>
        <v>42393.25</v>
      </c>
      <c r="K258">
        <v>1453615200</v>
      </c>
      <c r="L258" s="16">
        <f t="shared" si="34"/>
        <v>42430.25</v>
      </c>
      <c r="M258">
        <v>1456812000</v>
      </c>
      <c r="N258" t="b">
        <v>0</v>
      </c>
      <c r="O258" t="b">
        <v>0</v>
      </c>
      <c r="P258" t="s">
        <v>23</v>
      </c>
      <c r="Q258" s="6">
        <f t="shared" ref="Q258:Q321" si="41">E258/D258</f>
        <v>0.23390243902439026</v>
      </c>
      <c r="R258">
        <f t="shared" ref="R258:R321" si="42">IFERROR(E258/G258, 0)</f>
        <v>63.93333333333333</v>
      </c>
      <c r="S258" t="str">
        <f t="shared" si="35"/>
        <v>music</v>
      </c>
      <c r="T258" t="str">
        <f t="shared" si="36"/>
        <v>rock</v>
      </c>
      <c r="U258">
        <f t="shared" si="37"/>
        <v>5</v>
      </c>
      <c r="V258" t="str">
        <f t="shared" si="38"/>
        <v>music</v>
      </c>
      <c r="W258" t="str">
        <f t="shared" si="40"/>
        <v>ic/rock</v>
      </c>
      <c r="X258">
        <f t="shared" si="39"/>
        <v>10</v>
      </c>
    </row>
    <row r="259" spans="1:2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 s="17">
        <f t="shared" ref="J259:J322" si="43">(((K259/60)/60)/24)+DATE(1970,1,1)</f>
        <v>41338.25</v>
      </c>
      <c r="K259">
        <v>1362463200</v>
      </c>
      <c r="L259" s="16">
        <f t="shared" ref="L259:L322" si="44">(((M259/60)/60)/24)+DATE(1970,1,1)</f>
        <v>41352.208333333336</v>
      </c>
      <c r="M259">
        <v>1363669200</v>
      </c>
      <c r="N259" t="b">
        <v>0</v>
      </c>
      <c r="O259" t="b">
        <v>0</v>
      </c>
      <c r="P259" t="s">
        <v>33</v>
      </c>
      <c r="Q259" s="6">
        <f t="shared" si="41"/>
        <v>1.46</v>
      </c>
      <c r="R259">
        <f t="shared" si="42"/>
        <v>90.456521739130437</v>
      </c>
      <c r="S259" t="str">
        <f t="shared" ref="S259:S322" si="45">LEFT(P259,SEARCH("/",P259)-1)</f>
        <v>theater</v>
      </c>
      <c r="T259" t="str">
        <f t="shared" ref="T259:T322" si="46">MID(P259,SEARCH("/",P259)+1,LEN(P259))</f>
        <v>plays</v>
      </c>
      <c r="U259">
        <f t="shared" ref="U259:U322" si="47">SEARCH("/",P259)-1</f>
        <v>7</v>
      </c>
      <c r="V259" t="str">
        <f t="shared" ref="V259:V322" si="48">LEFT(P259,SEARCH("/",P259)-1)</f>
        <v>theater</v>
      </c>
      <c r="W259" t="str">
        <f t="shared" si="40"/>
        <v>plays</v>
      </c>
      <c r="X259">
        <f t="shared" si="39"/>
        <v>13</v>
      </c>
    </row>
    <row r="260" spans="1:2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 s="17">
        <f t="shared" si="43"/>
        <v>42712.25</v>
      </c>
      <c r="K260">
        <v>1481176800</v>
      </c>
      <c r="L260" s="16">
        <f t="shared" si="44"/>
        <v>42732.25</v>
      </c>
      <c r="M260">
        <v>1482904800</v>
      </c>
      <c r="N260" t="b">
        <v>0</v>
      </c>
      <c r="O260" t="b">
        <v>1</v>
      </c>
      <c r="P260" t="s">
        <v>33</v>
      </c>
      <c r="Q260" s="6">
        <f t="shared" si="41"/>
        <v>2.6848000000000001</v>
      </c>
      <c r="R260">
        <f t="shared" si="42"/>
        <v>72.172043010752688</v>
      </c>
      <c r="S260" t="str">
        <f t="shared" si="45"/>
        <v>theater</v>
      </c>
      <c r="T260" t="str">
        <f t="shared" si="46"/>
        <v>plays</v>
      </c>
      <c r="U260">
        <f t="shared" si="47"/>
        <v>7</v>
      </c>
      <c r="V260" t="str">
        <f t="shared" si="48"/>
        <v>theater</v>
      </c>
      <c r="W260" t="str">
        <f t="shared" si="40"/>
        <v>theater/plays</v>
      </c>
      <c r="X260">
        <f t="shared" ref="X260:X323" si="49">LEN(P260)</f>
        <v>13</v>
      </c>
    </row>
    <row r="261" spans="1:2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 s="17">
        <f t="shared" si="43"/>
        <v>41251.25</v>
      </c>
      <c r="K261">
        <v>1354946400</v>
      </c>
      <c r="L261" s="16">
        <f t="shared" si="44"/>
        <v>41270.25</v>
      </c>
      <c r="M261">
        <v>1356588000</v>
      </c>
      <c r="N261" t="b">
        <v>1</v>
      </c>
      <c r="O261" t="b">
        <v>0</v>
      </c>
      <c r="P261" t="s">
        <v>122</v>
      </c>
      <c r="Q261" s="6">
        <f t="shared" si="41"/>
        <v>5.9749999999999996</v>
      </c>
      <c r="R261">
        <f t="shared" si="42"/>
        <v>77.934782608695656</v>
      </c>
      <c r="S261" t="str">
        <f t="shared" si="45"/>
        <v>photography</v>
      </c>
      <c r="T261" t="str">
        <f t="shared" si="46"/>
        <v>photography books</v>
      </c>
      <c r="U261">
        <f t="shared" si="47"/>
        <v>11</v>
      </c>
      <c r="V261" t="str">
        <f t="shared" si="48"/>
        <v>photography</v>
      </c>
      <c r="W261" t="e">
        <f t="shared" si="40"/>
        <v>#VALUE!</v>
      </c>
      <c r="X261">
        <f t="shared" si="49"/>
        <v>29</v>
      </c>
    </row>
    <row r="262" spans="1:2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 s="17">
        <f t="shared" si="43"/>
        <v>41180.208333333336</v>
      </c>
      <c r="K262">
        <v>1348808400</v>
      </c>
      <c r="L262" s="16">
        <f t="shared" si="44"/>
        <v>41192.208333333336</v>
      </c>
      <c r="M262">
        <v>1349845200</v>
      </c>
      <c r="N262" t="b">
        <v>0</v>
      </c>
      <c r="O262" t="b">
        <v>0</v>
      </c>
      <c r="P262" t="s">
        <v>23</v>
      </c>
      <c r="Q262" s="6">
        <f t="shared" si="41"/>
        <v>1.5769841269841269</v>
      </c>
      <c r="R262">
        <f t="shared" si="42"/>
        <v>38.065134099616856</v>
      </c>
      <c r="S262" t="str">
        <f t="shared" si="45"/>
        <v>music</v>
      </c>
      <c r="T262" t="str">
        <f t="shared" si="46"/>
        <v>rock</v>
      </c>
      <c r="U262">
        <f t="shared" si="47"/>
        <v>5</v>
      </c>
      <c r="V262" t="str">
        <f t="shared" si="48"/>
        <v>music</v>
      </c>
      <c r="W262" t="str">
        <f t="shared" ref="W262:W325" si="50">RIGHT(P262,LEN(P263)-SEARCH("/",P262))</f>
        <v>rock</v>
      </c>
      <c r="X262">
        <f t="shared" si="49"/>
        <v>10</v>
      </c>
    </row>
    <row r="263" spans="1:2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 s="17">
        <f t="shared" si="43"/>
        <v>40415.208333333336</v>
      </c>
      <c r="K263">
        <v>1282712400</v>
      </c>
      <c r="L263" s="16">
        <f t="shared" si="44"/>
        <v>40419.208333333336</v>
      </c>
      <c r="M263">
        <v>1283058000</v>
      </c>
      <c r="N263" t="b">
        <v>0</v>
      </c>
      <c r="O263" t="b">
        <v>1</v>
      </c>
      <c r="P263" t="s">
        <v>23</v>
      </c>
      <c r="Q263" s="6">
        <f t="shared" si="41"/>
        <v>0.31201660735468567</v>
      </c>
      <c r="R263">
        <f t="shared" si="42"/>
        <v>57.936123348017624</v>
      </c>
      <c r="S263" t="str">
        <f t="shared" si="45"/>
        <v>music</v>
      </c>
      <c r="T263" t="str">
        <f t="shared" si="46"/>
        <v>rock</v>
      </c>
      <c r="U263">
        <f t="shared" si="47"/>
        <v>5</v>
      </c>
      <c r="V263" t="str">
        <f t="shared" si="48"/>
        <v>music</v>
      </c>
      <c r="W263" t="str">
        <f t="shared" si="50"/>
        <v>music/rock</v>
      </c>
      <c r="X263">
        <f t="shared" si="49"/>
        <v>10</v>
      </c>
    </row>
    <row r="264" spans="1:2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 s="17">
        <f t="shared" si="43"/>
        <v>40638.208333333336</v>
      </c>
      <c r="K264">
        <v>1301979600</v>
      </c>
      <c r="L264" s="16">
        <f t="shared" si="44"/>
        <v>40664.208333333336</v>
      </c>
      <c r="M264">
        <v>1304226000</v>
      </c>
      <c r="N264" t="b">
        <v>0</v>
      </c>
      <c r="O264" t="b">
        <v>1</v>
      </c>
      <c r="P264" t="s">
        <v>60</v>
      </c>
      <c r="Q264" s="6">
        <f t="shared" si="41"/>
        <v>3.1341176470588237</v>
      </c>
      <c r="R264">
        <f t="shared" si="42"/>
        <v>49.794392523364486</v>
      </c>
      <c r="S264" t="str">
        <f t="shared" si="45"/>
        <v>music</v>
      </c>
      <c r="T264" t="str">
        <f t="shared" si="46"/>
        <v>indie rock</v>
      </c>
      <c r="U264">
        <f t="shared" si="47"/>
        <v>5</v>
      </c>
      <c r="V264" t="str">
        <f t="shared" si="48"/>
        <v>music</v>
      </c>
      <c r="W264" t="str">
        <f t="shared" si="50"/>
        <v>music/indie rock</v>
      </c>
      <c r="X264">
        <f t="shared" si="49"/>
        <v>16</v>
      </c>
    </row>
    <row r="265" spans="1:2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 s="17">
        <f t="shared" si="43"/>
        <v>40187.25</v>
      </c>
      <c r="K265">
        <v>1263016800</v>
      </c>
      <c r="L265" s="16">
        <f t="shared" si="44"/>
        <v>40187.25</v>
      </c>
      <c r="M265">
        <v>1263016800</v>
      </c>
      <c r="N265" t="b">
        <v>0</v>
      </c>
      <c r="O265" t="b">
        <v>0</v>
      </c>
      <c r="P265" t="s">
        <v>122</v>
      </c>
      <c r="Q265" s="6">
        <f t="shared" si="41"/>
        <v>3.7089655172413791</v>
      </c>
      <c r="R265">
        <f t="shared" si="42"/>
        <v>54.050251256281406</v>
      </c>
      <c r="S265" t="str">
        <f t="shared" si="45"/>
        <v>photography</v>
      </c>
      <c r="T265" t="str">
        <f t="shared" si="46"/>
        <v>photography books</v>
      </c>
      <c r="U265">
        <f t="shared" si="47"/>
        <v>11</v>
      </c>
      <c r="V265" t="str">
        <f t="shared" si="48"/>
        <v>photography</v>
      </c>
      <c r="W265" t="str">
        <f t="shared" si="50"/>
        <v>s</v>
      </c>
      <c r="X265">
        <f t="shared" si="49"/>
        <v>29</v>
      </c>
    </row>
    <row r="266" spans="1:2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 s="17">
        <f t="shared" si="43"/>
        <v>41317.25</v>
      </c>
      <c r="K266">
        <v>1360648800</v>
      </c>
      <c r="L266" s="16">
        <f t="shared" si="44"/>
        <v>41333.25</v>
      </c>
      <c r="M266">
        <v>1362031200</v>
      </c>
      <c r="N266" t="b">
        <v>0</v>
      </c>
      <c r="O266" t="b">
        <v>0</v>
      </c>
      <c r="P266" t="s">
        <v>33</v>
      </c>
      <c r="Q266" s="6">
        <f t="shared" si="41"/>
        <v>3.6266447368421053</v>
      </c>
      <c r="R266">
        <f t="shared" si="42"/>
        <v>30.002721335268504</v>
      </c>
      <c r="S266" t="str">
        <f t="shared" si="45"/>
        <v>theater</v>
      </c>
      <c r="T266" t="str">
        <f t="shared" si="46"/>
        <v>plays</v>
      </c>
      <c r="U266">
        <f t="shared" si="47"/>
        <v>7</v>
      </c>
      <c r="V266" t="str">
        <f t="shared" si="48"/>
        <v>theater</v>
      </c>
      <c r="W266" t="str">
        <f t="shared" si="50"/>
        <v>plays</v>
      </c>
      <c r="X266">
        <f t="shared" si="49"/>
        <v>13</v>
      </c>
    </row>
    <row r="267" spans="1:2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 s="17">
        <f t="shared" si="43"/>
        <v>42372.25</v>
      </c>
      <c r="K267">
        <v>1451800800</v>
      </c>
      <c r="L267" s="16">
        <f t="shared" si="44"/>
        <v>42416.25</v>
      </c>
      <c r="M267">
        <v>1455602400</v>
      </c>
      <c r="N267" t="b">
        <v>0</v>
      </c>
      <c r="O267" t="b">
        <v>0</v>
      </c>
      <c r="P267" t="s">
        <v>33</v>
      </c>
      <c r="Q267" s="6">
        <f t="shared" si="41"/>
        <v>1.2308163265306122</v>
      </c>
      <c r="R267">
        <f t="shared" si="42"/>
        <v>70.127906976744185</v>
      </c>
      <c r="S267" t="str">
        <f t="shared" si="45"/>
        <v>theater</v>
      </c>
      <c r="T267" t="str">
        <f t="shared" si="46"/>
        <v>plays</v>
      </c>
      <c r="U267">
        <f t="shared" si="47"/>
        <v>7</v>
      </c>
      <c r="V267" t="str">
        <f t="shared" si="48"/>
        <v>theater</v>
      </c>
      <c r="W267" t="str">
        <f t="shared" si="50"/>
        <v>ys</v>
      </c>
      <c r="X267">
        <f t="shared" si="49"/>
        <v>13</v>
      </c>
    </row>
    <row r="268" spans="1:2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 s="17">
        <f t="shared" si="43"/>
        <v>41950.25</v>
      </c>
      <c r="K268">
        <v>1415340000</v>
      </c>
      <c r="L268" s="16">
        <f t="shared" si="44"/>
        <v>41983.25</v>
      </c>
      <c r="M268">
        <v>1418191200</v>
      </c>
      <c r="N268" t="b">
        <v>0</v>
      </c>
      <c r="O268" t="b">
        <v>1</v>
      </c>
      <c r="P268" t="s">
        <v>159</v>
      </c>
      <c r="Q268" s="6">
        <f t="shared" si="41"/>
        <v>0.76766756032171579</v>
      </c>
      <c r="R268">
        <f t="shared" si="42"/>
        <v>26.996228786926462</v>
      </c>
      <c r="S268" t="str">
        <f t="shared" si="45"/>
        <v>music</v>
      </c>
      <c r="T268" t="str">
        <f t="shared" si="46"/>
        <v>jazz</v>
      </c>
      <c r="U268">
        <f t="shared" si="47"/>
        <v>5</v>
      </c>
      <c r="V268" t="str">
        <f t="shared" si="48"/>
        <v>music</v>
      </c>
      <c r="W268" t="str">
        <f t="shared" si="50"/>
        <v>ic/jazz</v>
      </c>
      <c r="X268">
        <f t="shared" si="49"/>
        <v>10</v>
      </c>
    </row>
    <row r="269" spans="1:2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 s="17">
        <f t="shared" si="43"/>
        <v>41206.208333333336</v>
      </c>
      <c r="K269">
        <v>1351054800</v>
      </c>
      <c r="L269" s="16">
        <f t="shared" si="44"/>
        <v>41222.25</v>
      </c>
      <c r="M269">
        <v>1352440800</v>
      </c>
      <c r="N269" t="b">
        <v>0</v>
      </c>
      <c r="O269" t="b">
        <v>0</v>
      </c>
      <c r="P269" t="s">
        <v>33</v>
      </c>
      <c r="Q269" s="6">
        <f t="shared" si="41"/>
        <v>2.3362012987012988</v>
      </c>
      <c r="R269">
        <f t="shared" si="42"/>
        <v>51.990606936416185</v>
      </c>
      <c r="S269" t="str">
        <f t="shared" si="45"/>
        <v>theater</v>
      </c>
      <c r="T269" t="str">
        <f t="shared" si="46"/>
        <v>plays</v>
      </c>
      <c r="U269">
        <f t="shared" si="47"/>
        <v>7</v>
      </c>
      <c r="V269" t="str">
        <f t="shared" si="48"/>
        <v>theater</v>
      </c>
      <c r="W269" t="str">
        <f t="shared" si="50"/>
        <v>theater/plays</v>
      </c>
      <c r="X269">
        <f t="shared" si="49"/>
        <v>13</v>
      </c>
    </row>
    <row r="270" spans="1:2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 s="17">
        <f t="shared" si="43"/>
        <v>41186.208333333336</v>
      </c>
      <c r="K270">
        <v>1349326800</v>
      </c>
      <c r="L270" s="16">
        <f t="shared" si="44"/>
        <v>41232.25</v>
      </c>
      <c r="M270">
        <v>1353304800</v>
      </c>
      <c r="N270" t="b">
        <v>0</v>
      </c>
      <c r="O270" t="b">
        <v>0</v>
      </c>
      <c r="P270" t="s">
        <v>42</v>
      </c>
      <c r="Q270" s="6">
        <f t="shared" si="41"/>
        <v>1.8053333333333332</v>
      </c>
      <c r="R270">
        <f t="shared" si="42"/>
        <v>56.416666666666664</v>
      </c>
      <c r="S270" t="str">
        <f t="shared" si="45"/>
        <v>film &amp; video</v>
      </c>
      <c r="T270" t="str">
        <f t="shared" si="46"/>
        <v>documentary</v>
      </c>
      <c r="U270">
        <f t="shared" si="47"/>
        <v>12</v>
      </c>
      <c r="V270" t="str">
        <f t="shared" si="48"/>
        <v>film &amp; video</v>
      </c>
      <c r="W270" t="str">
        <f t="shared" si="50"/>
        <v>ocumentary</v>
      </c>
      <c r="X270">
        <f t="shared" si="49"/>
        <v>24</v>
      </c>
    </row>
    <row r="271" spans="1:2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 s="17">
        <f t="shared" si="43"/>
        <v>43496.25</v>
      </c>
      <c r="K271">
        <v>1548914400</v>
      </c>
      <c r="L271" s="16">
        <f t="shared" si="44"/>
        <v>43517.25</v>
      </c>
      <c r="M271">
        <v>1550728800</v>
      </c>
      <c r="N271" t="b">
        <v>0</v>
      </c>
      <c r="O271" t="b">
        <v>0</v>
      </c>
      <c r="P271" t="s">
        <v>269</v>
      </c>
      <c r="Q271" s="6">
        <f t="shared" si="41"/>
        <v>2.5262857142857142</v>
      </c>
      <c r="R271">
        <f t="shared" si="42"/>
        <v>101.63218390804597</v>
      </c>
      <c r="S271" t="str">
        <f t="shared" si="45"/>
        <v>film &amp; video</v>
      </c>
      <c r="T271" t="str">
        <f t="shared" si="46"/>
        <v>television</v>
      </c>
      <c r="U271">
        <f t="shared" si="47"/>
        <v>12</v>
      </c>
      <c r="V271" t="str">
        <f t="shared" si="48"/>
        <v>film &amp; video</v>
      </c>
      <c r="W271" t="str">
        <f t="shared" si="50"/>
        <v>sion</v>
      </c>
      <c r="X271">
        <f t="shared" si="49"/>
        <v>23</v>
      </c>
    </row>
    <row r="272" spans="1:2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 s="17">
        <f t="shared" si="43"/>
        <v>40514.25</v>
      </c>
      <c r="K272">
        <v>1291269600</v>
      </c>
      <c r="L272" s="16">
        <f t="shared" si="44"/>
        <v>40516.25</v>
      </c>
      <c r="M272">
        <v>1291442400</v>
      </c>
      <c r="N272" t="b">
        <v>0</v>
      </c>
      <c r="O272" t="b">
        <v>0</v>
      </c>
      <c r="P272" t="s">
        <v>89</v>
      </c>
      <c r="Q272" s="6">
        <f t="shared" si="41"/>
        <v>0.27176538240368026</v>
      </c>
      <c r="R272">
        <f t="shared" si="42"/>
        <v>25.005291005291006</v>
      </c>
      <c r="S272" t="str">
        <f t="shared" si="45"/>
        <v>games</v>
      </c>
      <c r="T272" t="str">
        <f t="shared" si="46"/>
        <v>video games</v>
      </c>
      <c r="U272">
        <f t="shared" si="47"/>
        <v>5</v>
      </c>
      <c r="V272" t="str">
        <f t="shared" si="48"/>
        <v>games</v>
      </c>
      <c r="W272" t="str">
        <f t="shared" si="50"/>
        <v>games/video games</v>
      </c>
      <c r="X272">
        <f t="shared" si="49"/>
        <v>17</v>
      </c>
    </row>
    <row r="273" spans="1:2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 s="17">
        <f t="shared" si="43"/>
        <v>42345.25</v>
      </c>
      <c r="K273">
        <v>1449468000</v>
      </c>
      <c r="L273" s="16">
        <f t="shared" si="44"/>
        <v>42376.25</v>
      </c>
      <c r="M273">
        <v>1452146400</v>
      </c>
      <c r="N273" t="b">
        <v>0</v>
      </c>
      <c r="O273" t="b">
        <v>0</v>
      </c>
      <c r="P273" t="s">
        <v>122</v>
      </c>
      <c r="Q273" s="6">
        <f t="shared" si="41"/>
        <v>1.2706571242680547E-2</v>
      </c>
      <c r="R273">
        <f t="shared" si="42"/>
        <v>32.016393442622949</v>
      </c>
      <c r="S273" t="str">
        <f t="shared" si="45"/>
        <v>photography</v>
      </c>
      <c r="T273" t="str">
        <f t="shared" si="46"/>
        <v>photography books</v>
      </c>
      <c r="U273">
        <f t="shared" si="47"/>
        <v>11</v>
      </c>
      <c r="V273" t="str">
        <f t="shared" si="48"/>
        <v>photography</v>
      </c>
      <c r="W273" t="str">
        <f t="shared" si="50"/>
        <v>s</v>
      </c>
      <c r="X273">
        <f t="shared" si="49"/>
        <v>29</v>
      </c>
    </row>
    <row r="274" spans="1:2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 s="17">
        <f t="shared" si="43"/>
        <v>43656.208333333328</v>
      </c>
      <c r="K274">
        <v>1562734800</v>
      </c>
      <c r="L274" s="16">
        <f t="shared" si="44"/>
        <v>43681.208333333328</v>
      </c>
      <c r="M274">
        <v>1564894800</v>
      </c>
      <c r="N274" t="b">
        <v>0</v>
      </c>
      <c r="O274" t="b">
        <v>1</v>
      </c>
      <c r="P274" t="s">
        <v>33</v>
      </c>
      <c r="Q274" s="6">
        <f t="shared" si="41"/>
        <v>3.0400978473581213</v>
      </c>
      <c r="R274">
        <f t="shared" si="42"/>
        <v>82.021647307286173</v>
      </c>
      <c r="S274" t="str">
        <f t="shared" si="45"/>
        <v>theater</v>
      </c>
      <c r="T274" t="str">
        <f t="shared" si="46"/>
        <v>plays</v>
      </c>
      <c r="U274">
        <f t="shared" si="47"/>
        <v>7</v>
      </c>
      <c r="V274" t="str">
        <f t="shared" si="48"/>
        <v>theater</v>
      </c>
      <c r="W274" t="str">
        <f t="shared" si="50"/>
        <v>plays</v>
      </c>
      <c r="X274">
        <f t="shared" si="49"/>
        <v>13</v>
      </c>
    </row>
    <row r="275" spans="1:2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 s="17">
        <f t="shared" si="43"/>
        <v>42995.208333333328</v>
      </c>
      <c r="K275">
        <v>1505624400</v>
      </c>
      <c r="L275" s="16">
        <f t="shared" si="44"/>
        <v>42998.208333333328</v>
      </c>
      <c r="M275">
        <v>1505883600</v>
      </c>
      <c r="N275" t="b">
        <v>0</v>
      </c>
      <c r="O275" t="b">
        <v>0</v>
      </c>
      <c r="P275" t="s">
        <v>33</v>
      </c>
      <c r="Q275" s="6">
        <f t="shared" si="41"/>
        <v>1.3723076923076922</v>
      </c>
      <c r="R275">
        <f t="shared" si="42"/>
        <v>37.957446808510639</v>
      </c>
      <c r="S275" t="str">
        <f t="shared" si="45"/>
        <v>theater</v>
      </c>
      <c r="T275" t="str">
        <f t="shared" si="46"/>
        <v>plays</v>
      </c>
      <c r="U275">
        <f t="shared" si="47"/>
        <v>7</v>
      </c>
      <c r="V275" t="str">
        <f t="shared" si="48"/>
        <v>theater</v>
      </c>
      <c r="W275" t="str">
        <f t="shared" si="50"/>
        <v>plays</v>
      </c>
      <c r="X275">
        <f t="shared" si="49"/>
        <v>13</v>
      </c>
    </row>
    <row r="276" spans="1:2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 s="17">
        <f t="shared" si="43"/>
        <v>43045.25</v>
      </c>
      <c r="K276">
        <v>1509948000</v>
      </c>
      <c r="L276" s="16">
        <f t="shared" si="44"/>
        <v>43050.25</v>
      </c>
      <c r="M276">
        <v>1510380000</v>
      </c>
      <c r="N276" t="b">
        <v>0</v>
      </c>
      <c r="O276" t="b">
        <v>0</v>
      </c>
      <c r="P276" t="s">
        <v>33</v>
      </c>
      <c r="Q276" s="6">
        <f t="shared" si="41"/>
        <v>0.32208333333333333</v>
      </c>
      <c r="R276">
        <f t="shared" si="42"/>
        <v>51.533333333333331</v>
      </c>
      <c r="S276" t="str">
        <f t="shared" si="45"/>
        <v>theater</v>
      </c>
      <c r="T276" t="str">
        <f t="shared" si="46"/>
        <v>plays</v>
      </c>
      <c r="U276">
        <f t="shared" si="47"/>
        <v>7</v>
      </c>
      <c r="V276" t="str">
        <f t="shared" si="48"/>
        <v>theater</v>
      </c>
      <c r="W276" t="str">
        <f t="shared" si="50"/>
        <v>theater/plays</v>
      </c>
      <c r="X276">
        <f t="shared" si="49"/>
        <v>13</v>
      </c>
    </row>
    <row r="277" spans="1:2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 s="17">
        <f t="shared" si="43"/>
        <v>43561.208333333328</v>
      </c>
      <c r="K277">
        <v>1554526800</v>
      </c>
      <c r="L277" s="16">
        <f t="shared" si="44"/>
        <v>43569.208333333328</v>
      </c>
      <c r="M277">
        <v>1555218000</v>
      </c>
      <c r="N277" t="b">
        <v>0</v>
      </c>
      <c r="O277" t="b">
        <v>0</v>
      </c>
      <c r="P277" t="s">
        <v>206</v>
      </c>
      <c r="Q277" s="6">
        <f t="shared" si="41"/>
        <v>2.4151282051282053</v>
      </c>
      <c r="R277">
        <f t="shared" si="42"/>
        <v>81.198275862068968</v>
      </c>
      <c r="S277" t="str">
        <f t="shared" si="45"/>
        <v>publishing</v>
      </c>
      <c r="T277" t="str">
        <f t="shared" si="46"/>
        <v>translations</v>
      </c>
      <c r="U277">
        <f t="shared" si="47"/>
        <v>10</v>
      </c>
      <c r="V277" t="str">
        <f t="shared" si="48"/>
        <v>publishing</v>
      </c>
      <c r="W277" t="str">
        <f t="shared" si="50"/>
        <v>ations</v>
      </c>
      <c r="X277">
        <f t="shared" si="49"/>
        <v>23</v>
      </c>
    </row>
    <row r="278" spans="1:2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 s="17">
        <f t="shared" si="43"/>
        <v>41018.208333333336</v>
      </c>
      <c r="K278">
        <v>1334811600</v>
      </c>
      <c r="L278" s="16">
        <f t="shared" si="44"/>
        <v>41023.208333333336</v>
      </c>
      <c r="M278">
        <v>1335243600</v>
      </c>
      <c r="N278" t="b">
        <v>0</v>
      </c>
      <c r="O278" t="b">
        <v>1</v>
      </c>
      <c r="P278" t="s">
        <v>89</v>
      </c>
      <c r="Q278" s="6">
        <f t="shared" si="41"/>
        <v>0.96799999999999997</v>
      </c>
      <c r="R278">
        <f t="shared" si="42"/>
        <v>40.030075187969928</v>
      </c>
      <c r="S278" t="str">
        <f t="shared" si="45"/>
        <v>games</v>
      </c>
      <c r="T278" t="str">
        <f t="shared" si="46"/>
        <v>video games</v>
      </c>
      <c r="U278">
        <f t="shared" si="47"/>
        <v>5</v>
      </c>
      <c r="V278" t="str">
        <f t="shared" si="48"/>
        <v>games</v>
      </c>
      <c r="W278" t="str">
        <f t="shared" si="50"/>
        <v>o games</v>
      </c>
      <c r="X278">
        <f t="shared" si="49"/>
        <v>17</v>
      </c>
    </row>
    <row r="279" spans="1:2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 s="17">
        <f t="shared" si="43"/>
        <v>40378.208333333336</v>
      </c>
      <c r="K279">
        <v>1279515600</v>
      </c>
      <c r="L279" s="16">
        <f t="shared" si="44"/>
        <v>40380.208333333336</v>
      </c>
      <c r="M279">
        <v>1279688400</v>
      </c>
      <c r="N279" t="b">
        <v>0</v>
      </c>
      <c r="O279" t="b">
        <v>0</v>
      </c>
      <c r="P279" t="s">
        <v>33</v>
      </c>
      <c r="Q279" s="6">
        <f t="shared" si="41"/>
        <v>10.664285714285715</v>
      </c>
      <c r="R279">
        <f t="shared" si="42"/>
        <v>89.939759036144579</v>
      </c>
      <c r="S279" t="str">
        <f t="shared" si="45"/>
        <v>theater</v>
      </c>
      <c r="T279" t="str">
        <f t="shared" si="46"/>
        <v>plays</v>
      </c>
      <c r="U279">
        <f t="shared" si="47"/>
        <v>7</v>
      </c>
      <c r="V279" t="str">
        <f t="shared" si="48"/>
        <v>theater</v>
      </c>
      <c r="W279" t="str">
        <f t="shared" si="50"/>
        <v>/plays</v>
      </c>
      <c r="X279">
        <f t="shared" si="49"/>
        <v>13</v>
      </c>
    </row>
    <row r="280" spans="1:2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 s="17">
        <f t="shared" si="43"/>
        <v>41239.25</v>
      </c>
      <c r="K280">
        <v>1353909600</v>
      </c>
      <c r="L280" s="16">
        <f t="shared" si="44"/>
        <v>41264.25</v>
      </c>
      <c r="M280">
        <v>1356069600</v>
      </c>
      <c r="N280" t="b">
        <v>0</v>
      </c>
      <c r="O280" t="b">
        <v>0</v>
      </c>
      <c r="P280" t="s">
        <v>28</v>
      </c>
      <c r="Q280" s="6">
        <f t="shared" si="41"/>
        <v>3.2588888888888889</v>
      </c>
      <c r="R280">
        <f t="shared" si="42"/>
        <v>96.692307692307693</v>
      </c>
      <c r="S280" t="str">
        <f t="shared" si="45"/>
        <v>technology</v>
      </c>
      <c r="T280" t="str">
        <f t="shared" si="46"/>
        <v>web</v>
      </c>
      <c r="U280">
        <f t="shared" si="47"/>
        <v>10</v>
      </c>
      <c r="V280" t="str">
        <f t="shared" si="48"/>
        <v>technology</v>
      </c>
      <c r="W280" t="str">
        <f t="shared" si="50"/>
        <v>eb</v>
      </c>
      <c r="X280">
        <f t="shared" si="49"/>
        <v>14</v>
      </c>
    </row>
    <row r="281" spans="1:2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 s="17">
        <f t="shared" si="43"/>
        <v>43346.208333333328</v>
      </c>
      <c r="K281">
        <v>1535950800</v>
      </c>
      <c r="L281" s="16">
        <f t="shared" si="44"/>
        <v>43349.208333333328</v>
      </c>
      <c r="M281">
        <v>1536210000</v>
      </c>
      <c r="N281" t="b">
        <v>0</v>
      </c>
      <c r="O281" t="b">
        <v>0</v>
      </c>
      <c r="P281" t="s">
        <v>33</v>
      </c>
      <c r="Q281" s="6">
        <f t="shared" si="41"/>
        <v>1.7070000000000001</v>
      </c>
      <c r="R281">
        <f t="shared" si="42"/>
        <v>25.010989010989011</v>
      </c>
      <c r="S281" t="str">
        <f t="shared" si="45"/>
        <v>theater</v>
      </c>
      <c r="T281" t="str">
        <f t="shared" si="46"/>
        <v>plays</v>
      </c>
      <c r="U281">
        <f t="shared" si="47"/>
        <v>7</v>
      </c>
      <c r="V281" t="str">
        <f t="shared" si="48"/>
        <v>theater</v>
      </c>
      <c r="W281" t="str">
        <f t="shared" si="50"/>
        <v>theater/plays</v>
      </c>
      <c r="X281">
        <f t="shared" si="49"/>
        <v>13</v>
      </c>
    </row>
    <row r="282" spans="1:2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 s="17">
        <f t="shared" si="43"/>
        <v>43060.25</v>
      </c>
      <c r="K282">
        <v>1511244000</v>
      </c>
      <c r="L282" s="16">
        <f t="shared" si="44"/>
        <v>43066.25</v>
      </c>
      <c r="M282">
        <v>1511762400</v>
      </c>
      <c r="N282" t="b">
        <v>0</v>
      </c>
      <c r="O282" t="b">
        <v>0</v>
      </c>
      <c r="P282" t="s">
        <v>71</v>
      </c>
      <c r="Q282" s="6">
        <f t="shared" si="41"/>
        <v>5.8144</v>
      </c>
      <c r="R282">
        <f t="shared" si="42"/>
        <v>36.987277353689571</v>
      </c>
      <c r="S282" t="str">
        <f t="shared" si="45"/>
        <v>film &amp; video</v>
      </c>
      <c r="T282" t="str">
        <f t="shared" si="46"/>
        <v>animation</v>
      </c>
      <c r="U282">
        <f t="shared" si="47"/>
        <v>12</v>
      </c>
      <c r="V282" t="str">
        <f t="shared" si="48"/>
        <v>film &amp; video</v>
      </c>
      <c r="W282" t="str">
        <f t="shared" si="50"/>
        <v/>
      </c>
      <c r="X282">
        <f t="shared" si="49"/>
        <v>22</v>
      </c>
    </row>
    <row r="283" spans="1:2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 s="17">
        <f t="shared" si="43"/>
        <v>40979.25</v>
      </c>
      <c r="K283">
        <v>1331445600</v>
      </c>
      <c r="L283" s="16">
        <f t="shared" si="44"/>
        <v>41000.208333333336</v>
      </c>
      <c r="M283">
        <v>1333256400</v>
      </c>
      <c r="N283" t="b">
        <v>0</v>
      </c>
      <c r="O283" t="b">
        <v>1</v>
      </c>
      <c r="P283" t="s">
        <v>33</v>
      </c>
      <c r="Q283" s="6">
        <f t="shared" si="41"/>
        <v>0.91520972644376897</v>
      </c>
      <c r="R283">
        <f t="shared" si="42"/>
        <v>73.012609117361791</v>
      </c>
      <c r="S283" t="str">
        <f t="shared" si="45"/>
        <v>theater</v>
      </c>
      <c r="T283" t="str">
        <f t="shared" si="46"/>
        <v>plays</v>
      </c>
      <c r="U283">
        <f t="shared" si="47"/>
        <v>7</v>
      </c>
      <c r="V283" t="str">
        <f t="shared" si="48"/>
        <v>theater</v>
      </c>
      <c r="W283" t="str">
        <f t="shared" si="50"/>
        <v>theater/plays</v>
      </c>
      <c r="X283">
        <f t="shared" si="49"/>
        <v>13</v>
      </c>
    </row>
    <row r="284" spans="1:2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 s="17">
        <f t="shared" si="43"/>
        <v>42701.25</v>
      </c>
      <c r="K284">
        <v>1480226400</v>
      </c>
      <c r="L284" s="16">
        <f t="shared" si="44"/>
        <v>42707.25</v>
      </c>
      <c r="M284">
        <v>1480744800</v>
      </c>
      <c r="N284" t="b">
        <v>0</v>
      </c>
      <c r="O284" t="b">
        <v>1</v>
      </c>
      <c r="P284" t="s">
        <v>269</v>
      </c>
      <c r="Q284" s="6">
        <f t="shared" si="41"/>
        <v>1.0804761904761904</v>
      </c>
      <c r="R284">
        <f t="shared" si="42"/>
        <v>68.240601503759393</v>
      </c>
      <c r="S284" t="str">
        <f t="shared" si="45"/>
        <v>film &amp; video</v>
      </c>
      <c r="T284" t="str">
        <f t="shared" si="46"/>
        <v>television</v>
      </c>
      <c r="U284">
        <f t="shared" si="47"/>
        <v>12</v>
      </c>
      <c r="V284" t="str">
        <f t="shared" si="48"/>
        <v>film &amp; video</v>
      </c>
      <c r="W284" t="e">
        <f t="shared" si="50"/>
        <v>#VALUE!</v>
      </c>
      <c r="X284">
        <f t="shared" si="49"/>
        <v>23</v>
      </c>
    </row>
    <row r="285" spans="1:2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 s="17">
        <f t="shared" si="43"/>
        <v>42520.208333333328</v>
      </c>
      <c r="K285">
        <v>1464584400</v>
      </c>
      <c r="L285" s="16">
        <f t="shared" si="44"/>
        <v>42525.208333333328</v>
      </c>
      <c r="M285">
        <v>1465016400</v>
      </c>
      <c r="N285" t="b">
        <v>0</v>
      </c>
      <c r="O285" t="b">
        <v>0</v>
      </c>
      <c r="P285" t="s">
        <v>23</v>
      </c>
      <c r="Q285" s="6">
        <f t="shared" si="41"/>
        <v>0.18728395061728395</v>
      </c>
      <c r="R285">
        <f t="shared" si="42"/>
        <v>52.310344827586206</v>
      </c>
      <c r="S285" t="str">
        <f t="shared" si="45"/>
        <v>music</v>
      </c>
      <c r="T285" t="str">
        <f t="shared" si="46"/>
        <v>rock</v>
      </c>
      <c r="U285">
        <f t="shared" si="47"/>
        <v>5</v>
      </c>
      <c r="V285" t="str">
        <f t="shared" si="48"/>
        <v>music</v>
      </c>
      <c r="W285" t="str">
        <f t="shared" si="50"/>
        <v>sic/rock</v>
      </c>
      <c r="X285">
        <f t="shared" si="49"/>
        <v>10</v>
      </c>
    </row>
    <row r="286" spans="1:2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 s="17">
        <f t="shared" si="43"/>
        <v>41030.208333333336</v>
      </c>
      <c r="K286">
        <v>1335848400</v>
      </c>
      <c r="L286" s="16">
        <f t="shared" si="44"/>
        <v>41035.208333333336</v>
      </c>
      <c r="M286">
        <v>1336280400</v>
      </c>
      <c r="N286" t="b">
        <v>0</v>
      </c>
      <c r="O286" t="b">
        <v>0</v>
      </c>
      <c r="P286" t="s">
        <v>28</v>
      </c>
      <c r="Q286" s="6">
        <f t="shared" si="41"/>
        <v>0.83193877551020412</v>
      </c>
      <c r="R286">
        <f t="shared" si="42"/>
        <v>61.765151515151516</v>
      </c>
      <c r="S286" t="str">
        <f t="shared" si="45"/>
        <v>technology</v>
      </c>
      <c r="T286" t="str">
        <f t="shared" si="46"/>
        <v>web</v>
      </c>
      <c r="U286">
        <f t="shared" si="47"/>
        <v>10</v>
      </c>
      <c r="V286" t="str">
        <f t="shared" si="48"/>
        <v>technology</v>
      </c>
      <c r="W286" t="str">
        <f t="shared" si="50"/>
        <v>eb</v>
      </c>
      <c r="X286">
        <f t="shared" si="49"/>
        <v>14</v>
      </c>
    </row>
    <row r="287" spans="1:2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 s="17">
        <f t="shared" si="43"/>
        <v>42623.208333333328</v>
      </c>
      <c r="K287">
        <v>1473483600</v>
      </c>
      <c r="L287" s="16">
        <f t="shared" si="44"/>
        <v>42661.208333333328</v>
      </c>
      <c r="M287">
        <v>1476766800</v>
      </c>
      <c r="N287" t="b">
        <v>0</v>
      </c>
      <c r="O287" t="b">
        <v>0</v>
      </c>
      <c r="P287" t="s">
        <v>33</v>
      </c>
      <c r="Q287" s="6">
        <f t="shared" si="41"/>
        <v>7.0633333333333335</v>
      </c>
      <c r="R287">
        <f t="shared" si="42"/>
        <v>25.027559055118111</v>
      </c>
      <c r="S287" t="str">
        <f t="shared" si="45"/>
        <v>theater</v>
      </c>
      <c r="T287" t="str">
        <f t="shared" si="46"/>
        <v>plays</v>
      </c>
      <c r="U287">
        <f t="shared" si="47"/>
        <v>7</v>
      </c>
      <c r="V287" t="str">
        <f t="shared" si="48"/>
        <v>theater</v>
      </c>
      <c r="W287" t="str">
        <f t="shared" si="50"/>
        <v>plays</v>
      </c>
      <c r="X287">
        <f t="shared" si="49"/>
        <v>13</v>
      </c>
    </row>
    <row r="288" spans="1:2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 s="17">
        <f t="shared" si="43"/>
        <v>42697.25</v>
      </c>
      <c r="K288">
        <v>1479880800</v>
      </c>
      <c r="L288" s="16">
        <f t="shared" si="44"/>
        <v>42704.25</v>
      </c>
      <c r="M288">
        <v>1480485600</v>
      </c>
      <c r="N288" t="b">
        <v>0</v>
      </c>
      <c r="O288" t="b">
        <v>0</v>
      </c>
      <c r="P288" t="s">
        <v>33</v>
      </c>
      <c r="Q288" s="6">
        <f t="shared" si="41"/>
        <v>0.17446030330062445</v>
      </c>
      <c r="R288">
        <f t="shared" si="42"/>
        <v>106.28804347826087</v>
      </c>
      <c r="S288" t="str">
        <f t="shared" si="45"/>
        <v>theater</v>
      </c>
      <c r="T288" t="str">
        <f t="shared" si="46"/>
        <v>plays</v>
      </c>
      <c r="U288">
        <f t="shared" si="47"/>
        <v>7</v>
      </c>
      <c r="V288" t="str">
        <f t="shared" si="48"/>
        <v>theater</v>
      </c>
      <c r="W288" t="str">
        <f t="shared" si="50"/>
        <v>heater/plays</v>
      </c>
      <c r="X288">
        <f t="shared" si="49"/>
        <v>13</v>
      </c>
    </row>
    <row r="289" spans="1:2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 s="17">
        <f t="shared" si="43"/>
        <v>42122.208333333328</v>
      </c>
      <c r="K289">
        <v>1430197200</v>
      </c>
      <c r="L289" s="16">
        <f t="shared" si="44"/>
        <v>42122.208333333328</v>
      </c>
      <c r="M289">
        <v>1430197200</v>
      </c>
      <c r="N289" t="b">
        <v>0</v>
      </c>
      <c r="O289" t="b">
        <v>0</v>
      </c>
      <c r="P289" t="s">
        <v>50</v>
      </c>
      <c r="Q289" s="6">
        <f t="shared" si="41"/>
        <v>2.0973015873015872</v>
      </c>
      <c r="R289">
        <f t="shared" si="42"/>
        <v>75.07386363636364</v>
      </c>
      <c r="S289" t="str">
        <f t="shared" si="45"/>
        <v>music</v>
      </c>
      <c r="T289" t="str">
        <f t="shared" si="46"/>
        <v>electric music</v>
      </c>
      <c r="U289">
        <f t="shared" si="47"/>
        <v>5</v>
      </c>
      <c r="V289" t="str">
        <f t="shared" si="48"/>
        <v>music</v>
      </c>
      <c r="W289" t="str">
        <f t="shared" si="50"/>
        <v>music</v>
      </c>
      <c r="X289">
        <f t="shared" si="49"/>
        <v>20</v>
      </c>
    </row>
    <row r="290" spans="1:2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 s="17">
        <f t="shared" si="43"/>
        <v>40982.208333333336</v>
      </c>
      <c r="K290">
        <v>1331701200</v>
      </c>
      <c r="L290" s="16">
        <f t="shared" si="44"/>
        <v>40983.208333333336</v>
      </c>
      <c r="M290">
        <v>1331787600</v>
      </c>
      <c r="N290" t="b">
        <v>0</v>
      </c>
      <c r="O290" t="b">
        <v>1</v>
      </c>
      <c r="P290" t="s">
        <v>148</v>
      </c>
      <c r="Q290" s="6">
        <f t="shared" si="41"/>
        <v>0.97785714285714287</v>
      </c>
      <c r="R290">
        <f t="shared" si="42"/>
        <v>39.970802919708028</v>
      </c>
      <c r="S290" t="str">
        <f t="shared" si="45"/>
        <v>music</v>
      </c>
      <c r="T290" t="str">
        <f t="shared" si="46"/>
        <v>metal</v>
      </c>
      <c r="U290">
        <f t="shared" si="47"/>
        <v>5</v>
      </c>
      <c r="V290" t="str">
        <f t="shared" si="48"/>
        <v>music</v>
      </c>
      <c r="W290" t="str">
        <f t="shared" si="50"/>
        <v>c/metal</v>
      </c>
      <c r="X290">
        <f t="shared" si="49"/>
        <v>11</v>
      </c>
    </row>
    <row r="291" spans="1:2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 s="17">
        <f t="shared" si="43"/>
        <v>42219.208333333328</v>
      </c>
      <c r="K291">
        <v>1438578000</v>
      </c>
      <c r="L291" s="16">
        <f t="shared" si="44"/>
        <v>42222.208333333328</v>
      </c>
      <c r="M291">
        <v>1438837200</v>
      </c>
      <c r="N291" t="b">
        <v>0</v>
      </c>
      <c r="O291" t="b">
        <v>0</v>
      </c>
      <c r="P291" t="s">
        <v>33</v>
      </c>
      <c r="Q291" s="6">
        <f t="shared" si="41"/>
        <v>16.842500000000001</v>
      </c>
      <c r="R291">
        <f t="shared" si="42"/>
        <v>39.982195845697326</v>
      </c>
      <c r="S291" t="str">
        <f t="shared" si="45"/>
        <v>theater</v>
      </c>
      <c r="T291" t="str">
        <f t="shared" si="46"/>
        <v>plays</v>
      </c>
      <c r="U291">
        <f t="shared" si="47"/>
        <v>7</v>
      </c>
      <c r="V291" t="str">
        <f t="shared" si="48"/>
        <v>theater</v>
      </c>
      <c r="W291" t="str">
        <f t="shared" si="50"/>
        <v>theater/plays</v>
      </c>
      <c r="X291">
        <f t="shared" si="49"/>
        <v>13</v>
      </c>
    </row>
    <row r="292" spans="1:2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 s="17">
        <f t="shared" si="43"/>
        <v>41404.208333333336</v>
      </c>
      <c r="K292">
        <v>1368162000</v>
      </c>
      <c r="L292" s="16">
        <f t="shared" si="44"/>
        <v>41436.208333333336</v>
      </c>
      <c r="M292">
        <v>1370926800</v>
      </c>
      <c r="N292" t="b">
        <v>0</v>
      </c>
      <c r="O292" t="b">
        <v>1</v>
      </c>
      <c r="P292" t="s">
        <v>42</v>
      </c>
      <c r="Q292" s="6">
        <f t="shared" si="41"/>
        <v>0.54402135231316728</v>
      </c>
      <c r="R292">
        <f t="shared" si="42"/>
        <v>101.01541850220265</v>
      </c>
      <c r="S292" t="str">
        <f t="shared" si="45"/>
        <v>film &amp; video</v>
      </c>
      <c r="T292" t="str">
        <f t="shared" si="46"/>
        <v>documentary</v>
      </c>
      <c r="U292">
        <f t="shared" si="47"/>
        <v>12</v>
      </c>
      <c r="V292" t="str">
        <f t="shared" si="48"/>
        <v>film &amp; video</v>
      </c>
      <c r="W292" t="str">
        <f t="shared" si="50"/>
        <v>y</v>
      </c>
      <c r="X292">
        <f t="shared" si="49"/>
        <v>24</v>
      </c>
    </row>
    <row r="293" spans="1:2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 s="17">
        <f t="shared" si="43"/>
        <v>40831.208333333336</v>
      </c>
      <c r="K293">
        <v>1318654800</v>
      </c>
      <c r="L293" s="16">
        <f t="shared" si="44"/>
        <v>40835.208333333336</v>
      </c>
      <c r="M293">
        <v>1319000400</v>
      </c>
      <c r="N293" t="b">
        <v>1</v>
      </c>
      <c r="O293" t="b">
        <v>0</v>
      </c>
      <c r="P293" t="s">
        <v>28</v>
      </c>
      <c r="Q293" s="6">
        <f t="shared" si="41"/>
        <v>4.5661111111111108</v>
      </c>
      <c r="R293">
        <f t="shared" si="42"/>
        <v>76.813084112149539</v>
      </c>
      <c r="S293" t="str">
        <f t="shared" si="45"/>
        <v>technology</v>
      </c>
      <c r="T293" t="str">
        <f t="shared" si="46"/>
        <v>web</v>
      </c>
      <c r="U293">
        <f t="shared" si="47"/>
        <v>10</v>
      </c>
      <c r="V293" t="str">
        <f t="shared" si="48"/>
        <v>technology</v>
      </c>
      <c r="W293" t="str">
        <f t="shared" si="50"/>
        <v>y/web</v>
      </c>
      <c r="X293">
        <f t="shared" si="49"/>
        <v>14</v>
      </c>
    </row>
    <row r="294" spans="1:2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 s="17">
        <f t="shared" si="43"/>
        <v>40984.208333333336</v>
      </c>
      <c r="K294">
        <v>1331874000</v>
      </c>
      <c r="L294" s="16">
        <f t="shared" si="44"/>
        <v>41002.208333333336</v>
      </c>
      <c r="M294">
        <v>1333429200</v>
      </c>
      <c r="N294" t="b">
        <v>0</v>
      </c>
      <c r="O294" t="b">
        <v>0</v>
      </c>
      <c r="P294" t="s">
        <v>17</v>
      </c>
      <c r="Q294" s="6">
        <f t="shared" si="41"/>
        <v>9.8219178082191785E-2</v>
      </c>
      <c r="R294">
        <f t="shared" si="42"/>
        <v>71.7</v>
      </c>
      <c r="S294" t="str">
        <f t="shared" si="45"/>
        <v>food</v>
      </c>
      <c r="T294" t="str">
        <f t="shared" si="46"/>
        <v>food trucks</v>
      </c>
      <c r="U294">
        <f t="shared" si="47"/>
        <v>4</v>
      </c>
      <c r="V294" t="str">
        <f t="shared" si="48"/>
        <v>food</v>
      </c>
      <c r="W294" t="str">
        <f t="shared" si="50"/>
        <v>d trucks</v>
      </c>
      <c r="X294">
        <f t="shared" si="49"/>
        <v>16</v>
      </c>
    </row>
    <row r="295" spans="1:2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 s="17">
        <f t="shared" si="43"/>
        <v>40456.208333333336</v>
      </c>
      <c r="K295">
        <v>1286254800</v>
      </c>
      <c r="L295" s="16">
        <f t="shared" si="44"/>
        <v>40465.208333333336</v>
      </c>
      <c r="M295">
        <v>1287032400</v>
      </c>
      <c r="N295" t="b">
        <v>0</v>
      </c>
      <c r="O295" t="b">
        <v>0</v>
      </c>
      <c r="P295" t="s">
        <v>33</v>
      </c>
      <c r="Q295" s="6">
        <f t="shared" si="41"/>
        <v>0.16384615384615384</v>
      </c>
      <c r="R295">
        <f t="shared" si="42"/>
        <v>33.28125</v>
      </c>
      <c r="S295" t="str">
        <f t="shared" si="45"/>
        <v>theater</v>
      </c>
      <c r="T295" t="str">
        <f t="shared" si="46"/>
        <v>plays</v>
      </c>
      <c r="U295">
        <f t="shared" si="47"/>
        <v>7</v>
      </c>
      <c r="V295" t="str">
        <f t="shared" si="48"/>
        <v>theater</v>
      </c>
      <c r="W295" t="str">
        <f t="shared" si="50"/>
        <v>plays</v>
      </c>
      <c r="X295">
        <f t="shared" si="49"/>
        <v>13</v>
      </c>
    </row>
    <row r="296" spans="1:2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 s="17">
        <f t="shared" si="43"/>
        <v>43399.208333333328</v>
      </c>
      <c r="K296">
        <v>1540530000</v>
      </c>
      <c r="L296" s="16">
        <f t="shared" si="44"/>
        <v>43411.25</v>
      </c>
      <c r="M296">
        <v>1541570400</v>
      </c>
      <c r="N296" t="b">
        <v>0</v>
      </c>
      <c r="O296" t="b">
        <v>0</v>
      </c>
      <c r="P296" t="s">
        <v>33</v>
      </c>
      <c r="Q296" s="6">
        <f t="shared" si="41"/>
        <v>13.396666666666667</v>
      </c>
      <c r="R296">
        <f t="shared" si="42"/>
        <v>43.923497267759565</v>
      </c>
      <c r="S296" t="str">
        <f t="shared" si="45"/>
        <v>theater</v>
      </c>
      <c r="T296" t="str">
        <f t="shared" si="46"/>
        <v>plays</v>
      </c>
      <c r="U296">
        <f t="shared" si="47"/>
        <v>7</v>
      </c>
      <c r="V296" t="str">
        <f t="shared" si="48"/>
        <v>theater</v>
      </c>
      <c r="W296" t="str">
        <f t="shared" si="50"/>
        <v>plays</v>
      </c>
      <c r="X296">
        <f t="shared" si="49"/>
        <v>13</v>
      </c>
    </row>
    <row r="297" spans="1:2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 s="17">
        <f t="shared" si="43"/>
        <v>41562.208333333336</v>
      </c>
      <c r="K297">
        <v>1381813200</v>
      </c>
      <c r="L297" s="16">
        <f t="shared" si="44"/>
        <v>41587.25</v>
      </c>
      <c r="M297">
        <v>1383976800</v>
      </c>
      <c r="N297" t="b">
        <v>0</v>
      </c>
      <c r="O297" t="b">
        <v>0</v>
      </c>
      <c r="P297" t="s">
        <v>33</v>
      </c>
      <c r="Q297" s="6">
        <f t="shared" si="41"/>
        <v>0.35650077760497667</v>
      </c>
      <c r="R297">
        <f t="shared" si="42"/>
        <v>36.004712041884815</v>
      </c>
      <c r="S297" t="str">
        <f t="shared" si="45"/>
        <v>theater</v>
      </c>
      <c r="T297" t="str">
        <f t="shared" si="46"/>
        <v>plays</v>
      </c>
      <c r="U297">
        <f t="shared" si="47"/>
        <v>7</v>
      </c>
      <c r="V297" t="str">
        <f t="shared" si="48"/>
        <v>theater</v>
      </c>
      <c r="W297" t="str">
        <f t="shared" si="50"/>
        <v>plays</v>
      </c>
      <c r="X297">
        <f t="shared" si="49"/>
        <v>13</v>
      </c>
    </row>
    <row r="298" spans="1:2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 s="17">
        <f t="shared" si="43"/>
        <v>43493.25</v>
      </c>
      <c r="K298">
        <v>1548655200</v>
      </c>
      <c r="L298" s="16">
        <f t="shared" si="44"/>
        <v>43515.25</v>
      </c>
      <c r="M298">
        <v>1550556000</v>
      </c>
      <c r="N298" t="b">
        <v>0</v>
      </c>
      <c r="O298" t="b">
        <v>0</v>
      </c>
      <c r="P298" t="s">
        <v>33</v>
      </c>
      <c r="Q298" s="6">
        <f t="shared" si="41"/>
        <v>0.54950819672131146</v>
      </c>
      <c r="R298">
        <f t="shared" si="42"/>
        <v>88.21052631578948</v>
      </c>
      <c r="S298" t="str">
        <f t="shared" si="45"/>
        <v>theater</v>
      </c>
      <c r="T298" t="str">
        <f t="shared" si="46"/>
        <v>plays</v>
      </c>
      <c r="U298">
        <f t="shared" si="47"/>
        <v>7</v>
      </c>
      <c r="V298" t="str">
        <f t="shared" si="48"/>
        <v>theater</v>
      </c>
      <c r="W298" t="str">
        <f t="shared" si="50"/>
        <v>plays</v>
      </c>
      <c r="X298">
        <f t="shared" si="49"/>
        <v>13</v>
      </c>
    </row>
    <row r="299" spans="1:2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 s="17">
        <f t="shared" si="43"/>
        <v>41653.25</v>
      </c>
      <c r="K299">
        <v>1389679200</v>
      </c>
      <c r="L299" s="16">
        <f t="shared" si="44"/>
        <v>41662.25</v>
      </c>
      <c r="M299">
        <v>1390456800</v>
      </c>
      <c r="N299" t="b">
        <v>0</v>
      </c>
      <c r="O299" t="b">
        <v>1</v>
      </c>
      <c r="P299" t="s">
        <v>33</v>
      </c>
      <c r="Q299" s="6">
        <f t="shared" si="41"/>
        <v>0.94236111111111109</v>
      </c>
      <c r="R299">
        <f t="shared" si="42"/>
        <v>65.240384615384613</v>
      </c>
      <c r="S299" t="str">
        <f t="shared" si="45"/>
        <v>theater</v>
      </c>
      <c r="T299" t="str">
        <f t="shared" si="46"/>
        <v>plays</v>
      </c>
      <c r="U299">
        <f t="shared" si="47"/>
        <v>7</v>
      </c>
      <c r="V299" t="str">
        <f t="shared" si="48"/>
        <v>theater</v>
      </c>
      <c r="W299" t="str">
        <f t="shared" si="50"/>
        <v>ys</v>
      </c>
      <c r="X299">
        <f t="shared" si="49"/>
        <v>13</v>
      </c>
    </row>
    <row r="300" spans="1:2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 s="17">
        <f t="shared" si="43"/>
        <v>42426.25</v>
      </c>
      <c r="K300">
        <v>1456466400</v>
      </c>
      <c r="L300" s="16">
        <f t="shared" si="44"/>
        <v>42444.208333333328</v>
      </c>
      <c r="M300">
        <v>1458018000</v>
      </c>
      <c r="N300" t="b">
        <v>0</v>
      </c>
      <c r="O300" t="b">
        <v>1</v>
      </c>
      <c r="P300" t="s">
        <v>23</v>
      </c>
      <c r="Q300" s="6">
        <f t="shared" si="41"/>
        <v>1.4391428571428571</v>
      </c>
      <c r="R300">
        <f t="shared" si="42"/>
        <v>69.958333333333329</v>
      </c>
      <c r="S300" t="str">
        <f t="shared" si="45"/>
        <v>music</v>
      </c>
      <c r="T300" t="str">
        <f t="shared" si="46"/>
        <v>rock</v>
      </c>
      <c r="U300">
        <f t="shared" si="47"/>
        <v>5</v>
      </c>
      <c r="V300" t="str">
        <f t="shared" si="48"/>
        <v>music</v>
      </c>
      <c r="W300" t="str">
        <f t="shared" si="50"/>
        <v>music/rock</v>
      </c>
      <c r="X300">
        <f t="shared" si="49"/>
        <v>10</v>
      </c>
    </row>
    <row r="301" spans="1:2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 s="17">
        <f t="shared" si="43"/>
        <v>42432.25</v>
      </c>
      <c r="K301">
        <v>1456984800</v>
      </c>
      <c r="L301" s="16">
        <f t="shared" si="44"/>
        <v>42488.208333333328</v>
      </c>
      <c r="M301">
        <v>1461819600</v>
      </c>
      <c r="N301" t="b">
        <v>0</v>
      </c>
      <c r="O301" t="b">
        <v>0</v>
      </c>
      <c r="P301" t="s">
        <v>17</v>
      </c>
      <c r="Q301" s="6">
        <f t="shared" si="41"/>
        <v>0.51421052631578945</v>
      </c>
      <c r="R301">
        <f t="shared" si="42"/>
        <v>39.877551020408163</v>
      </c>
      <c r="S301" t="str">
        <f t="shared" si="45"/>
        <v>food</v>
      </c>
      <c r="T301" t="str">
        <f t="shared" si="46"/>
        <v>food trucks</v>
      </c>
      <c r="U301">
        <f t="shared" si="47"/>
        <v>4</v>
      </c>
      <c r="V301" t="str">
        <f t="shared" si="48"/>
        <v>food</v>
      </c>
      <c r="W301" t="str">
        <f t="shared" si="50"/>
        <v>food/food trucks</v>
      </c>
      <c r="X301">
        <f t="shared" si="49"/>
        <v>16</v>
      </c>
    </row>
    <row r="302" spans="1:2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 s="17">
        <f t="shared" si="43"/>
        <v>42977.208333333328</v>
      </c>
      <c r="K302">
        <v>1504069200</v>
      </c>
      <c r="L302" s="16">
        <f t="shared" si="44"/>
        <v>42978.208333333328</v>
      </c>
      <c r="M302">
        <v>1504155600</v>
      </c>
      <c r="N302" t="b">
        <v>0</v>
      </c>
      <c r="O302" t="b">
        <v>1</v>
      </c>
      <c r="P302" t="s">
        <v>68</v>
      </c>
      <c r="Q302" s="6">
        <f t="shared" si="41"/>
        <v>0.05</v>
      </c>
      <c r="R302">
        <f t="shared" si="42"/>
        <v>5</v>
      </c>
      <c r="S302" t="str">
        <f t="shared" si="45"/>
        <v>publishing</v>
      </c>
      <c r="T302" t="str">
        <f t="shared" si="46"/>
        <v>nonfiction</v>
      </c>
      <c r="U302">
        <f t="shared" si="47"/>
        <v>10</v>
      </c>
      <c r="V302" t="str">
        <f t="shared" si="48"/>
        <v>publishing</v>
      </c>
      <c r="W302" t="str">
        <f t="shared" si="50"/>
        <v>ng/nonfiction</v>
      </c>
      <c r="X302">
        <f t="shared" si="49"/>
        <v>21</v>
      </c>
    </row>
    <row r="303" spans="1:2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 s="17">
        <f t="shared" si="43"/>
        <v>42061.25</v>
      </c>
      <c r="K303">
        <v>1424930400</v>
      </c>
      <c r="L303" s="16">
        <f t="shared" si="44"/>
        <v>42078.208333333328</v>
      </c>
      <c r="M303">
        <v>1426395600</v>
      </c>
      <c r="N303" t="b">
        <v>0</v>
      </c>
      <c r="O303" t="b">
        <v>0</v>
      </c>
      <c r="P303" t="s">
        <v>42</v>
      </c>
      <c r="Q303" s="6">
        <f t="shared" si="41"/>
        <v>13.446666666666667</v>
      </c>
      <c r="R303">
        <f t="shared" si="42"/>
        <v>41.023728813559323</v>
      </c>
      <c r="S303" t="str">
        <f t="shared" si="45"/>
        <v>film &amp; video</v>
      </c>
      <c r="T303" t="str">
        <f t="shared" si="46"/>
        <v>documentary</v>
      </c>
      <c r="U303">
        <f t="shared" si="47"/>
        <v>12</v>
      </c>
      <c r="V303" t="str">
        <f t="shared" si="48"/>
        <v>film &amp; video</v>
      </c>
      <c r="W303" t="str">
        <f t="shared" si="50"/>
        <v/>
      </c>
      <c r="X303">
        <f t="shared" si="49"/>
        <v>24</v>
      </c>
    </row>
    <row r="304" spans="1:2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 s="17">
        <f t="shared" si="43"/>
        <v>43345.208333333328</v>
      </c>
      <c r="K304">
        <v>1535864400</v>
      </c>
      <c r="L304" s="16">
        <f t="shared" si="44"/>
        <v>43359.208333333328</v>
      </c>
      <c r="M304">
        <v>1537074000</v>
      </c>
      <c r="N304" t="b">
        <v>0</v>
      </c>
      <c r="O304" t="b">
        <v>0</v>
      </c>
      <c r="P304" t="s">
        <v>33</v>
      </c>
      <c r="Q304" s="6">
        <f t="shared" si="41"/>
        <v>0.31844940867279897</v>
      </c>
      <c r="R304">
        <f t="shared" si="42"/>
        <v>98.914285714285711</v>
      </c>
      <c r="S304" t="str">
        <f t="shared" si="45"/>
        <v>theater</v>
      </c>
      <c r="T304" t="str">
        <f t="shared" si="46"/>
        <v>plays</v>
      </c>
      <c r="U304">
        <f t="shared" si="47"/>
        <v>7</v>
      </c>
      <c r="V304" t="str">
        <f t="shared" si="48"/>
        <v>theater</v>
      </c>
      <c r="W304" t="str">
        <f t="shared" si="50"/>
        <v>er/plays</v>
      </c>
      <c r="X304">
        <f t="shared" si="49"/>
        <v>13</v>
      </c>
    </row>
    <row r="305" spans="1:2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 s="17">
        <f t="shared" si="43"/>
        <v>42376.25</v>
      </c>
      <c r="K305">
        <v>1452146400</v>
      </c>
      <c r="L305" s="16">
        <f t="shared" si="44"/>
        <v>42381.25</v>
      </c>
      <c r="M305">
        <v>1452578400</v>
      </c>
      <c r="N305" t="b">
        <v>0</v>
      </c>
      <c r="O305" t="b">
        <v>0</v>
      </c>
      <c r="P305" t="s">
        <v>60</v>
      </c>
      <c r="Q305" s="6">
        <f t="shared" si="41"/>
        <v>0.82617647058823529</v>
      </c>
      <c r="R305">
        <f t="shared" si="42"/>
        <v>87.78125</v>
      </c>
      <c r="S305" t="str">
        <f t="shared" si="45"/>
        <v>music</v>
      </c>
      <c r="T305" t="str">
        <f t="shared" si="46"/>
        <v>indie rock</v>
      </c>
      <c r="U305">
        <f t="shared" si="47"/>
        <v>5</v>
      </c>
      <c r="V305" t="str">
        <f t="shared" si="48"/>
        <v>music</v>
      </c>
      <c r="W305" t="str">
        <f t="shared" si="50"/>
        <v>music/indie rock</v>
      </c>
      <c r="X305">
        <f t="shared" si="49"/>
        <v>16</v>
      </c>
    </row>
    <row r="306" spans="1:2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 s="17">
        <f t="shared" si="43"/>
        <v>42589.208333333328</v>
      </c>
      <c r="K306">
        <v>1470546000</v>
      </c>
      <c r="L306" s="16">
        <f t="shared" si="44"/>
        <v>42630.208333333328</v>
      </c>
      <c r="M306">
        <v>1474088400</v>
      </c>
      <c r="N306" t="b">
        <v>0</v>
      </c>
      <c r="O306" t="b">
        <v>0</v>
      </c>
      <c r="P306" t="s">
        <v>42</v>
      </c>
      <c r="Q306" s="6">
        <f t="shared" si="41"/>
        <v>5.4614285714285717</v>
      </c>
      <c r="R306">
        <f t="shared" si="42"/>
        <v>80.767605633802816</v>
      </c>
      <c r="S306" t="str">
        <f t="shared" si="45"/>
        <v>film &amp; video</v>
      </c>
      <c r="T306" t="str">
        <f t="shared" si="46"/>
        <v>documentary</v>
      </c>
      <c r="U306">
        <f t="shared" si="47"/>
        <v>12</v>
      </c>
      <c r="V306" t="str">
        <f t="shared" si="48"/>
        <v>film &amp; video</v>
      </c>
      <c r="W306" t="str">
        <f t="shared" si="50"/>
        <v/>
      </c>
      <c r="X306">
        <f t="shared" si="49"/>
        <v>24</v>
      </c>
    </row>
    <row r="307" spans="1:2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 s="17">
        <f t="shared" si="43"/>
        <v>42448.208333333328</v>
      </c>
      <c r="K307">
        <v>1458363600</v>
      </c>
      <c r="L307" s="16">
        <f t="shared" si="44"/>
        <v>42489.208333333328</v>
      </c>
      <c r="M307">
        <v>1461906000</v>
      </c>
      <c r="N307" t="b">
        <v>0</v>
      </c>
      <c r="O307" t="b">
        <v>0</v>
      </c>
      <c r="P307" t="s">
        <v>33</v>
      </c>
      <c r="Q307" s="6">
        <f t="shared" si="41"/>
        <v>2.8621428571428571</v>
      </c>
      <c r="R307">
        <f t="shared" si="42"/>
        <v>94.28235294117647</v>
      </c>
      <c r="S307" t="str">
        <f t="shared" si="45"/>
        <v>theater</v>
      </c>
      <c r="T307" t="str">
        <f t="shared" si="46"/>
        <v>plays</v>
      </c>
      <c r="U307">
        <f t="shared" si="47"/>
        <v>7</v>
      </c>
      <c r="V307" t="str">
        <f t="shared" si="48"/>
        <v>theater</v>
      </c>
      <c r="W307" t="str">
        <f t="shared" si="50"/>
        <v>plays</v>
      </c>
      <c r="X307">
        <f t="shared" si="49"/>
        <v>13</v>
      </c>
    </row>
    <row r="308" spans="1:2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 s="17">
        <f t="shared" si="43"/>
        <v>42930.208333333328</v>
      </c>
      <c r="K308">
        <v>1500008400</v>
      </c>
      <c r="L308" s="16">
        <f t="shared" si="44"/>
        <v>42933.208333333328</v>
      </c>
      <c r="M308">
        <v>1500267600</v>
      </c>
      <c r="N308" t="b">
        <v>0</v>
      </c>
      <c r="O308" t="b">
        <v>1</v>
      </c>
      <c r="P308" t="s">
        <v>33</v>
      </c>
      <c r="Q308" s="6">
        <f t="shared" si="41"/>
        <v>7.9076923076923072E-2</v>
      </c>
      <c r="R308">
        <f t="shared" si="42"/>
        <v>73.428571428571431</v>
      </c>
      <c r="S308" t="str">
        <f t="shared" si="45"/>
        <v>theater</v>
      </c>
      <c r="T308" t="str">
        <f t="shared" si="46"/>
        <v>plays</v>
      </c>
      <c r="U308">
        <f t="shared" si="47"/>
        <v>7</v>
      </c>
      <c r="V308" t="str">
        <f t="shared" si="48"/>
        <v>theater</v>
      </c>
      <c r="W308" t="str">
        <f t="shared" si="50"/>
        <v>ater/plays</v>
      </c>
      <c r="X308">
        <f t="shared" si="49"/>
        <v>13</v>
      </c>
    </row>
    <row r="309" spans="1:2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 s="17">
        <f t="shared" si="43"/>
        <v>41066.208333333336</v>
      </c>
      <c r="K309">
        <v>1338958800</v>
      </c>
      <c r="L309" s="16">
        <f t="shared" si="44"/>
        <v>41086.208333333336</v>
      </c>
      <c r="M309">
        <v>1340686800</v>
      </c>
      <c r="N309" t="b">
        <v>0</v>
      </c>
      <c r="O309" t="b">
        <v>1</v>
      </c>
      <c r="P309" t="s">
        <v>119</v>
      </c>
      <c r="Q309" s="6">
        <f t="shared" si="41"/>
        <v>1.3213677811550153</v>
      </c>
      <c r="R309">
        <f t="shared" si="42"/>
        <v>65.968133535660087</v>
      </c>
      <c r="S309" t="str">
        <f t="shared" si="45"/>
        <v>publishing</v>
      </c>
      <c r="T309" t="str">
        <f t="shared" si="46"/>
        <v>fiction</v>
      </c>
      <c r="U309">
        <f t="shared" si="47"/>
        <v>10</v>
      </c>
      <c r="V309" t="str">
        <f t="shared" si="48"/>
        <v>publishing</v>
      </c>
      <c r="W309" t="str">
        <f t="shared" si="50"/>
        <v>on</v>
      </c>
      <c r="X309">
        <f t="shared" si="49"/>
        <v>18</v>
      </c>
    </row>
    <row r="310" spans="1:2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 s="17">
        <f t="shared" si="43"/>
        <v>40651.208333333336</v>
      </c>
      <c r="K310">
        <v>1303102800</v>
      </c>
      <c r="L310" s="16">
        <f t="shared" si="44"/>
        <v>40652.208333333336</v>
      </c>
      <c r="M310">
        <v>1303189200</v>
      </c>
      <c r="N310" t="b">
        <v>0</v>
      </c>
      <c r="O310" t="b">
        <v>0</v>
      </c>
      <c r="P310" t="s">
        <v>33</v>
      </c>
      <c r="Q310" s="6">
        <f t="shared" si="41"/>
        <v>0.74077834179357027</v>
      </c>
      <c r="R310">
        <f t="shared" si="42"/>
        <v>109.04109589041096</v>
      </c>
      <c r="S310" t="str">
        <f t="shared" si="45"/>
        <v>theater</v>
      </c>
      <c r="T310" t="str">
        <f t="shared" si="46"/>
        <v>plays</v>
      </c>
      <c r="U310">
        <f t="shared" si="47"/>
        <v>7</v>
      </c>
      <c r="V310" t="str">
        <f t="shared" si="48"/>
        <v>theater</v>
      </c>
      <c r="W310" t="str">
        <f t="shared" si="50"/>
        <v>er/plays</v>
      </c>
      <c r="X310">
        <f t="shared" si="49"/>
        <v>13</v>
      </c>
    </row>
    <row r="311" spans="1:2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 s="17">
        <f t="shared" si="43"/>
        <v>40807.208333333336</v>
      </c>
      <c r="K311">
        <v>1316581200</v>
      </c>
      <c r="L311" s="16">
        <f t="shared" si="44"/>
        <v>40827.208333333336</v>
      </c>
      <c r="M311">
        <v>1318309200</v>
      </c>
      <c r="N311" t="b">
        <v>0</v>
      </c>
      <c r="O311" t="b">
        <v>1</v>
      </c>
      <c r="P311" t="s">
        <v>60</v>
      </c>
      <c r="Q311" s="6">
        <f t="shared" si="41"/>
        <v>0.75292682926829269</v>
      </c>
      <c r="R311">
        <f t="shared" si="42"/>
        <v>41.16</v>
      </c>
      <c r="S311" t="str">
        <f t="shared" si="45"/>
        <v>music</v>
      </c>
      <c r="T311" t="str">
        <f t="shared" si="46"/>
        <v>indie rock</v>
      </c>
      <c r="U311">
        <f t="shared" si="47"/>
        <v>5</v>
      </c>
      <c r="V311" t="str">
        <f t="shared" si="48"/>
        <v>music</v>
      </c>
      <c r="W311" t="str">
        <f t="shared" si="50"/>
        <v>/indie rock</v>
      </c>
      <c r="X311">
        <f t="shared" si="49"/>
        <v>16</v>
      </c>
    </row>
    <row r="312" spans="1:2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 s="17">
        <f t="shared" si="43"/>
        <v>40277.208333333336</v>
      </c>
      <c r="K312">
        <v>1270789200</v>
      </c>
      <c r="L312" s="16">
        <f t="shared" si="44"/>
        <v>40293.208333333336</v>
      </c>
      <c r="M312">
        <v>1272171600</v>
      </c>
      <c r="N312" t="b">
        <v>0</v>
      </c>
      <c r="O312" t="b">
        <v>0</v>
      </c>
      <c r="P312" t="s">
        <v>89</v>
      </c>
      <c r="Q312" s="6">
        <f t="shared" si="41"/>
        <v>0.20333333333333334</v>
      </c>
      <c r="R312">
        <f t="shared" si="42"/>
        <v>99.125</v>
      </c>
      <c r="S312" t="str">
        <f t="shared" si="45"/>
        <v>games</v>
      </c>
      <c r="T312" t="str">
        <f t="shared" si="46"/>
        <v>video games</v>
      </c>
      <c r="U312">
        <f t="shared" si="47"/>
        <v>5</v>
      </c>
      <c r="V312" t="str">
        <f t="shared" si="48"/>
        <v>games</v>
      </c>
      <c r="W312" t="str">
        <f t="shared" si="50"/>
        <v>o games</v>
      </c>
      <c r="X312">
        <f t="shared" si="49"/>
        <v>17</v>
      </c>
    </row>
    <row r="313" spans="1:2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 s="17">
        <f t="shared" si="43"/>
        <v>40590.25</v>
      </c>
      <c r="K313">
        <v>1297836000</v>
      </c>
      <c r="L313" s="16">
        <f t="shared" si="44"/>
        <v>40602.25</v>
      </c>
      <c r="M313">
        <v>1298872800</v>
      </c>
      <c r="N313" t="b">
        <v>0</v>
      </c>
      <c r="O313" t="b">
        <v>0</v>
      </c>
      <c r="P313" t="s">
        <v>33</v>
      </c>
      <c r="Q313" s="6">
        <f t="shared" si="41"/>
        <v>2.0336507936507937</v>
      </c>
      <c r="R313">
        <f t="shared" si="42"/>
        <v>105.88429752066116</v>
      </c>
      <c r="S313" t="str">
        <f t="shared" si="45"/>
        <v>theater</v>
      </c>
      <c r="T313" t="str">
        <f t="shared" si="46"/>
        <v>plays</v>
      </c>
      <c r="U313">
        <f t="shared" si="47"/>
        <v>7</v>
      </c>
      <c r="V313" t="str">
        <f t="shared" si="48"/>
        <v>theater</v>
      </c>
      <c r="W313" t="str">
        <f t="shared" si="50"/>
        <v>plays</v>
      </c>
      <c r="X313">
        <f t="shared" si="49"/>
        <v>13</v>
      </c>
    </row>
    <row r="314" spans="1:2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 s="17">
        <f t="shared" si="43"/>
        <v>41572.208333333336</v>
      </c>
      <c r="K314">
        <v>1382677200</v>
      </c>
      <c r="L314" s="16">
        <f t="shared" si="44"/>
        <v>41579.208333333336</v>
      </c>
      <c r="M314">
        <v>1383282000</v>
      </c>
      <c r="N314" t="b">
        <v>0</v>
      </c>
      <c r="O314" t="b">
        <v>0</v>
      </c>
      <c r="P314" t="s">
        <v>33</v>
      </c>
      <c r="Q314" s="6">
        <f t="shared" si="41"/>
        <v>3.1022842639593908</v>
      </c>
      <c r="R314">
        <f t="shared" si="42"/>
        <v>48.996525921966864</v>
      </c>
      <c r="S314" t="str">
        <f t="shared" si="45"/>
        <v>theater</v>
      </c>
      <c r="T314" t="str">
        <f t="shared" si="46"/>
        <v>plays</v>
      </c>
      <c r="U314">
        <f t="shared" si="47"/>
        <v>7</v>
      </c>
      <c r="V314" t="str">
        <f t="shared" si="48"/>
        <v>theater</v>
      </c>
      <c r="W314" t="str">
        <f t="shared" si="50"/>
        <v>ys</v>
      </c>
      <c r="X314">
        <f t="shared" si="49"/>
        <v>13</v>
      </c>
    </row>
    <row r="315" spans="1:2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 s="17">
        <f t="shared" si="43"/>
        <v>40966.25</v>
      </c>
      <c r="K315">
        <v>1330322400</v>
      </c>
      <c r="L315" s="16">
        <f t="shared" si="44"/>
        <v>40968.25</v>
      </c>
      <c r="M315">
        <v>1330495200</v>
      </c>
      <c r="N315" t="b">
        <v>0</v>
      </c>
      <c r="O315" t="b">
        <v>0</v>
      </c>
      <c r="P315" t="s">
        <v>23</v>
      </c>
      <c r="Q315" s="6">
        <f t="shared" si="41"/>
        <v>3.9531818181818181</v>
      </c>
      <c r="R315">
        <f t="shared" si="42"/>
        <v>39</v>
      </c>
      <c r="S315" t="str">
        <f t="shared" si="45"/>
        <v>music</v>
      </c>
      <c r="T315" t="str">
        <f t="shared" si="46"/>
        <v>rock</v>
      </c>
      <c r="U315">
        <f t="shared" si="47"/>
        <v>5</v>
      </c>
      <c r="V315" t="str">
        <f t="shared" si="48"/>
        <v>music</v>
      </c>
      <c r="W315" t="str">
        <f t="shared" si="50"/>
        <v>music/rock</v>
      </c>
      <c r="X315">
        <f t="shared" si="49"/>
        <v>10</v>
      </c>
    </row>
    <row r="316" spans="1:2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 s="17">
        <f t="shared" si="43"/>
        <v>43536.208333333328</v>
      </c>
      <c r="K316">
        <v>1552366800</v>
      </c>
      <c r="L316" s="16">
        <f t="shared" si="44"/>
        <v>43541.208333333328</v>
      </c>
      <c r="M316">
        <v>1552798800</v>
      </c>
      <c r="N316" t="b">
        <v>0</v>
      </c>
      <c r="O316" t="b">
        <v>1</v>
      </c>
      <c r="P316" t="s">
        <v>42</v>
      </c>
      <c r="Q316" s="6">
        <f t="shared" si="41"/>
        <v>2.9471428571428571</v>
      </c>
      <c r="R316">
        <f t="shared" si="42"/>
        <v>31.022556390977442</v>
      </c>
      <c r="S316" t="str">
        <f t="shared" si="45"/>
        <v>film &amp; video</v>
      </c>
      <c r="T316" t="str">
        <f t="shared" si="46"/>
        <v>documentary</v>
      </c>
      <c r="U316">
        <f t="shared" si="47"/>
        <v>12</v>
      </c>
      <c r="V316" t="str">
        <f t="shared" si="48"/>
        <v>film &amp; video</v>
      </c>
      <c r="W316" t="str">
        <f t="shared" si="50"/>
        <v/>
      </c>
      <c r="X316">
        <f t="shared" si="49"/>
        <v>24</v>
      </c>
    </row>
    <row r="317" spans="1:2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 s="17">
        <f t="shared" si="43"/>
        <v>41783.208333333336</v>
      </c>
      <c r="K317">
        <v>1400907600</v>
      </c>
      <c r="L317" s="16">
        <f t="shared" si="44"/>
        <v>41812.208333333336</v>
      </c>
      <c r="M317">
        <v>1403413200</v>
      </c>
      <c r="N317" t="b">
        <v>0</v>
      </c>
      <c r="O317" t="b">
        <v>0</v>
      </c>
      <c r="P317" t="s">
        <v>33</v>
      </c>
      <c r="Q317" s="6">
        <f t="shared" si="41"/>
        <v>0.33894736842105261</v>
      </c>
      <c r="R317">
        <f t="shared" si="42"/>
        <v>103.87096774193549</v>
      </c>
      <c r="S317" t="str">
        <f t="shared" si="45"/>
        <v>theater</v>
      </c>
      <c r="T317" t="str">
        <f t="shared" si="46"/>
        <v>plays</v>
      </c>
      <c r="U317">
        <f t="shared" si="47"/>
        <v>7</v>
      </c>
      <c r="V317" t="str">
        <f t="shared" si="48"/>
        <v>theater</v>
      </c>
      <c r="W317" t="str">
        <f t="shared" si="50"/>
        <v>er/plays</v>
      </c>
      <c r="X317">
        <f t="shared" si="49"/>
        <v>13</v>
      </c>
    </row>
    <row r="318" spans="1:2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 s="17">
        <f t="shared" si="43"/>
        <v>43788.25</v>
      </c>
      <c r="K318">
        <v>1574143200</v>
      </c>
      <c r="L318" s="16">
        <f t="shared" si="44"/>
        <v>43789.25</v>
      </c>
      <c r="M318">
        <v>1574229600</v>
      </c>
      <c r="N318" t="b">
        <v>0</v>
      </c>
      <c r="O318" t="b">
        <v>1</v>
      </c>
      <c r="P318" t="s">
        <v>17</v>
      </c>
      <c r="Q318" s="6">
        <f t="shared" si="41"/>
        <v>0.66677083333333331</v>
      </c>
      <c r="R318">
        <f t="shared" si="42"/>
        <v>59.268518518518519</v>
      </c>
      <c r="S318" t="str">
        <f t="shared" si="45"/>
        <v>food</v>
      </c>
      <c r="T318" t="str">
        <f t="shared" si="46"/>
        <v>food trucks</v>
      </c>
      <c r="U318">
        <f t="shared" si="47"/>
        <v>4</v>
      </c>
      <c r="V318" t="str">
        <f t="shared" si="48"/>
        <v>food</v>
      </c>
      <c r="W318" t="str">
        <f t="shared" si="50"/>
        <v>d trucks</v>
      </c>
      <c r="X318">
        <f t="shared" si="49"/>
        <v>16</v>
      </c>
    </row>
    <row r="319" spans="1:2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 s="17">
        <f t="shared" si="43"/>
        <v>42869.208333333328</v>
      </c>
      <c r="K319">
        <v>1494738000</v>
      </c>
      <c r="L319" s="16">
        <f t="shared" si="44"/>
        <v>42882.208333333328</v>
      </c>
      <c r="M319">
        <v>1495861200</v>
      </c>
      <c r="N319" t="b">
        <v>0</v>
      </c>
      <c r="O319" t="b">
        <v>0</v>
      </c>
      <c r="P319" t="s">
        <v>33</v>
      </c>
      <c r="Q319" s="6">
        <f t="shared" si="41"/>
        <v>0.19227272727272726</v>
      </c>
      <c r="R319">
        <f t="shared" si="42"/>
        <v>42.3</v>
      </c>
      <c r="S319" t="str">
        <f t="shared" si="45"/>
        <v>theater</v>
      </c>
      <c r="T319" t="str">
        <f t="shared" si="46"/>
        <v>plays</v>
      </c>
      <c r="U319">
        <f t="shared" si="47"/>
        <v>7</v>
      </c>
      <c r="V319" t="str">
        <f t="shared" si="48"/>
        <v>theater</v>
      </c>
      <c r="W319" t="str">
        <f t="shared" si="50"/>
        <v>ys</v>
      </c>
      <c r="X319">
        <f t="shared" si="49"/>
        <v>13</v>
      </c>
    </row>
    <row r="320" spans="1:2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 s="17">
        <f t="shared" si="43"/>
        <v>41684.25</v>
      </c>
      <c r="K320">
        <v>1392357600</v>
      </c>
      <c r="L320" s="16">
        <f t="shared" si="44"/>
        <v>41686.25</v>
      </c>
      <c r="M320">
        <v>1392530400</v>
      </c>
      <c r="N320" t="b">
        <v>0</v>
      </c>
      <c r="O320" t="b">
        <v>0</v>
      </c>
      <c r="P320" t="s">
        <v>23</v>
      </c>
      <c r="Q320" s="6">
        <f t="shared" si="41"/>
        <v>0.15842105263157893</v>
      </c>
      <c r="R320">
        <f t="shared" si="42"/>
        <v>53.117647058823529</v>
      </c>
      <c r="S320" t="str">
        <f t="shared" si="45"/>
        <v>music</v>
      </c>
      <c r="T320" t="str">
        <f t="shared" si="46"/>
        <v>rock</v>
      </c>
      <c r="U320">
        <f t="shared" si="47"/>
        <v>5</v>
      </c>
      <c r="V320" t="str">
        <f t="shared" si="48"/>
        <v>music</v>
      </c>
      <c r="W320" t="str">
        <f t="shared" si="50"/>
        <v>sic/rock</v>
      </c>
      <c r="X320">
        <f t="shared" si="49"/>
        <v>10</v>
      </c>
    </row>
    <row r="321" spans="1:2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 s="17">
        <f t="shared" si="43"/>
        <v>40402.208333333336</v>
      </c>
      <c r="K321">
        <v>1281589200</v>
      </c>
      <c r="L321" s="16">
        <f t="shared" si="44"/>
        <v>40426.208333333336</v>
      </c>
      <c r="M321">
        <v>1283662800</v>
      </c>
      <c r="N321" t="b">
        <v>0</v>
      </c>
      <c r="O321" t="b">
        <v>0</v>
      </c>
      <c r="P321" t="s">
        <v>28</v>
      </c>
      <c r="Q321" s="6">
        <f t="shared" si="41"/>
        <v>0.38702380952380955</v>
      </c>
      <c r="R321">
        <f t="shared" si="42"/>
        <v>50.796875</v>
      </c>
      <c r="S321" t="str">
        <f t="shared" si="45"/>
        <v>technology</v>
      </c>
      <c r="T321" t="str">
        <f t="shared" si="46"/>
        <v>web</v>
      </c>
      <c r="U321">
        <f t="shared" si="47"/>
        <v>10</v>
      </c>
      <c r="V321" t="str">
        <f t="shared" si="48"/>
        <v>technology</v>
      </c>
      <c r="W321" t="str">
        <f t="shared" si="50"/>
        <v>ogy/web</v>
      </c>
      <c r="X321">
        <f t="shared" si="49"/>
        <v>14</v>
      </c>
    </row>
    <row r="322" spans="1:2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 s="17">
        <f t="shared" si="43"/>
        <v>40673.208333333336</v>
      </c>
      <c r="K322">
        <v>1305003600</v>
      </c>
      <c r="L322" s="16">
        <f t="shared" si="44"/>
        <v>40682.208333333336</v>
      </c>
      <c r="M322">
        <v>1305781200</v>
      </c>
      <c r="N322" t="b">
        <v>0</v>
      </c>
      <c r="O322" t="b">
        <v>0</v>
      </c>
      <c r="P322" t="s">
        <v>119</v>
      </c>
      <c r="Q322" s="6">
        <f t="shared" ref="Q322:Q385" si="51">E322/D322</f>
        <v>9.5876777251184833E-2</v>
      </c>
      <c r="R322">
        <f t="shared" ref="R322:R385" si="52">IFERROR(E322/G322, 0)</f>
        <v>101.15</v>
      </c>
      <c r="S322" t="str">
        <f t="shared" si="45"/>
        <v>publishing</v>
      </c>
      <c r="T322" t="str">
        <f t="shared" si="46"/>
        <v>fiction</v>
      </c>
      <c r="U322">
        <f t="shared" si="47"/>
        <v>10</v>
      </c>
      <c r="V322" t="str">
        <f t="shared" si="48"/>
        <v>publishing</v>
      </c>
      <c r="W322" t="str">
        <f t="shared" si="50"/>
        <v>/fiction</v>
      </c>
      <c r="X322">
        <f t="shared" si="49"/>
        <v>18</v>
      </c>
    </row>
    <row r="323" spans="1:2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 s="17">
        <f t="shared" ref="J323:J386" si="53">(((K323/60)/60)/24)+DATE(1970,1,1)</f>
        <v>40634.208333333336</v>
      </c>
      <c r="K323">
        <v>1301634000</v>
      </c>
      <c r="L323" s="16">
        <f t="shared" ref="L323:L386" si="54">(((M323/60)/60)/24)+DATE(1970,1,1)</f>
        <v>40642.208333333336</v>
      </c>
      <c r="M323">
        <v>1302325200</v>
      </c>
      <c r="N323" t="b">
        <v>0</v>
      </c>
      <c r="O323" t="b">
        <v>0</v>
      </c>
      <c r="P323" t="s">
        <v>100</v>
      </c>
      <c r="Q323" s="6">
        <f t="shared" si="51"/>
        <v>0.94144366197183094</v>
      </c>
      <c r="R323">
        <f t="shared" si="52"/>
        <v>65.000810372771468</v>
      </c>
      <c r="S323" t="str">
        <f t="shared" ref="S323:S386" si="55">LEFT(P323,SEARCH("/",P323)-1)</f>
        <v>film &amp; video</v>
      </c>
      <c r="T323" t="str">
        <f t="shared" ref="T323:T386" si="56">MID(P323,SEARCH("/",P323)+1,LEN(P323))</f>
        <v>shorts</v>
      </c>
      <c r="U323">
        <f t="shared" ref="U323:U386" si="57">SEARCH("/",P323)-1</f>
        <v>12</v>
      </c>
      <c r="V323" t="str">
        <f t="shared" ref="V323:V386" si="58">LEFT(P323,SEARCH("/",P323)-1)</f>
        <v>film &amp; video</v>
      </c>
      <c r="W323" t="str">
        <f t="shared" si="50"/>
        <v/>
      </c>
      <c r="X323">
        <f t="shared" si="49"/>
        <v>19</v>
      </c>
    </row>
    <row r="324" spans="1:2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 s="17">
        <f t="shared" si="53"/>
        <v>40507.25</v>
      </c>
      <c r="K324">
        <v>1290664800</v>
      </c>
      <c r="L324" s="16">
        <f t="shared" si="54"/>
        <v>40520.25</v>
      </c>
      <c r="M324">
        <v>1291788000</v>
      </c>
      <c r="N324" t="b">
        <v>0</v>
      </c>
      <c r="O324" t="b">
        <v>0</v>
      </c>
      <c r="P324" t="s">
        <v>33</v>
      </c>
      <c r="Q324" s="6">
        <f t="shared" si="51"/>
        <v>1.6656234096692113</v>
      </c>
      <c r="R324">
        <f t="shared" si="52"/>
        <v>37.998645510835914</v>
      </c>
      <c r="S324" t="str">
        <f t="shared" si="55"/>
        <v>theater</v>
      </c>
      <c r="T324" t="str">
        <f t="shared" si="56"/>
        <v>plays</v>
      </c>
      <c r="U324">
        <f t="shared" si="57"/>
        <v>7</v>
      </c>
      <c r="V324" t="str">
        <f t="shared" si="58"/>
        <v>theater</v>
      </c>
      <c r="W324" t="str">
        <f t="shared" si="50"/>
        <v>theater/plays</v>
      </c>
      <c r="X324">
        <f t="shared" ref="X324:X387" si="59">LEN(P324)</f>
        <v>13</v>
      </c>
    </row>
    <row r="325" spans="1:2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 s="17">
        <f t="shared" si="53"/>
        <v>41725.208333333336</v>
      </c>
      <c r="K325">
        <v>1395896400</v>
      </c>
      <c r="L325" s="16">
        <f t="shared" si="54"/>
        <v>41727.208333333336</v>
      </c>
      <c r="M325">
        <v>1396069200</v>
      </c>
      <c r="N325" t="b">
        <v>0</v>
      </c>
      <c r="O325" t="b">
        <v>0</v>
      </c>
      <c r="P325" t="s">
        <v>42</v>
      </c>
      <c r="Q325" s="6">
        <f t="shared" si="51"/>
        <v>0.24134831460674158</v>
      </c>
      <c r="R325">
        <f t="shared" si="52"/>
        <v>82.615384615384613</v>
      </c>
      <c r="S325" t="str">
        <f t="shared" si="55"/>
        <v>film &amp; video</v>
      </c>
      <c r="T325" t="str">
        <f t="shared" si="56"/>
        <v>documentary</v>
      </c>
      <c r="U325">
        <f t="shared" si="57"/>
        <v>12</v>
      </c>
      <c r="V325" t="str">
        <f t="shared" si="58"/>
        <v>film &amp; video</v>
      </c>
      <c r="W325" t="str">
        <f t="shared" si="50"/>
        <v/>
      </c>
      <c r="X325">
        <f t="shared" si="59"/>
        <v>24</v>
      </c>
    </row>
    <row r="326" spans="1:2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 s="17">
        <f t="shared" si="53"/>
        <v>42176.208333333328</v>
      </c>
      <c r="K326">
        <v>1434862800</v>
      </c>
      <c r="L326" s="16">
        <f t="shared" si="54"/>
        <v>42188.208333333328</v>
      </c>
      <c r="M326">
        <v>1435899600</v>
      </c>
      <c r="N326" t="b">
        <v>0</v>
      </c>
      <c r="O326" t="b">
        <v>1</v>
      </c>
      <c r="P326" t="s">
        <v>33</v>
      </c>
      <c r="Q326" s="6">
        <f t="shared" si="51"/>
        <v>1.6405633802816901</v>
      </c>
      <c r="R326">
        <f t="shared" si="52"/>
        <v>37.941368078175898</v>
      </c>
      <c r="S326" t="str">
        <f t="shared" si="55"/>
        <v>theater</v>
      </c>
      <c r="T326" t="str">
        <f t="shared" si="56"/>
        <v>plays</v>
      </c>
      <c r="U326">
        <f t="shared" si="57"/>
        <v>7</v>
      </c>
      <c r="V326" t="str">
        <f t="shared" si="58"/>
        <v>theater</v>
      </c>
      <c r="W326" t="str">
        <f t="shared" ref="W326:W389" si="60">RIGHT(P326,LEN(P327)-SEARCH("/",P326))</f>
        <v>plays</v>
      </c>
      <c r="X326">
        <f t="shared" si="59"/>
        <v>13</v>
      </c>
    </row>
    <row r="327" spans="1:2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 s="17">
        <f t="shared" si="53"/>
        <v>43267.208333333328</v>
      </c>
      <c r="K327">
        <v>1529125200</v>
      </c>
      <c r="L327" s="16">
        <f t="shared" si="54"/>
        <v>43290.208333333328</v>
      </c>
      <c r="M327">
        <v>1531112400</v>
      </c>
      <c r="N327" t="b">
        <v>0</v>
      </c>
      <c r="O327" t="b">
        <v>1</v>
      </c>
      <c r="P327" t="s">
        <v>33</v>
      </c>
      <c r="Q327" s="6">
        <f t="shared" si="51"/>
        <v>0.90723076923076929</v>
      </c>
      <c r="R327">
        <f t="shared" si="52"/>
        <v>80.780821917808225</v>
      </c>
      <c r="S327" t="str">
        <f t="shared" si="55"/>
        <v>theater</v>
      </c>
      <c r="T327" t="str">
        <f t="shared" si="56"/>
        <v>plays</v>
      </c>
      <c r="U327">
        <f t="shared" si="57"/>
        <v>7</v>
      </c>
      <c r="V327" t="str">
        <f t="shared" si="58"/>
        <v>theater</v>
      </c>
      <c r="W327" t="str">
        <f t="shared" si="60"/>
        <v>theater/plays</v>
      </c>
      <c r="X327">
        <f t="shared" si="59"/>
        <v>13</v>
      </c>
    </row>
    <row r="328" spans="1:2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 s="17">
        <f t="shared" si="53"/>
        <v>42364.25</v>
      </c>
      <c r="K328">
        <v>1451109600</v>
      </c>
      <c r="L328" s="16">
        <f t="shared" si="54"/>
        <v>42370.25</v>
      </c>
      <c r="M328">
        <v>1451628000</v>
      </c>
      <c r="N328" t="b">
        <v>0</v>
      </c>
      <c r="O328" t="b">
        <v>0</v>
      </c>
      <c r="P328" t="s">
        <v>71</v>
      </c>
      <c r="Q328" s="6">
        <f t="shared" si="51"/>
        <v>0.46194444444444444</v>
      </c>
      <c r="R328">
        <f t="shared" si="52"/>
        <v>25.984375</v>
      </c>
      <c r="S328" t="str">
        <f t="shared" si="55"/>
        <v>film &amp; video</v>
      </c>
      <c r="T328" t="str">
        <f t="shared" si="56"/>
        <v>animation</v>
      </c>
      <c r="U328">
        <f t="shared" si="57"/>
        <v>12</v>
      </c>
      <c r="V328" t="str">
        <f t="shared" si="58"/>
        <v>film &amp; video</v>
      </c>
      <c r="W328" t="str">
        <f t="shared" si="60"/>
        <v/>
      </c>
      <c r="X328">
        <f t="shared" si="59"/>
        <v>22</v>
      </c>
    </row>
    <row r="329" spans="1:2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 s="17">
        <f t="shared" si="53"/>
        <v>43705.208333333328</v>
      </c>
      <c r="K329">
        <v>1566968400</v>
      </c>
      <c r="L329" s="16">
        <f t="shared" si="54"/>
        <v>43709.208333333328</v>
      </c>
      <c r="M329">
        <v>1567314000</v>
      </c>
      <c r="N329" t="b">
        <v>0</v>
      </c>
      <c r="O329" t="b">
        <v>1</v>
      </c>
      <c r="P329" t="s">
        <v>33</v>
      </c>
      <c r="Q329" s="6">
        <f t="shared" si="51"/>
        <v>0.38538461538461538</v>
      </c>
      <c r="R329">
        <f t="shared" si="52"/>
        <v>30.363636363636363</v>
      </c>
      <c r="S329" t="str">
        <f t="shared" si="55"/>
        <v>theater</v>
      </c>
      <c r="T329" t="str">
        <f t="shared" si="56"/>
        <v>plays</v>
      </c>
      <c r="U329">
        <f t="shared" si="57"/>
        <v>7</v>
      </c>
      <c r="V329" t="str">
        <f t="shared" si="58"/>
        <v>theater</v>
      </c>
      <c r="W329" t="str">
        <f t="shared" si="60"/>
        <v>ys</v>
      </c>
      <c r="X329">
        <f t="shared" si="59"/>
        <v>13</v>
      </c>
    </row>
    <row r="330" spans="1:2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 s="17">
        <f t="shared" si="53"/>
        <v>43434.25</v>
      </c>
      <c r="K330">
        <v>1543557600</v>
      </c>
      <c r="L330" s="16">
        <f t="shared" si="54"/>
        <v>43445.25</v>
      </c>
      <c r="M330">
        <v>1544508000</v>
      </c>
      <c r="N330" t="b">
        <v>0</v>
      </c>
      <c r="O330" t="b">
        <v>0</v>
      </c>
      <c r="P330" t="s">
        <v>23</v>
      </c>
      <c r="Q330" s="6">
        <f t="shared" si="51"/>
        <v>1.3356231003039514</v>
      </c>
      <c r="R330">
        <f t="shared" si="52"/>
        <v>54.004916018025398</v>
      </c>
      <c r="S330" t="str">
        <f t="shared" si="55"/>
        <v>music</v>
      </c>
      <c r="T330" t="str">
        <f t="shared" si="56"/>
        <v>rock</v>
      </c>
      <c r="U330">
        <f t="shared" si="57"/>
        <v>5</v>
      </c>
      <c r="V330" t="str">
        <f t="shared" si="58"/>
        <v>music</v>
      </c>
      <c r="W330" t="str">
        <f t="shared" si="60"/>
        <v>music/rock</v>
      </c>
      <c r="X330">
        <f t="shared" si="59"/>
        <v>10</v>
      </c>
    </row>
    <row r="331" spans="1:2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 s="17">
        <f t="shared" si="53"/>
        <v>42716.25</v>
      </c>
      <c r="K331">
        <v>1481522400</v>
      </c>
      <c r="L331" s="16">
        <f t="shared" si="54"/>
        <v>42727.25</v>
      </c>
      <c r="M331">
        <v>1482472800</v>
      </c>
      <c r="N331" t="b">
        <v>0</v>
      </c>
      <c r="O331" t="b">
        <v>0</v>
      </c>
      <c r="P331" t="s">
        <v>89</v>
      </c>
      <c r="Q331" s="6">
        <f t="shared" si="51"/>
        <v>0.22896588486140726</v>
      </c>
      <c r="R331">
        <f t="shared" si="52"/>
        <v>101.78672985781991</v>
      </c>
      <c r="S331" t="str">
        <f t="shared" si="55"/>
        <v>games</v>
      </c>
      <c r="T331" t="str">
        <f t="shared" si="56"/>
        <v>video games</v>
      </c>
      <c r="U331">
        <f t="shared" si="57"/>
        <v>5</v>
      </c>
      <c r="V331" t="str">
        <f t="shared" si="58"/>
        <v>games</v>
      </c>
      <c r="W331" t="str">
        <f t="shared" si="60"/>
        <v>games/video games</v>
      </c>
      <c r="X331">
        <f t="shared" si="59"/>
        <v>17</v>
      </c>
    </row>
    <row r="332" spans="1:2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 s="17">
        <f t="shared" si="53"/>
        <v>43077.25</v>
      </c>
      <c r="K332">
        <v>1512712800</v>
      </c>
      <c r="L332" s="16">
        <f t="shared" si="54"/>
        <v>43078.25</v>
      </c>
      <c r="M332">
        <v>1512799200</v>
      </c>
      <c r="N332" t="b">
        <v>0</v>
      </c>
      <c r="O332" t="b">
        <v>0</v>
      </c>
      <c r="P332" t="s">
        <v>42</v>
      </c>
      <c r="Q332" s="6">
        <f t="shared" si="51"/>
        <v>1.8495548961424333</v>
      </c>
      <c r="R332">
        <f t="shared" si="52"/>
        <v>45.003610108303249</v>
      </c>
      <c r="S332" t="str">
        <f t="shared" si="55"/>
        <v>film &amp; video</v>
      </c>
      <c r="T332" t="str">
        <f t="shared" si="56"/>
        <v>documentary</v>
      </c>
      <c r="U332">
        <f t="shared" si="57"/>
        <v>12</v>
      </c>
      <c r="V332" t="str">
        <f t="shared" si="58"/>
        <v>film &amp; video</v>
      </c>
      <c r="W332" t="str">
        <f t="shared" si="60"/>
        <v>ary</v>
      </c>
      <c r="X332">
        <f t="shared" si="59"/>
        <v>24</v>
      </c>
    </row>
    <row r="333" spans="1:2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 s="17">
        <f t="shared" si="53"/>
        <v>40896.25</v>
      </c>
      <c r="K333">
        <v>1324274400</v>
      </c>
      <c r="L333" s="16">
        <f t="shared" si="54"/>
        <v>40897.25</v>
      </c>
      <c r="M333">
        <v>1324360800</v>
      </c>
      <c r="N333" t="b">
        <v>0</v>
      </c>
      <c r="O333" t="b">
        <v>0</v>
      </c>
      <c r="P333" t="s">
        <v>17</v>
      </c>
      <c r="Q333" s="6">
        <f t="shared" si="51"/>
        <v>4.4372727272727275</v>
      </c>
      <c r="R333">
        <f t="shared" si="52"/>
        <v>77.068421052631578</v>
      </c>
      <c r="S333" t="str">
        <f t="shared" si="55"/>
        <v>food</v>
      </c>
      <c r="T333" t="str">
        <f t="shared" si="56"/>
        <v>food trucks</v>
      </c>
      <c r="U333">
        <f t="shared" si="57"/>
        <v>4</v>
      </c>
      <c r="V333" t="str">
        <f t="shared" si="58"/>
        <v>food</v>
      </c>
      <c r="W333" t="str">
        <f t="shared" si="60"/>
        <v>ood/food trucks</v>
      </c>
      <c r="X333">
        <f t="shared" si="59"/>
        <v>16</v>
      </c>
    </row>
    <row r="334" spans="1:2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 s="17">
        <f t="shared" si="53"/>
        <v>41361.208333333336</v>
      </c>
      <c r="K334">
        <v>1364446800</v>
      </c>
      <c r="L334" s="16">
        <f t="shared" si="54"/>
        <v>41362.208333333336</v>
      </c>
      <c r="M334">
        <v>1364533200</v>
      </c>
      <c r="N334" t="b">
        <v>0</v>
      </c>
      <c r="O334" t="b">
        <v>0</v>
      </c>
      <c r="P334" t="s">
        <v>65</v>
      </c>
      <c r="Q334" s="6">
        <f t="shared" si="51"/>
        <v>1.999806763285024</v>
      </c>
      <c r="R334">
        <f t="shared" si="52"/>
        <v>88.076595744680844</v>
      </c>
      <c r="S334" t="str">
        <f t="shared" si="55"/>
        <v>technology</v>
      </c>
      <c r="T334" t="str">
        <f t="shared" si="56"/>
        <v>wearables</v>
      </c>
      <c r="U334">
        <f t="shared" si="57"/>
        <v>10</v>
      </c>
      <c r="V334" t="str">
        <f t="shared" si="58"/>
        <v>technology</v>
      </c>
      <c r="W334" t="str">
        <f t="shared" si="60"/>
        <v>es</v>
      </c>
      <c r="X334">
        <f t="shared" si="59"/>
        <v>20</v>
      </c>
    </row>
    <row r="335" spans="1:2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 s="17">
        <f t="shared" si="53"/>
        <v>43424.25</v>
      </c>
      <c r="K335">
        <v>1542693600</v>
      </c>
      <c r="L335" s="16">
        <f t="shared" si="54"/>
        <v>43452.25</v>
      </c>
      <c r="M335">
        <v>1545112800</v>
      </c>
      <c r="N335" t="b">
        <v>0</v>
      </c>
      <c r="O335" t="b">
        <v>0</v>
      </c>
      <c r="P335" t="s">
        <v>33</v>
      </c>
      <c r="Q335" s="6">
        <f t="shared" si="51"/>
        <v>1.2395833333333333</v>
      </c>
      <c r="R335">
        <f t="shared" si="52"/>
        <v>47.035573122529641</v>
      </c>
      <c r="S335" t="str">
        <f t="shared" si="55"/>
        <v>theater</v>
      </c>
      <c r="T335" t="str">
        <f t="shared" si="56"/>
        <v>plays</v>
      </c>
      <c r="U335">
        <f t="shared" si="57"/>
        <v>7</v>
      </c>
      <c r="V335" t="str">
        <f t="shared" si="58"/>
        <v>theater</v>
      </c>
      <c r="W335" t="str">
        <f t="shared" si="60"/>
        <v>ys</v>
      </c>
      <c r="X335">
        <f t="shared" si="59"/>
        <v>13</v>
      </c>
    </row>
    <row r="336" spans="1:2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 s="17">
        <f t="shared" si="53"/>
        <v>43110.25</v>
      </c>
      <c r="K336">
        <v>1515564000</v>
      </c>
      <c r="L336" s="16">
        <f t="shared" si="54"/>
        <v>43117.25</v>
      </c>
      <c r="M336">
        <v>1516168800</v>
      </c>
      <c r="N336" t="b">
        <v>0</v>
      </c>
      <c r="O336" t="b">
        <v>0</v>
      </c>
      <c r="P336" t="s">
        <v>23</v>
      </c>
      <c r="Q336" s="6">
        <f t="shared" si="51"/>
        <v>1.8661329305135952</v>
      </c>
      <c r="R336">
        <f t="shared" si="52"/>
        <v>110.99550763701707</v>
      </c>
      <c r="S336" t="str">
        <f t="shared" si="55"/>
        <v>music</v>
      </c>
      <c r="T336" t="str">
        <f t="shared" si="56"/>
        <v>rock</v>
      </c>
      <c r="U336">
        <f t="shared" si="57"/>
        <v>5</v>
      </c>
      <c r="V336" t="str">
        <f t="shared" si="58"/>
        <v>music</v>
      </c>
      <c r="W336" t="str">
        <f t="shared" si="60"/>
        <v>rock</v>
      </c>
      <c r="X336">
        <f t="shared" si="59"/>
        <v>10</v>
      </c>
    </row>
    <row r="337" spans="1:2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 s="17">
        <f t="shared" si="53"/>
        <v>43784.25</v>
      </c>
      <c r="K337">
        <v>1573797600</v>
      </c>
      <c r="L337" s="16">
        <f t="shared" si="54"/>
        <v>43797.25</v>
      </c>
      <c r="M337">
        <v>1574920800</v>
      </c>
      <c r="N337" t="b">
        <v>0</v>
      </c>
      <c r="O337" t="b">
        <v>0</v>
      </c>
      <c r="P337" t="s">
        <v>23</v>
      </c>
      <c r="Q337" s="6">
        <f t="shared" si="51"/>
        <v>1.1428538550057536</v>
      </c>
      <c r="R337">
        <f t="shared" si="52"/>
        <v>87.003066141042481</v>
      </c>
      <c r="S337" t="str">
        <f t="shared" si="55"/>
        <v>music</v>
      </c>
      <c r="T337" t="str">
        <f t="shared" si="56"/>
        <v>rock</v>
      </c>
      <c r="U337">
        <f t="shared" si="57"/>
        <v>5</v>
      </c>
      <c r="V337" t="str">
        <f t="shared" si="58"/>
        <v>music</v>
      </c>
      <c r="W337" t="str">
        <f t="shared" si="60"/>
        <v>rock</v>
      </c>
      <c r="X337">
        <f t="shared" si="59"/>
        <v>10</v>
      </c>
    </row>
    <row r="338" spans="1:2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 s="17">
        <f t="shared" si="53"/>
        <v>40527.25</v>
      </c>
      <c r="K338">
        <v>1292392800</v>
      </c>
      <c r="L338" s="16">
        <f t="shared" si="54"/>
        <v>40528.25</v>
      </c>
      <c r="M338">
        <v>1292479200</v>
      </c>
      <c r="N338" t="b">
        <v>0</v>
      </c>
      <c r="O338" t="b">
        <v>1</v>
      </c>
      <c r="P338" t="s">
        <v>23</v>
      </c>
      <c r="Q338" s="6">
        <f t="shared" si="51"/>
        <v>0.97032531824611035</v>
      </c>
      <c r="R338">
        <f t="shared" si="52"/>
        <v>63.994402985074629</v>
      </c>
      <c r="S338" t="str">
        <f t="shared" si="55"/>
        <v>music</v>
      </c>
      <c r="T338" t="str">
        <f t="shared" si="56"/>
        <v>rock</v>
      </c>
      <c r="U338">
        <f t="shared" si="57"/>
        <v>5</v>
      </c>
      <c r="V338" t="str">
        <f t="shared" si="58"/>
        <v>music</v>
      </c>
      <c r="W338" t="str">
        <f t="shared" si="60"/>
        <v>ic/rock</v>
      </c>
      <c r="X338">
        <f t="shared" si="59"/>
        <v>10</v>
      </c>
    </row>
    <row r="339" spans="1:2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 s="17">
        <f t="shared" si="53"/>
        <v>43780.25</v>
      </c>
      <c r="K339">
        <v>1573452000</v>
      </c>
      <c r="L339" s="16">
        <f t="shared" si="54"/>
        <v>43781.25</v>
      </c>
      <c r="M339">
        <v>1573538400</v>
      </c>
      <c r="N339" t="b">
        <v>0</v>
      </c>
      <c r="O339" t="b">
        <v>0</v>
      </c>
      <c r="P339" t="s">
        <v>33</v>
      </c>
      <c r="Q339" s="6">
        <f t="shared" si="51"/>
        <v>1.2281904761904763</v>
      </c>
      <c r="R339">
        <f t="shared" si="52"/>
        <v>105.9945205479452</v>
      </c>
      <c r="S339" t="str">
        <f t="shared" si="55"/>
        <v>theater</v>
      </c>
      <c r="T339" t="str">
        <f t="shared" si="56"/>
        <v>plays</v>
      </c>
      <c r="U339">
        <f t="shared" si="57"/>
        <v>7</v>
      </c>
      <c r="V339" t="str">
        <f t="shared" si="58"/>
        <v>theater</v>
      </c>
      <c r="W339" t="str">
        <f t="shared" si="60"/>
        <v>plays</v>
      </c>
      <c r="X339">
        <f t="shared" si="59"/>
        <v>13</v>
      </c>
    </row>
    <row r="340" spans="1:2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 s="17">
        <f t="shared" si="53"/>
        <v>40821.208333333336</v>
      </c>
      <c r="K340">
        <v>1317790800</v>
      </c>
      <c r="L340" s="16">
        <f t="shared" si="54"/>
        <v>40851.208333333336</v>
      </c>
      <c r="M340">
        <v>1320382800</v>
      </c>
      <c r="N340" t="b">
        <v>0</v>
      </c>
      <c r="O340" t="b">
        <v>0</v>
      </c>
      <c r="P340" t="s">
        <v>33</v>
      </c>
      <c r="Q340" s="6">
        <f t="shared" si="51"/>
        <v>1.7914326647564469</v>
      </c>
      <c r="R340">
        <f t="shared" si="52"/>
        <v>73.989349112426041</v>
      </c>
      <c r="S340" t="str">
        <f t="shared" si="55"/>
        <v>theater</v>
      </c>
      <c r="T340" t="str">
        <f t="shared" si="56"/>
        <v>plays</v>
      </c>
      <c r="U340">
        <f t="shared" si="57"/>
        <v>7</v>
      </c>
      <c r="V340" t="str">
        <f t="shared" si="58"/>
        <v>theater</v>
      </c>
      <c r="W340" t="str">
        <f t="shared" si="60"/>
        <v>plays</v>
      </c>
      <c r="X340">
        <f t="shared" si="59"/>
        <v>13</v>
      </c>
    </row>
    <row r="341" spans="1:2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 s="17">
        <f t="shared" si="53"/>
        <v>42949.208333333328</v>
      </c>
      <c r="K341">
        <v>1501650000</v>
      </c>
      <c r="L341" s="16">
        <f t="shared" si="54"/>
        <v>42963.208333333328</v>
      </c>
      <c r="M341">
        <v>1502859600</v>
      </c>
      <c r="N341" t="b">
        <v>0</v>
      </c>
      <c r="O341" t="b">
        <v>0</v>
      </c>
      <c r="P341" t="s">
        <v>33</v>
      </c>
      <c r="Q341" s="6">
        <f t="shared" si="51"/>
        <v>0.79951577402787966</v>
      </c>
      <c r="R341">
        <f t="shared" si="52"/>
        <v>84.02004626060139</v>
      </c>
      <c r="S341" t="str">
        <f t="shared" si="55"/>
        <v>theater</v>
      </c>
      <c r="T341" t="str">
        <f t="shared" si="56"/>
        <v>plays</v>
      </c>
      <c r="U341">
        <f t="shared" si="57"/>
        <v>7</v>
      </c>
      <c r="V341" t="str">
        <f t="shared" si="58"/>
        <v>theater</v>
      </c>
      <c r="W341" t="str">
        <f t="shared" si="60"/>
        <v>theater/plays</v>
      </c>
      <c r="X341">
        <f t="shared" si="59"/>
        <v>13</v>
      </c>
    </row>
    <row r="342" spans="1:2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 s="17">
        <f t="shared" si="53"/>
        <v>40889.25</v>
      </c>
      <c r="K342">
        <v>1323669600</v>
      </c>
      <c r="L342" s="16">
        <f t="shared" si="54"/>
        <v>40890.25</v>
      </c>
      <c r="M342">
        <v>1323756000</v>
      </c>
      <c r="N342" t="b">
        <v>0</v>
      </c>
      <c r="O342" t="b">
        <v>0</v>
      </c>
      <c r="P342" t="s">
        <v>122</v>
      </c>
      <c r="Q342" s="6">
        <f t="shared" si="51"/>
        <v>0.94242587601078165</v>
      </c>
      <c r="R342">
        <f t="shared" si="52"/>
        <v>88.966921119592882</v>
      </c>
      <c r="S342" t="str">
        <f t="shared" si="55"/>
        <v>photography</v>
      </c>
      <c r="T342" t="str">
        <f t="shared" si="56"/>
        <v>photography books</v>
      </c>
      <c r="U342">
        <f t="shared" si="57"/>
        <v>11</v>
      </c>
      <c r="V342" t="str">
        <f t="shared" si="58"/>
        <v>photography</v>
      </c>
      <c r="W342" t="str">
        <f t="shared" si="60"/>
        <v>ooks</v>
      </c>
      <c r="X342">
        <f t="shared" si="59"/>
        <v>29</v>
      </c>
    </row>
    <row r="343" spans="1:2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 s="17">
        <f t="shared" si="53"/>
        <v>42244.208333333328</v>
      </c>
      <c r="K343">
        <v>1440738000</v>
      </c>
      <c r="L343" s="16">
        <f t="shared" si="54"/>
        <v>42251.208333333328</v>
      </c>
      <c r="M343">
        <v>1441342800</v>
      </c>
      <c r="N343" t="b">
        <v>0</v>
      </c>
      <c r="O343" t="b">
        <v>0</v>
      </c>
      <c r="P343" t="s">
        <v>60</v>
      </c>
      <c r="Q343" s="6">
        <f t="shared" si="51"/>
        <v>0.84669291338582675</v>
      </c>
      <c r="R343">
        <f t="shared" si="52"/>
        <v>76.990453460620529</v>
      </c>
      <c r="S343" t="str">
        <f t="shared" si="55"/>
        <v>music</v>
      </c>
      <c r="T343" t="str">
        <f t="shared" si="56"/>
        <v>indie rock</v>
      </c>
      <c r="U343">
        <f t="shared" si="57"/>
        <v>5</v>
      </c>
      <c r="V343" t="str">
        <f t="shared" si="58"/>
        <v>music</v>
      </c>
      <c r="W343" t="str">
        <f t="shared" si="60"/>
        <v>ie rock</v>
      </c>
      <c r="X343">
        <f t="shared" si="59"/>
        <v>16</v>
      </c>
    </row>
    <row r="344" spans="1:2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 s="17">
        <f t="shared" si="53"/>
        <v>41475.208333333336</v>
      </c>
      <c r="K344">
        <v>1374296400</v>
      </c>
      <c r="L344" s="16">
        <f t="shared" si="54"/>
        <v>41487.208333333336</v>
      </c>
      <c r="M344">
        <v>1375333200</v>
      </c>
      <c r="N344" t="b">
        <v>0</v>
      </c>
      <c r="O344" t="b">
        <v>0</v>
      </c>
      <c r="P344" t="s">
        <v>33</v>
      </c>
      <c r="Q344" s="6">
        <f t="shared" si="51"/>
        <v>0.66521920668058454</v>
      </c>
      <c r="R344">
        <f t="shared" si="52"/>
        <v>97.146341463414629</v>
      </c>
      <c r="S344" t="str">
        <f t="shared" si="55"/>
        <v>theater</v>
      </c>
      <c r="T344" t="str">
        <f t="shared" si="56"/>
        <v>plays</v>
      </c>
      <c r="U344">
        <f t="shared" si="57"/>
        <v>7</v>
      </c>
      <c r="V344" t="str">
        <f t="shared" si="58"/>
        <v>theater</v>
      </c>
      <c r="W344" t="str">
        <f t="shared" si="60"/>
        <v>plays</v>
      </c>
      <c r="X344">
        <f t="shared" si="59"/>
        <v>13</v>
      </c>
    </row>
    <row r="345" spans="1:2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 s="17">
        <f t="shared" si="53"/>
        <v>41597.25</v>
      </c>
      <c r="K345">
        <v>1384840800</v>
      </c>
      <c r="L345" s="16">
        <f t="shared" si="54"/>
        <v>41650.25</v>
      </c>
      <c r="M345">
        <v>1389420000</v>
      </c>
      <c r="N345" t="b">
        <v>0</v>
      </c>
      <c r="O345" t="b">
        <v>0</v>
      </c>
      <c r="P345" t="s">
        <v>33</v>
      </c>
      <c r="Q345" s="6">
        <f t="shared" si="51"/>
        <v>0.53922222222222227</v>
      </c>
      <c r="R345">
        <f t="shared" si="52"/>
        <v>33.013605442176868</v>
      </c>
      <c r="S345" t="str">
        <f t="shared" si="55"/>
        <v>theater</v>
      </c>
      <c r="T345" t="str">
        <f t="shared" si="56"/>
        <v>plays</v>
      </c>
      <c r="U345">
        <f t="shared" si="57"/>
        <v>7</v>
      </c>
      <c r="V345" t="str">
        <f t="shared" si="58"/>
        <v>theater</v>
      </c>
      <c r="W345" t="str">
        <f t="shared" si="60"/>
        <v>ter/plays</v>
      </c>
      <c r="X345">
        <f t="shared" si="59"/>
        <v>13</v>
      </c>
    </row>
    <row r="346" spans="1:2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 s="17">
        <f t="shared" si="53"/>
        <v>43122.25</v>
      </c>
      <c r="K346">
        <v>1516600800</v>
      </c>
      <c r="L346" s="16">
        <f t="shared" si="54"/>
        <v>43162.25</v>
      </c>
      <c r="M346">
        <v>1520056800</v>
      </c>
      <c r="N346" t="b">
        <v>0</v>
      </c>
      <c r="O346" t="b">
        <v>0</v>
      </c>
      <c r="P346" t="s">
        <v>89</v>
      </c>
      <c r="Q346" s="6">
        <f t="shared" si="51"/>
        <v>0.41983299595141699</v>
      </c>
      <c r="R346">
        <f t="shared" si="52"/>
        <v>99.950602409638549</v>
      </c>
      <c r="S346" t="str">
        <f t="shared" si="55"/>
        <v>games</v>
      </c>
      <c r="T346" t="str">
        <f t="shared" si="56"/>
        <v>video games</v>
      </c>
      <c r="U346">
        <f t="shared" si="57"/>
        <v>5</v>
      </c>
      <c r="V346" t="str">
        <f t="shared" si="58"/>
        <v>games</v>
      </c>
      <c r="W346" t="str">
        <f t="shared" si="60"/>
        <v>/video games</v>
      </c>
      <c r="X346">
        <f t="shared" si="59"/>
        <v>17</v>
      </c>
    </row>
    <row r="347" spans="1:2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 s="17">
        <f t="shared" si="53"/>
        <v>42194.208333333328</v>
      </c>
      <c r="K347">
        <v>1436418000</v>
      </c>
      <c r="L347" s="16">
        <f t="shared" si="54"/>
        <v>42195.208333333328</v>
      </c>
      <c r="M347">
        <v>1436504400</v>
      </c>
      <c r="N347" t="b">
        <v>0</v>
      </c>
      <c r="O347" t="b">
        <v>0</v>
      </c>
      <c r="P347" t="s">
        <v>53</v>
      </c>
      <c r="Q347" s="6">
        <f t="shared" si="51"/>
        <v>0.14694796954314721</v>
      </c>
      <c r="R347">
        <f t="shared" si="52"/>
        <v>69.966767371601208</v>
      </c>
      <c r="S347" t="str">
        <f t="shared" si="55"/>
        <v>film &amp; video</v>
      </c>
      <c r="T347" t="str">
        <f t="shared" si="56"/>
        <v>drama</v>
      </c>
      <c r="U347">
        <f t="shared" si="57"/>
        <v>12</v>
      </c>
      <c r="V347" t="str">
        <f t="shared" si="58"/>
        <v>film &amp; video</v>
      </c>
      <c r="W347" t="str">
        <f t="shared" si="60"/>
        <v>ama</v>
      </c>
      <c r="X347">
        <f t="shared" si="59"/>
        <v>18</v>
      </c>
    </row>
    <row r="348" spans="1:2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 s="17">
        <f t="shared" si="53"/>
        <v>42971.208333333328</v>
      </c>
      <c r="K348">
        <v>1503550800</v>
      </c>
      <c r="L348" s="16">
        <f t="shared" si="54"/>
        <v>43026.208333333328</v>
      </c>
      <c r="M348">
        <v>1508302800</v>
      </c>
      <c r="N348" t="b">
        <v>0</v>
      </c>
      <c r="O348" t="b">
        <v>1</v>
      </c>
      <c r="P348" t="s">
        <v>60</v>
      </c>
      <c r="Q348" s="6">
        <f t="shared" si="51"/>
        <v>0.34475</v>
      </c>
      <c r="R348">
        <f t="shared" si="52"/>
        <v>110.32</v>
      </c>
      <c r="S348" t="str">
        <f t="shared" si="55"/>
        <v>music</v>
      </c>
      <c r="T348" t="str">
        <f t="shared" si="56"/>
        <v>indie rock</v>
      </c>
      <c r="U348">
        <f t="shared" si="57"/>
        <v>5</v>
      </c>
      <c r="V348" t="str">
        <f t="shared" si="58"/>
        <v>music</v>
      </c>
      <c r="W348" t="str">
        <f t="shared" si="60"/>
        <v>die rock</v>
      </c>
      <c r="X348">
        <f t="shared" si="59"/>
        <v>16</v>
      </c>
    </row>
    <row r="349" spans="1:2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 s="17">
        <f t="shared" si="53"/>
        <v>42046.25</v>
      </c>
      <c r="K349">
        <v>1423634400</v>
      </c>
      <c r="L349" s="16">
        <f t="shared" si="54"/>
        <v>42070.25</v>
      </c>
      <c r="M349">
        <v>1425708000</v>
      </c>
      <c r="N349" t="b">
        <v>0</v>
      </c>
      <c r="O349" t="b">
        <v>0</v>
      </c>
      <c r="P349" t="s">
        <v>28</v>
      </c>
      <c r="Q349" s="6">
        <f t="shared" si="51"/>
        <v>14.007777777777777</v>
      </c>
      <c r="R349">
        <f t="shared" si="52"/>
        <v>66.005235602094245</v>
      </c>
      <c r="S349" t="str">
        <f t="shared" si="55"/>
        <v>technology</v>
      </c>
      <c r="T349" t="str">
        <f t="shared" si="56"/>
        <v>web</v>
      </c>
      <c r="U349">
        <f t="shared" si="57"/>
        <v>10</v>
      </c>
      <c r="V349" t="str">
        <f t="shared" si="58"/>
        <v>technology</v>
      </c>
      <c r="W349" t="str">
        <f t="shared" si="60"/>
        <v>y/web</v>
      </c>
      <c r="X349">
        <f t="shared" si="59"/>
        <v>14</v>
      </c>
    </row>
    <row r="350" spans="1:2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 s="17">
        <f t="shared" si="53"/>
        <v>42782.25</v>
      </c>
      <c r="K350">
        <v>1487224800</v>
      </c>
      <c r="L350" s="16">
        <f t="shared" si="54"/>
        <v>42795.25</v>
      </c>
      <c r="M350">
        <v>1488348000</v>
      </c>
      <c r="N350" t="b">
        <v>0</v>
      </c>
      <c r="O350" t="b">
        <v>0</v>
      </c>
      <c r="P350" t="s">
        <v>17</v>
      </c>
      <c r="Q350" s="6">
        <f t="shared" si="51"/>
        <v>0.71770351758793971</v>
      </c>
      <c r="R350">
        <f t="shared" si="52"/>
        <v>41.005742176284812</v>
      </c>
      <c r="S350" t="str">
        <f t="shared" si="55"/>
        <v>food</v>
      </c>
      <c r="T350" t="str">
        <f t="shared" si="56"/>
        <v>food trucks</v>
      </c>
      <c r="U350">
        <f t="shared" si="57"/>
        <v>4</v>
      </c>
      <c r="V350" t="str">
        <f t="shared" si="58"/>
        <v>food</v>
      </c>
      <c r="W350" t="str">
        <f t="shared" si="60"/>
        <v>d trucks</v>
      </c>
      <c r="X350">
        <f t="shared" si="59"/>
        <v>16</v>
      </c>
    </row>
    <row r="351" spans="1:2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 s="17">
        <f t="shared" si="53"/>
        <v>42930.208333333328</v>
      </c>
      <c r="K351">
        <v>1500008400</v>
      </c>
      <c r="L351" s="16">
        <f t="shared" si="54"/>
        <v>42960.208333333328</v>
      </c>
      <c r="M351">
        <v>1502600400</v>
      </c>
      <c r="N351" t="b">
        <v>0</v>
      </c>
      <c r="O351" t="b">
        <v>0</v>
      </c>
      <c r="P351" t="s">
        <v>33</v>
      </c>
      <c r="Q351" s="6">
        <f t="shared" si="51"/>
        <v>0.53074115044247783</v>
      </c>
      <c r="R351">
        <f t="shared" si="52"/>
        <v>103.96316359696641</v>
      </c>
      <c r="S351" t="str">
        <f t="shared" si="55"/>
        <v>theater</v>
      </c>
      <c r="T351" t="str">
        <f t="shared" si="56"/>
        <v>plays</v>
      </c>
      <c r="U351">
        <f t="shared" si="57"/>
        <v>7</v>
      </c>
      <c r="V351" t="str">
        <f t="shared" si="58"/>
        <v>theater</v>
      </c>
      <c r="W351" t="str">
        <f t="shared" si="60"/>
        <v>ys</v>
      </c>
      <c r="X351">
        <f t="shared" si="59"/>
        <v>13</v>
      </c>
    </row>
    <row r="352" spans="1:2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 s="17">
        <f t="shared" si="53"/>
        <v>42144.208333333328</v>
      </c>
      <c r="K352">
        <v>1432098000</v>
      </c>
      <c r="L352" s="16">
        <f t="shared" si="54"/>
        <v>42162.208333333328</v>
      </c>
      <c r="M352">
        <v>1433653200</v>
      </c>
      <c r="N352" t="b">
        <v>0</v>
      </c>
      <c r="O352" t="b">
        <v>1</v>
      </c>
      <c r="P352" t="s">
        <v>159</v>
      </c>
      <c r="Q352" s="6">
        <f t="shared" si="51"/>
        <v>0.05</v>
      </c>
      <c r="R352">
        <f t="shared" si="52"/>
        <v>5</v>
      </c>
      <c r="S352" t="str">
        <f t="shared" si="55"/>
        <v>music</v>
      </c>
      <c r="T352" t="str">
        <f t="shared" si="56"/>
        <v>jazz</v>
      </c>
      <c r="U352">
        <f t="shared" si="57"/>
        <v>5</v>
      </c>
      <c r="V352" t="str">
        <f t="shared" si="58"/>
        <v>music</v>
      </c>
      <c r="W352" t="str">
        <f t="shared" si="60"/>
        <v>jazz</v>
      </c>
      <c r="X352">
        <f t="shared" si="59"/>
        <v>10</v>
      </c>
    </row>
    <row r="353" spans="1:2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 s="17">
        <f t="shared" si="53"/>
        <v>42240.208333333328</v>
      </c>
      <c r="K353">
        <v>1440392400</v>
      </c>
      <c r="L353" s="16">
        <f t="shared" si="54"/>
        <v>42254.208333333328</v>
      </c>
      <c r="M353">
        <v>1441602000</v>
      </c>
      <c r="N353" t="b">
        <v>0</v>
      </c>
      <c r="O353" t="b">
        <v>0</v>
      </c>
      <c r="P353" t="s">
        <v>23</v>
      </c>
      <c r="Q353" s="6">
        <f t="shared" si="51"/>
        <v>1.2770715249662619</v>
      </c>
      <c r="R353">
        <f t="shared" si="52"/>
        <v>47.009935419771487</v>
      </c>
      <c r="S353" t="str">
        <f t="shared" si="55"/>
        <v>music</v>
      </c>
      <c r="T353" t="str">
        <f t="shared" si="56"/>
        <v>rock</v>
      </c>
      <c r="U353">
        <f t="shared" si="57"/>
        <v>5</v>
      </c>
      <c r="V353" t="str">
        <f t="shared" si="58"/>
        <v>music</v>
      </c>
      <c r="W353" t="str">
        <f t="shared" si="60"/>
        <v>ic/rock</v>
      </c>
      <c r="X353">
        <f t="shared" si="59"/>
        <v>10</v>
      </c>
    </row>
    <row r="354" spans="1:2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 s="17">
        <f t="shared" si="53"/>
        <v>42315.25</v>
      </c>
      <c r="K354">
        <v>1446876000</v>
      </c>
      <c r="L354" s="16">
        <f t="shared" si="54"/>
        <v>42323.25</v>
      </c>
      <c r="M354">
        <v>1447567200</v>
      </c>
      <c r="N354" t="b">
        <v>0</v>
      </c>
      <c r="O354" t="b">
        <v>0</v>
      </c>
      <c r="P354" t="s">
        <v>33</v>
      </c>
      <c r="Q354" s="6">
        <f t="shared" si="51"/>
        <v>0.34892857142857142</v>
      </c>
      <c r="R354">
        <f t="shared" si="52"/>
        <v>29.606060606060606</v>
      </c>
      <c r="S354" t="str">
        <f t="shared" si="55"/>
        <v>theater</v>
      </c>
      <c r="T354" t="str">
        <f t="shared" si="56"/>
        <v>plays</v>
      </c>
      <c r="U354">
        <f t="shared" si="57"/>
        <v>7</v>
      </c>
      <c r="V354" t="str">
        <f t="shared" si="58"/>
        <v>theater</v>
      </c>
      <c r="W354" t="str">
        <f t="shared" si="60"/>
        <v>plays</v>
      </c>
      <c r="X354">
        <f t="shared" si="59"/>
        <v>13</v>
      </c>
    </row>
    <row r="355" spans="1:2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 s="17">
        <f t="shared" si="53"/>
        <v>43651.208333333328</v>
      </c>
      <c r="K355">
        <v>1562302800</v>
      </c>
      <c r="L355" s="16">
        <f t="shared" si="54"/>
        <v>43652.208333333328</v>
      </c>
      <c r="M355">
        <v>1562389200</v>
      </c>
      <c r="N355" t="b">
        <v>0</v>
      </c>
      <c r="O355" t="b">
        <v>0</v>
      </c>
      <c r="P355" t="s">
        <v>33</v>
      </c>
      <c r="Q355" s="6">
        <f t="shared" si="51"/>
        <v>4.105982142857143</v>
      </c>
      <c r="R355">
        <f t="shared" si="52"/>
        <v>81.010569583088667</v>
      </c>
      <c r="S355" t="str">
        <f t="shared" si="55"/>
        <v>theater</v>
      </c>
      <c r="T355" t="str">
        <f t="shared" si="56"/>
        <v>plays</v>
      </c>
      <c r="U355">
        <f t="shared" si="57"/>
        <v>7</v>
      </c>
      <c r="V355" t="str">
        <f t="shared" si="58"/>
        <v>theater</v>
      </c>
      <c r="W355" t="str">
        <f t="shared" si="60"/>
        <v>theater/plays</v>
      </c>
      <c r="X355">
        <f t="shared" si="59"/>
        <v>13</v>
      </c>
    </row>
    <row r="356" spans="1:2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 s="17">
        <f t="shared" si="53"/>
        <v>41520.208333333336</v>
      </c>
      <c r="K356">
        <v>1378184400</v>
      </c>
      <c r="L356" s="16">
        <f t="shared" si="54"/>
        <v>41527.208333333336</v>
      </c>
      <c r="M356">
        <v>1378789200</v>
      </c>
      <c r="N356" t="b">
        <v>0</v>
      </c>
      <c r="O356" t="b">
        <v>0</v>
      </c>
      <c r="P356" t="s">
        <v>42</v>
      </c>
      <c r="Q356" s="6">
        <f t="shared" si="51"/>
        <v>1.2373770491803278</v>
      </c>
      <c r="R356">
        <f t="shared" si="52"/>
        <v>94.35</v>
      </c>
      <c r="S356" t="str">
        <f t="shared" si="55"/>
        <v>film &amp; video</v>
      </c>
      <c r="T356" t="str">
        <f t="shared" si="56"/>
        <v>documentary</v>
      </c>
      <c r="U356">
        <f t="shared" si="57"/>
        <v>12</v>
      </c>
      <c r="V356" t="str">
        <f t="shared" si="58"/>
        <v>film &amp; video</v>
      </c>
      <c r="W356" t="str">
        <f t="shared" si="60"/>
        <v>mentary</v>
      </c>
      <c r="X356">
        <f t="shared" si="59"/>
        <v>24</v>
      </c>
    </row>
    <row r="357" spans="1:2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 s="17">
        <f t="shared" si="53"/>
        <v>42757.25</v>
      </c>
      <c r="K357">
        <v>1485064800</v>
      </c>
      <c r="L357" s="16">
        <f t="shared" si="54"/>
        <v>42797.25</v>
      </c>
      <c r="M357">
        <v>1488520800</v>
      </c>
      <c r="N357" t="b">
        <v>0</v>
      </c>
      <c r="O357" t="b">
        <v>0</v>
      </c>
      <c r="P357" t="s">
        <v>65</v>
      </c>
      <c r="Q357" s="6">
        <f t="shared" si="51"/>
        <v>0.58973684210526311</v>
      </c>
      <c r="R357">
        <f t="shared" si="52"/>
        <v>26.058139534883722</v>
      </c>
      <c r="S357" t="str">
        <f t="shared" si="55"/>
        <v>technology</v>
      </c>
      <c r="T357" t="str">
        <f t="shared" si="56"/>
        <v>wearables</v>
      </c>
      <c r="U357">
        <f t="shared" si="57"/>
        <v>10</v>
      </c>
      <c r="V357" t="str">
        <f t="shared" si="58"/>
        <v>technology</v>
      </c>
      <c r="W357" t="str">
        <f t="shared" si="60"/>
        <v>es</v>
      </c>
      <c r="X357">
        <f t="shared" si="59"/>
        <v>20</v>
      </c>
    </row>
    <row r="358" spans="1:2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 s="17">
        <f t="shared" si="53"/>
        <v>40922.25</v>
      </c>
      <c r="K358">
        <v>1326520800</v>
      </c>
      <c r="L358" s="16">
        <f t="shared" si="54"/>
        <v>40931.25</v>
      </c>
      <c r="M358">
        <v>1327298400</v>
      </c>
      <c r="N358" t="b">
        <v>0</v>
      </c>
      <c r="O358" t="b">
        <v>0</v>
      </c>
      <c r="P358" t="s">
        <v>33</v>
      </c>
      <c r="Q358" s="6">
        <f t="shared" si="51"/>
        <v>0.36892473118279567</v>
      </c>
      <c r="R358">
        <f t="shared" si="52"/>
        <v>85.775000000000006</v>
      </c>
      <c r="S358" t="str">
        <f t="shared" si="55"/>
        <v>theater</v>
      </c>
      <c r="T358" t="str">
        <f t="shared" si="56"/>
        <v>plays</v>
      </c>
      <c r="U358">
        <f t="shared" si="57"/>
        <v>7</v>
      </c>
      <c r="V358" t="str">
        <f t="shared" si="58"/>
        <v>theater</v>
      </c>
      <c r="W358" t="str">
        <f t="shared" si="60"/>
        <v>ter/plays</v>
      </c>
      <c r="X358">
        <f t="shared" si="59"/>
        <v>13</v>
      </c>
    </row>
    <row r="359" spans="1:2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 s="17">
        <f t="shared" si="53"/>
        <v>42250.208333333328</v>
      </c>
      <c r="K359">
        <v>1441256400</v>
      </c>
      <c r="L359" s="16">
        <f t="shared" si="54"/>
        <v>42275.208333333328</v>
      </c>
      <c r="M359">
        <v>1443416400</v>
      </c>
      <c r="N359" t="b">
        <v>0</v>
      </c>
      <c r="O359" t="b">
        <v>0</v>
      </c>
      <c r="P359" t="s">
        <v>89</v>
      </c>
      <c r="Q359" s="6">
        <f t="shared" si="51"/>
        <v>1.8491304347826087</v>
      </c>
      <c r="R359">
        <f t="shared" si="52"/>
        <v>103.73170731707317</v>
      </c>
      <c r="S359" t="str">
        <f t="shared" si="55"/>
        <v>games</v>
      </c>
      <c r="T359" t="str">
        <f t="shared" si="56"/>
        <v>video games</v>
      </c>
      <c r="U359">
        <f t="shared" si="57"/>
        <v>5</v>
      </c>
      <c r="V359" t="str">
        <f t="shared" si="58"/>
        <v>games</v>
      </c>
      <c r="W359" t="str">
        <f t="shared" si="60"/>
        <v>games/video games</v>
      </c>
      <c r="X359">
        <f t="shared" si="59"/>
        <v>17</v>
      </c>
    </row>
    <row r="360" spans="1:2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 s="17">
        <f t="shared" si="53"/>
        <v>43322.208333333328</v>
      </c>
      <c r="K360">
        <v>1533877200</v>
      </c>
      <c r="L360" s="16">
        <f t="shared" si="54"/>
        <v>43325.208333333328</v>
      </c>
      <c r="M360">
        <v>1534136400</v>
      </c>
      <c r="N360" t="b">
        <v>1</v>
      </c>
      <c r="O360" t="b">
        <v>0</v>
      </c>
      <c r="P360" t="s">
        <v>122</v>
      </c>
      <c r="Q360" s="6">
        <f t="shared" si="51"/>
        <v>0.11814432989690722</v>
      </c>
      <c r="R360">
        <f t="shared" si="52"/>
        <v>49.826086956521742</v>
      </c>
      <c r="S360" t="str">
        <f t="shared" si="55"/>
        <v>photography</v>
      </c>
      <c r="T360" t="str">
        <f t="shared" si="56"/>
        <v>photography books</v>
      </c>
      <c r="U360">
        <f t="shared" si="57"/>
        <v>11</v>
      </c>
      <c r="V360" t="str">
        <f t="shared" si="58"/>
        <v>photography</v>
      </c>
      <c r="W360" t="str">
        <f t="shared" si="60"/>
        <v>aphy books</v>
      </c>
      <c r="X360">
        <f t="shared" si="59"/>
        <v>29</v>
      </c>
    </row>
    <row r="361" spans="1:2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 s="17">
        <f t="shared" si="53"/>
        <v>40782.208333333336</v>
      </c>
      <c r="K361">
        <v>1314421200</v>
      </c>
      <c r="L361" s="16">
        <f t="shared" si="54"/>
        <v>40789.208333333336</v>
      </c>
      <c r="M361">
        <v>1315026000</v>
      </c>
      <c r="N361" t="b">
        <v>0</v>
      </c>
      <c r="O361" t="b">
        <v>0</v>
      </c>
      <c r="P361" t="s">
        <v>71</v>
      </c>
      <c r="Q361" s="6">
        <f t="shared" si="51"/>
        <v>2.9870000000000001</v>
      </c>
      <c r="R361">
        <f t="shared" si="52"/>
        <v>63.893048128342244</v>
      </c>
      <c r="S361" t="str">
        <f t="shared" si="55"/>
        <v>film &amp; video</v>
      </c>
      <c r="T361" t="str">
        <f t="shared" si="56"/>
        <v>animation</v>
      </c>
      <c r="U361">
        <f t="shared" si="57"/>
        <v>12</v>
      </c>
      <c r="V361" t="str">
        <f t="shared" si="58"/>
        <v>film &amp; video</v>
      </c>
      <c r="W361" t="str">
        <f t="shared" si="60"/>
        <v/>
      </c>
      <c r="X361">
        <f t="shared" si="59"/>
        <v>22</v>
      </c>
    </row>
    <row r="362" spans="1:2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 s="17">
        <f t="shared" si="53"/>
        <v>40544.25</v>
      </c>
      <c r="K362">
        <v>1293861600</v>
      </c>
      <c r="L362" s="16">
        <f t="shared" si="54"/>
        <v>40558.25</v>
      </c>
      <c r="M362">
        <v>1295071200</v>
      </c>
      <c r="N362" t="b">
        <v>0</v>
      </c>
      <c r="O362" t="b">
        <v>1</v>
      </c>
      <c r="P362" t="s">
        <v>33</v>
      </c>
      <c r="Q362" s="6">
        <f t="shared" si="51"/>
        <v>2.2635175879396985</v>
      </c>
      <c r="R362">
        <f t="shared" si="52"/>
        <v>47.002434782608695</v>
      </c>
      <c r="S362" t="str">
        <f t="shared" si="55"/>
        <v>theater</v>
      </c>
      <c r="T362" t="str">
        <f t="shared" si="56"/>
        <v>plays</v>
      </c>
      <c r="U362">
        <f t="shared" si="57"/>
        <v>7</v>
      </c>
      <c r="V362" t="str">
        <f t="shared" si="58"/>
        <v>theater</v>
      </c>
      <c r="W362" t="str">
        <f t="shared" si="60"/>
        <v>plays</v>
      </c>
      <c r="X362">
        <f t="shared" si="59"/>
        <v>13</v>
      </c>
    </row>
    <row r="363" spans="1:2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 s="17">
        <f t="shared" si="53"/>
        <v>43015.208333333328</v>
      </c>
      <c r="K363">
        <v>1507352400</v>
      </c>
      <c r="L363" s="16">
        <f t="shared" si="54"/>
        <v>43039.208333333328</v>
      </c>
      <c r="M363">
        <v>1509426000</v>
      </c>
      <c r="N363" t="b">
        <v>0</v>
      </c>
      <c r="O363" t="b">
        <v>0</v>
      </c>
      <c r="P363" t="s">
        <v>33</v>
      </c>
      <c r="Q363" s="6">
        <f t="shared" si="51"/>
        <v>1.7356363636363636</v>
      </c>
      <c r="R363">
        <f t="shared" si="52"/>
        <v>108.47727272727273</v>
      </c>
      <c r="S363" t="str">
        <f t="shared" si="55"/>
        <v>theater</v>
      </c>
      <c r="T363" t="str">
        <f t="shared" si="56"/>
        <v>plays</v>
      </c>
      <c r="U363">
        <f t="shared" si="57"/>
        <v>7</v>
      </c>
      <c r="V363" t="str">
        <f t="shared" si="58"/>
        <v>theater</v>
      </c>
      <c r="W363" t="str">
        <f t="shared" si="60"/>
        <v>ys</v>
      </c>
      <c r="X363">
        <f t="shared" si="59"/>
        <v>13</v>
      </c>
    </row>
    <row r="364" spans="1:2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 s="17">
        <f t="shared" si="53"/>
        <v>40570.25</v>
      </c>
      <c r="K364">
        <v>1296108000</v>
      </c>
      <c r="L364" s="16">
        <f t="shared" si="54"/>
        <v>40608.25</v>
      </c>
      <c r="M364">
        <v>1299391200</v>
      </c>
      <c r="N364" t="b">
        <v>0</v>
      </c>
      <c r="O364" t="b">
        <v>0</v>
      </c>
      <c r="P364" t="s">
        <v>23</v>
      </c>
      <c r="Q364" s="6">
        <f t="shared" si="51"/>
        <v>3.7175675675675675</v>
      </c>
      <c r="R364">
        <f t="shared" si="52"/>
        <v>72.015706806282722</v>
      </c>
      <c r="S364" t="str">
        <f t="shared" si="55"/>
        <v>music</v>
      </c>
      <c r="T364" t="str">
        <f t="shared" si="56"/>
        <v>rock</v>
      </c>
      <c r="U364">
        <f t="shared" si="57"/>
        <v>5</v>
      </c>
      <c r="V364" t="str">
        <f t="shared" si="58"/>
        <v>music</v>
      </c>
      <c r="W364" t="str">
        <f t="shared" si="60"/>
        <v>rock</v>
      </c>
      <c r="X364">
        <f t="shared" si="59"/>
        <v>10</v>
      </c>
    </row>
    <row r="365" spans="1:2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 s="17">
        <f t="shared" si="53"/>
        <v>40904.25</v>
      </c>
      <c r="K365">
        <v>1324965600</v>
      </c>
      <c r="L365" s="16">
        <f t="shared" si="54"/>
        <v>40905.25</v>
      </c>
      <c r="M365">
        <v>1325052000</v>
      </c>
      <c r="N365" t="b">
        <v>0</v>
      </c>
      <c r="O365" t="b">
        <v>0</v>
      </c>
      <c r="P365" t="s">
        <v>23</v>
      </c>
      <c r="Q365" s="6">
        <f t="shared" si="51"/>
        <v>1.601923076923077</v>
      </c>
      <c r="R365">
        <f t="shared" si="52"/>
        <v>59.928057553956833</v>
      </c>
      <c r="S365" t="str">
        <f t="shared" si="55"/>
        <v>music</v>
      </c>
      <c r="T365" t="str">
        <f t="shared" si="56"/>
        <v>rock</v>
      </c>
      <c r="U365">
        <f t="shared" si="57"/>
        <v>5</v>
      </c>
      <c r="V365" t="str">
        <f t="shared" si="58"/>
        <v>music</v>
      </c>
      <c r="W365" t="str">
        <f t="shared" si="60"/>
        <v>music/rock</v>
      </c>
      <c r="X365">
        <f t="shared" si="59"/>
        <v>10</v>
      </c>
    </row>
    <row r="366" spans="1:2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 s="17">
        <f t="shared" si="53"/>
        <v>43164.25</v>
      </c>
      <c r="K366">
        <v>1520229600</v>
      </c>
      <c r="L366" s="16">
        <f t="shared" si="54"/>
        <v>43194.208333333328</v>
      </c>
      <c r="M366">
        <v>1522818000</v>
      </c>
      <c r="N366" t="b">
        <v>0</v>
      </c>
      <c r="O366" t="b">
        <v>0</v>
      </c>
      <c r="P366" t="s">
        <v>60</v>
      </c>
      <c r="Q366" s="6">
        <f t="shared" si="51"/>
        <v>16.163333333333334</v>
      </c>
      <c r="R366">
        <f t="shared" si="52"/>
        <v>78.209677419354833</v>
      </c>
      <c r="S366" t="str">
        <f t="shared" si="55"/>
        <v>music</v>
      </c>
      <c r="T366" t="str">
        <f t="shared" si="56"/>
        <v>indie rock</v>
      </c>
      <c r="U366">
        <f t="shared" si="57"/>
        <v>5</v>
      </c>
      <c r="V366" t="str">
        <f t="shared" si="58"/>
        <v>music</v>
      </c>
      <c r="W366" t="str">
        <f t="shared" si="60"/>
        <v>ie rock</v>
      </c>
      <c r="X366">
        <f t="shared" si="59"/>
        <v>16</v>
      </c>
    </row>
    <row r="367" spans="1:2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 s="17">
        <f t="shared" si="53"/>
        <v>42733.25</v>
      </c>
      <c r="K367">
        <v>1482991200</v>
      </c>
      <c r="L367" s="16">
        <f t="shared" si="54"/>
        <v>42760.25</v>
      </c>
      <c r="M367">
        <v>1485324000</v>
      </c>
      <c r="N367" t="b">
        <v>0</v>
      </c>
      <c r="O367" t="b">
        <v>0</v>
      </c>
      <c r="P367" t="s">
        <v>33</v>
      </c>
      <c r="Q367" s="6">
        <f t="shared" si="51"/>
        <v>7.3343749999999996</v>
      </c>
      <c r="R367">
        <f t="shared" si="52"/>
        <v>104.77678571428571</v>
      </c>
      <c r="S367" t="str">
        <f t="shared" si="55"/>
        <v>theater</v>
      </c>
      <c r="T367" t="str">
        <f t="shared" si="56"/>
        <v>plays</v>
      </c>
      <c r="U367">
        <f t="shared" si="57"/>
        <v>7</v>
      </c>
      <c r="V367" t="str">
        <f t="shared" si="58"/>
        <v>theater</v>
      </c>
      <c r="W367" t="str">
        <f t="shared" si="60"/>
        <v>plays</v>
      </c>
      <c r="X367">
        <f t="shared" si="59"/>
        <v>13</v>
      </c>
    </row>
    <row r="368" spans="1:2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 s="17">
        <f t="shared" si="53"/>
        <v>40546.25</v>
      </c>
      <c r="K368">
        <v>1294034400</v>
      </c>
      <c r="L368" s="16">
        <f t="shared" si="54"/>
        <v>40547.25</v>
      </c>
      <c r="M368">
        <v>1294120800</v>
      </c>
      <c r="N368" t="b">
        <v>0</v>
      </c>
      <c r="O368" t="b">
        <v>1</v>
      </c>
      <c r="P368" t="s">
        <v>33</v>
      </c>
      <c r="Q368" s="6">
        <f t="shared" si="51"/>
        <v>5.9211111111111112</v>
      </c>
      <c r="R368">
        <f t="shared" si="52"/>
        <v>105.52475247524752</v>
      </c>
      <c r="S368" t="str">
        <f t="shared" si="55"/>
        <v>theater</v>
      </c>
      <c r="T368" t="str">
        <f t="shared" si="56"/>
        <v>plays</v>
      </c>
      <c r="U368">
        <f t="shared" si="57"/>
        <v>7</v>
      </c>
      <c r="V368" t="str">
        <f t="shared" si="58"/>
        <v>theater</v>
      </c>
      <c r="W368" t="str">
        <f t="shared" si="60"/>
        <v>plays</v>
      </c>
      <c r="X368">
        <f t="shared" si="59"/>
        <v>13</v>
      </c>
    </row>
    <row r="369" spans="1:2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 s="17">
        <f t="shared" si="53"/>
        <v>41930.208333333336</v>
      </c>
      <c r="K369">
        <v>1413608400</v>
      </c>
      <c r="L369" s="16">
        <f t="shared" si="54"/>
        <v>41954.25</v>
      </c>
      <c r="M369">
        <v>1415685600</v>
      </c>
      <c r="N369" t="b">
        <v>0</v>
      </c>
      <c r="O369" t="b">
        <v>1</v>
      </c>
      <c r="P369" t="s">
        <v>33</v>
      </c>
      <c r="Q369" s="6">
        <f t="shared" si="51"/>
        <v>0.18888888888888888</v>
      </c>
      <c r="R369">
        <f t="shared" si="52"/>
        <v>24.933333333333334</v>
      </c>
      <c r="S369" t="str">
        <f t="shared" si="55"/>
        <v>theater</v>
      </c>
      <c r="T369" t="str">
        <f t="shared" si="56"/>
        <v>plays</v>
      </c>
      <c r="U369">
        <f t="shared" si="57"/>
        <v>7</v>
      </c>
      <c r="V369" t="str">
        <f t="shared" si="58"/>
        <v>theater</v>
      </c>
      <c r="W369" t="str">
        <f t="shared" si="60"/>
        <v>theater/plays</v>
      </c>
      <c r="X369">
        <f t="shared" si="59"/>
        <v>13</v>
      </c>
    </row>
    <row r="370" spans="1:2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 s="17">
        <f t="shared" si="53"/>
        <v>40464.208333333336</v>
      </c>
      <c r="K370">
        <v>1286946000</v>
      </c>
      <c r="L370" s="16">
        <f t="shared" si="54"/>
        <v>40487.208333333336</v>
      </c>
      <c r="M370">
        <v>1288933200</v>
      </c>
      <c r="N370" t="b">
        <v>0</v>
      </c>
      <c r="O370" t="b">
        <v>1</v>
      </c>
      <c r="P370" t="s">
        <v>42</v>
      </c>
      <c r="Q370" s="6">
        <f t="shared" si="51"/>
        <v>2.7680769230769231</v>
      </c>
      <c r="R370">
        <f t="shared" si="52"/>
        <v>69.873786407766985</v>
      </c>
      <c r="S370" t="str">
        <f t="shared" si="55"/>
        <v>film &amp; video</v>
      </c>
      <c r="T370" t="str">
        <f t="shared" si="56"/>
        <v>documentary</v>
      </c>
      <c r="U370">
        <f t="shared" si="57"/>
        <v>12</v>
      </c>
      <c r="V370" t="str">
        <f t="shared" si="58"/>
        <v>film &amp; video</v>
      </c>
      <c r="W370" t="str">
        <f t="shared" si="60"/>
        <v>ocumentary</v>
      </c>
      <c r="X370">
        <f t="shared" si="59"/>
        <v>24</v>
      </c>
    </row>
    <row r="371" spans="1:2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 s="17">
        <f t="shared" si="53"/>
        <v>41308.25</v>
      </c>
      <c r="K371">
        <v>1359871200</v>
      </c>
      <c r="L371" s="16">
        <f t="shared" si="54"/>
        <v>41347.208333333336</v>
      </c>
      <c r="M371">
        <v>1363237200</v>
      </c>
      <c r="N371" t="b">
        <v>0</v>
      </c>
      <c r="O371" t="b">
        <v>1</v>
      </c>
      <c r="P371" t="s">
        <v>269</v>
      </c>
      <c r="Q371" s="6">
        <f t="shared" si="51"/>
        <v>2.730185185185185</v>
      </c>
      <c r="R371">
        <f t="shared" si="52"/>
        <v>95.733766233766232</v>
      </c>
      <c r="S371" t="str">
        <f t="shared" si="55"/>
        <v>film &amp; video</v>
      </c>
      <c r="T371" t="str">
        <f t="shared" si="56"/>
        <v>television</v>
      </c>
      <c r="U371">
        <f t="shared" si="57"/>
        <v>12</v>
      </c>
      <c r="V371" t="str">
        <f t="shared" si="58"/>
        <v>film &amp; video</v>
      </c>
      <c r="W371" t="str">
        <f t="shared" si="60"/>
        <v/>
      </c>
      <c r="X371">
        <f t="shared" si="59"/>
        <v>23</v>
      </c>
    </row>
    <row r="372" spans="1:2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 s="17">
        <f t="shared" si="53"/>
        <v>43570.208333333328</v>
      </c>
      <c r="K372">
        <v>1555304400</v>
      </c>
      <c r="L372" s="16">
        <f t="shared" si="54"/>
        <v>43576.208333333328</v>
      </c>
      <c r="M372">
        <v>1555822800</v>
      </c>
      <c r="N372" t="b">
        <v>0</v>
      </c>
      <c r="O372" t="b">
        <v>0</v>
      </c>
      <c r="P372" t="s">
        <v>33</v>
      </c>
      <c r="Q372" s="6">
        <f t="shared" si="51"/>
        <v>1.593633125556545</v>
      </c>
      <c r="R372">
        <f t="shared" si="52"/>
        <v>29.997485752598056</v>
      </c>
      <c r="S372" t="str">
        <f t="shared" si="55"/>
        <v>theater</v>
      </c>
      <c r="T372" t="str">
        <f t="shared" si="56"/>
        <v>plays</v>
      </c>
      <c r="U372">
        <f t="shared" si="57"/>
        <v>7</v>
      </c>
      <c r="V372" t="str">
        <f t="shared" si="58"/>
        <v>theater</v>
      </c>
      <c r="W372" t="str">
        <f t="shared" si="60"/>
        <v>plays</v>
      </c>
      <c r="X372">
        <f t="shared" si="59"/>
        <v>13</v>
      </c>
    </row>
    <row r="373" spans="1:2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 s="17">
        <f t="shared" si="53"/>
        <v>42043.25</v>
      </c>
      <c r="K373">
        <v>1423375200</v>
      </c>
      <c r="L373" s="16">
        <f t="shared" si="54"/>
        <v>42094.208333333328</v>
      </c>
      <c r="M373">
        <v>1427778000</v>
      </c>
      <c r="N373" t="b">
        <v>0</v>
      </c>
      <c r="O373" t="b">
        <v>0</v>
      </c>
      <c r="P373" t="s">
        <v>33</v>
      </c>
      <c r="Q373" s="6">
        <f t="shared" si="51"/>
        <v>0.67869978858350954</v>
      </c>
      <c r="R373">
        <f t="shared" si="52"/>
        <v>59.011948529411768</v>
      </c>
      <c r="S373" t="str">
        <f t="shared" si="55"/>
        <v>theater</v>
      </c>
      <c r="T373" t="str">
        <f t="shared" si="56"/>
        <v>plays</v>
      </c>
      <c r="U373">
        <f t="shared" si="57"/>
        <v>7</v>
      </c>
      <c r="V373" t="str">
        <f t="shared" si="58"/>
        <v>theater</v>
      </c>
      <c r="W373" t="str">
        <f t="shared" si="60"/>
        <v>theater/plays</v>
      </c>
      <c r="X373">
        <f t="shared" si="59"/>
        <v>13</v>
      </c>
    </row>
    <row r="374" spans="1:2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 s="17">
        <f t="shared" si="53"/>
        <v>42012.25</v>
      </c>
      <c r="K374">
        <v>1420696800</v>
      </c>
      <c r="L374" s="16">
        <f t="shared" si="54"/>
        <v>42032.25</v>
      </c>
      <c r="M374">
        <v>1422424800</v>
      </c>
      <c r="N374" t="b">
        <v>0</v>
      </c>
      <c r="O374" t="b">
        <v>1</v>
      </c>
      <c r="P374" t="s">
        <v>42</v>
      </c>
      <c r="Q374" s="6">
        <f t="shared" si="51"/>
        <v>15.915555555555555</v>
      </c>
      <c r="R374">
        <f t="shared" si="52"/>
        <v>84.757396449704146</v>
      </c>
      <c r="S374" t="str">
        <f t="shared" si="55"/>
        <v>film &amp; video</v>
      </c>
      <c r="T374" t="str">
        <f t="shared" si="56"/>
        <v>documentary</v>
      </c>
      <c r="U374">
        <f t="shared" si="57"/>
        <v>12</v>
      </c>
      <c r="V374" t="str">
        <f t="shared" si="58"/>
        <v>film &amp; video</v>
      </c>
      <c r="W374" t="str">
        <f t="shared" si="60"/>
        <v/>
      </c>
      <c r="X374">
        <f t="shared" si="59"/>
        <v>24</v>
      </c>
    </row>
    <row r="375" spans="1:2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 s="17">
        <f t="shared" si="53"/>
        <v>42964.208333333328</v>
      </c>
      <c r="K375">
        <v>1502946000</v>
      </c>
      <c r="L375" s="16">
        <f t="shared" si="54"/>
        <v>42972.208333333328</v>
      </c>
      <c r="M375">
        <v>1503637200</v>
      </c>
      <c r="N375" t="b">
        <v>0</v>
      </c>
      <c r="O375" t="b">
        <v>0</v>
      </c>
      <c r="P375" t="s">
        <v>33</v>
      </c>
      <c r="Q375" s="6">
        <f t="shared" si="51"/>
        <v>7.3018222222222224</v>
      </c>
      <c r="R375">
        <f t="shared" si="52"/>
        <v>78.010921177587846</v>
      </c>
      <c r="S375" t="str">
        <f t="shared" si="55"/>
        <v>theater</v>
      </c>
      <c r="T375" t="str">
        <f t="shared" si="56"/>
        <v>plays</v>
      </c>
      <c r="U375">
        <f t="shared" si="57"/>
        <v>7</v>
      </c>
      <c r="V375" t="str">
        <f t="shared" si="58"/>
        <v>theater</v>
      </c>
      <c r="W375" t="str">
        <f t="shared" si="60"/>
        <v>theater/plays</v>
      </c>
      <c r="X375">
        <f t="shared" si="59"/>
        <v>13</v>
      </c>
    </row>
    <row r="376" spans="1:2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 s="17">
        <f t="shared" si="53"/>
        <v>43476.25</v>
      </c>
      <c r="K376">
        <v>1547186400</v>
      </c>
      <c r="L376" s="16">
        <f t="shared" si="54"/>
        <v>43481.25</v>
      </c>
      <c r="M376">
        <v>1547618400</v>
      </c>
      <c r="N376" t="b">
        <v>0</v>
      </c>
      <c r="O376" t="b">
        <v>1</v>
      </c>
      <c r="P376" t="s">
        <v>42</v>
      </c>
      <c r="Q376" s="6">
        <f t="shared" si="51"/>
        <v>0.13185782556750297</v>
      </c>
      <c r="R376">
        <f t="shared" si="52"/>
        <v>50.05215419501134</v>
      </c>
      <c r="S376" t="str">
        <f t="shared" si="55"/>
        <v>film &amp; video</v>
      </c>
      <c r="T376" t="str">
        <f t="shared" si="56"/>
        <v>documentary</v>
      </c>
      <c r="U376">
        <f t="shared" si="57"/>
        <v>12</v>
      </c>
      <c r="V376" t="str">
        <f t="shared" si="58"/>
        <v>film &amp; video</v>
      </c>
      <c r="W376" t="str">
        <f t="shared" si="60"/>
        <v>ary</v>
      </c>
      <c r="X376">
        <f t="shared" si="59"/>
        <v>24</v>
      </c>
    </row>
    <row r="377" spans="1:2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 s="17">
        <f t="shared" si="53"/>
        <v>42293.208333333328</v>
      </c>
      <c r="K377">
        <v>1444971600</v>
      </c>
      <c r="L377" s="16">
        <f t="shared" si="54"/>
        <v>42350.25</v>
      </c>
      <c r="M377">
        <v>1449900000</v>
      </c>
      <c r="N377" t="b">
        <v>0</v>
      </c>
      <c r="O377" t="b">
        <v>0</v>
      </c>
      <c r="P377" t="s">
        <v>60</v>
      </c>
      <c r="Q377" s="6">
        <f t="shared" si="51"/>
        <v>0.54777777777777781</v>
      </c>
      <c r="R377">
        <f t="shared" si="52"/>
        <v>59.16</v>
      </c>
      <c r="S377" t="str">
        <f t="shared" si="55"/>
        <v>music</v>
      </c>
      <c r="T377" t="str">
        <f t="shared" si="56"/>
        <v>indie rock</v>
      </c>
      <c r="U377">
        <f t="shared" si="57"/>
        <v>5</v>
      </c>
      <c r="V377" t="str">
        <f t="shared" si="58"/>
        <v>music</v>
      </c>
      <c r="W377" t="str">
        <f t="shared" si="60"/>
        <v>rock</v>
      </c>
      <c r="X377">
        <f t="shared" si="59"/>
        <v>16</v>
      </c>
    </row>
    <row r="378" spans="1:2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 s="17">
        <f t="shared" si="53"/>
        <v>41826.208333333336</v>
      </c>
      <c r="K378">
        <v>1404622800</v>
      </c>
      <c r="L378" s="16">
        <f t="shared" si="54"/>
        <v>41832.208333333336</v>
      </c>
      <c r="M378">
        <v>1405141200</v>
      </c>
      <c r="N378" t="b">
        <v>0</v>
      </c>
      <c r="O378" t="b">
        <v>0</v>
      </c>
      <c r="P378" t="s">
        <v>23</v>
      </c>
      <c r="Q378" s="6">
        <f t="shared" si="51"/>
        <v>3.6102941176470589</v>
      </c>
      <c r="R378">
        <f t="shared" si="52"/>
        <v>93.702290076335885</v>
      </c>
      <c r="S378" t="str">
        <f t="shared" si="55"/>
        <v>music</v>
      </c>
      <c r="T378" t="str">
        <f t="shared" si="56"/>
        <v>rock</v>
      </c>
      <c r="U378">
        <f t="shared" si="57"/>
        <v>5</v>
      </c>
      <c r="V378" t="str">
        <f t="shared" si="58"/>
        <v>music</v>
      </c>
      <c r="W378" t="str">
        <f t="shared" si="60"/>
        <v>ic/rock</v>
      </c>
      <c r="X378">
        <f t="shared" si="59"/>
        <v>10</v>
      </c>
    </row>
    <row r="379" spans="1:2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 s="17">
        <f t="shared" si="53"/>
        <v>43760.208333333328</v>
      </c>
      <c r="K379">
        <v>1571720400</v>
      </c>
      <c r="L379" s="16">
        <f t="shared" si="54"/>
        <v>43774.25</v>
      </c>
      <c r="M379">
        <v>1572933600</v>
      </c>
      <c r="N379" t="b">
        <v>0</v>
      </c>
      <c r="O379" t="b">
        <v>0</v>
      </c>
      <c r="P379" t="s">
        <v>33</v>
      </c>
      <c r="Q379" s="6">
        <f t="shared" si="51"/>
        <v>0.10257545271629778</v>
      </c>
      <c r="R379">
        <f t="shared" si="52"/>
        <v>40.14173228346457</v>
      </c>
      <c r="S379" t="str">
        <f t="shared" si="55"/>
        <v>theater</v>
      </c>
      <c r="T379" t="str">
        <f t="shared" si="56"/>
        <v>plays</v>
      </c>
      <c r="U379">
        <f t="shared" si="57"/>
        <v>7</v>
      </c>
      <c r="V379" t="str">
        <f t="shared" si="58"/>
        <v>theater</v>
      </c>
      <c r="W379" t="str">
        <f t="shared" si="60"/>
        <v>theater/plays</v>
      </c>
      <c r="X379">
        <f t="shared" si="59"/>
        <v>13</v>
      </c>
    </row>
    <row r="380" spans="1:2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 s="17">
        <f t="shared" si="53"/>
        <v>43241.208333333328</v>
      </c>
      <c r="K380">
        <v>1526878800</v>
      </c>
      <c r="L380" s="16">
        <f t="shared" si="54"/>
        <v>43279.208333333328</v>
      </c>
      <c r="M380">
        <v>1530162000</v>
      </c>
      <c r="N380" t="b">
        <v>0</v>
      </c>
      <c r="O380" t="b">
        <v>0</v>
      </c>
      <c r="P380" t="s">
        <v>42</v>
      </c>
      <c r="Q380" s="6">
        <f t="shared" si="51"/>
        <v>0.13962962962962963</v>
      </c>
      <c r="R380">
        <f t="shared" si="52"/>
        <v>70.090140845070422</v>
      </c>
      <c r="S380" t="str">
        <f t="shared" si="55"/>
        <v>film &amp; video</v>
      </c>
      <c r="T380" t="str">
        <f t="shared" si="56"/>
        <v>documentary</v>
      </c>
      <c r="U380">
        <f t="shared" si="57"/>
        <v>12</v>
      </c>
      <c r="V380" t="str">
        <f t="shared" si="58"/>
        <v>film &amp; video</v>
      </c>
      <c r="W380" t="str">
        <f t="shared" si="60"/>
        <v/>
      </c>
      <c r="X380">
        <f t="shared" si="59"/>
        <v>24</v>
      </c>
    </row>
    <row r="381" spans="1:2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 s="17">
        <f t="shared" si="53"/>
        <v>40843.208333333336</v>
      </c>
      <c r="K381">
        <v>1319691600</v>
      </c>
      <c r="L381" s="16">
        <f t="shared" si="54"/>
        <v>40857.25</v>
      </c>
      <c r="M381">
        <v>1320904800</v>
      </c>
      <c r="N381" t="b">
        <v>0</v>
      </c>
      <c r="O381" t="b">
        <v>0</v>
      </c>
      <c r="P381" t="s">
        <v>33</v>
      </c>
      <c r="Q381" s="6">
        <f t="shared" si="51"/>
        <v>0.40444444444444444</v>
      </c>
      <c r="R381">
        <f t="shared" si="52"/>
        <v>66.181818181818187</v>
      </c>
      <c r="S381" t="str">
        <f t="shared" si="55"/>
        <v>theater</v>
      </c>
      <c r="T381" t="str">
        <f t="shared" si="56"/>
        <v>plays</v>
      </c>
      <c r="U381">
        <f t="shared" si="57"/>
        <v>7</v>
      </c>
      <c r="V381" t="str">
        <f t="shared" si="58"/>
        <v>theater</v>
      </c>
      <c r="W381" t="str">
        <f t="shared" si="60"/>
        <v>plays</v>
      </c>
      <c r="X381">
        <f t="shared" si="59"/>
        <v>13</v>
      </c>
    </row>
    <row r="382" spans="1:2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 s="17">
        <f t="shared" si="53"/>
        <v>41448.208333333336</v>
      </c>
      <c r="K382">
        <v>1371963600</v>
      </c>
      <c r="L382" s="16">
        <f t="shared" si="54"/>
        <v>41453.208333333336</v>
      </c>
      <c r="M382">
        <v>1372395600</v>
      </c>
      <c r="N382" t="b">
        <v>0</v>
      </c>
      <c r="O382" t="b">
        <v>0</v>
      </c>
      <c r="P382" t="s">
        <v>33</v>
      </c>
      <c r="Q382" s="6">
        <f t="shared" si="51"/>
        <v>1.6032</v>
      </c>
      <c r="R382">
        <f t="shared" si="52"/>
        <v>47.714285714285715</v>
      </c>
      <c r="S382" t="str">
        <f t="shared" si="55"/>
        <v>theater</v>
      </c>
      <c r="T382" t="str">
        <f t="shared" si="56"/>
        <v>plays</v>
      </c>
      <c r="U382">
        <f t="shared" si="57"/>
        <v>7</v>
      </c>
      <c r="V382" t="str">
        <f t="shared" si="58"/>
        <v>theater</v>
      </c>
      <c r="W382" t="str">
        <f t="shared" si="60"/>
        <v>plays</v>
      </c>
      <c r="X382">
        <f t="shared" si="59"/>
        <v>13</v>
      </c>
    </row>
    <row r="383" spans="1:2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 s="17">
        <f t="shared" si="53"/>
        <v>42163.208333333328</v>
      </c>
      <c r="K383">
        <v>1433739600</v>
      </c>
      <c r="L383" s="16">
        <f t="shared" si="54"/>
        <v>42209.208333333328</v>
      </c>
      <c r="M383">
        <v>1437714000</v>
      </c>
      <c r="N383" t="b">
        <v>0</v>
      </c>
      <c r="O383" t="b">
        <v>0</v>
      </c>
      <c r="P383" t="s">
        <v>33</v>
      </c>
      <c r="Q383" s="6">
        <f t="shared" si="51"/>
        <v>1.8394339622641509</v>
      </c>
      <c r="R383">
        <f t="shared" si="52"/>
        <v>62.896774193548389</v>
      </c>
      <c r="S383" t="str">
        <f t="shared" si="55"/>
        <v>theater</v>
      </c>
      <c r="T383" t="str">
        <f t="shared" si="56"/>
        <v>plays</v>
      </c>
      <c r="U383">
        <f t="shared" si="57"/>
        <v>7</v>
      </c>
      <c r="V383" t="str">
        <f t="shared" si="58"/>
        <v>theater</v>
      </c>
      <c r="W383" t="str">
        <f t="shared" si="60"/>
        <v>theater/plays</v>
      </c>
      <c r="X383">
        <f t="shared" si="59"/>
        <v>13</v>
      </c>
    </row>
    <row r="384" spans="1:2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 s="17">
        <f t="shared" si="53"/>
        <v>43024.208333333328</v>
      </c>
      <c r="K384">
        <v>1508130000</v>
      </c>
      <c r="L384" s="16">
        <f t="shared" si="54"/>
        <v>43043.208333333328</v>
      </c>
      <c r="M384">
        <v>1509771600</v>
      </c>
      <c r="N384" t="b">
        <v>0</v>
      </c>
      <c r="O384" t="b">
        <v>0</v>
      </c>
      <c r="P384" t="s">
        <v>122</v>
      </c>
      <c r="Q384" s="6">
        <f t="shared" si="51"/>
        <v>0.63769230769230767</v>
      </c>
      <c r="R384">
        <f t="shared" si="52"/>
        <v>86.611940298507463</v>
      </c>
      <c r="S384" t="str">
        <f t="shared" si="55"/>
        <v>photography</v>
      </c>
      <c r="T384" t="str">
        <f t="shared" si="56"/>
        <v>photography books</v>
      </c>
      <c r="U384">
        <f t="shared" si="57"/>
        <v>11</v>
      </c>
      <c r="V384" t="str">
        <f t="shared" si="58"/>
        <v>photography</v>
      </c>
      <c r="W384" t="str">
        <f t="shared" si="60"/>
        <v>ooks</v>
      </c>
      <c r="X384">
        <f t="shared" si="59"/>
        <v>29</v>
      </c>
    </row>
    <row r="385" spans="1:2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 s="17">
        <f t="shared" si="53"/>
        <v>43509.25</v>
      </c>
      <c r="K385">
        <v>1550037600</v>
      </c>
      <c r="L385" s="16">
        <f t="shared" si="54"/>
        <v>43515.25</v>
      </c>
      <c r="M385">
        <v>1550556000</v>
      </c>
      <c r="N385" t="b">
        <v>0</v>
      </c>
      <c r="O385" t="b">
        <v>1</v>
      </c>
      <c r="P385" t="s">
        <v>17</v>
      </c>
      <c r="Q385" s="6">
        <f t="shared" si="51"/>
        <v>2.2538095238095237</v>
      </c>
      <c r="R385">
        <f t="shared" si="52"/>
        <v>75.126984126984127</v>
      </c>
      <c r="S385" t="str">
        <f t="shared" si="55"/>
        <v>food</v>
      </c>
      <c r="T385" t="str">
        <f t="shared" si="56"/>
        <v>food trucks</v>
      </c>
      <c r="U385">
        <f t="shared" si="57"/>
        <v>4</v>
      </c>
      <c r="V385" t="str">
        <f t="shared" si="58"/>
        <v>food</v>
      </c>
      <c r="W385" t="str">
        <f t="shared" si="60"/>
        <v>food/food trucks</v>
      </c>
      <c r="X385">
        <f t="shared" si="59"/>
        <v>16</v>
      </c>
    </row>
    <row r="386" spans="1:2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 s="17">
        <f t="shared" si="53"/>
        <v>42776.25</v>
      </c>
      <c r="K386">
        <v>1486706400</v>
      </c>
      <c r="L386" s="16">
        <f t="shared" si="54"/>
        <v>42803.25</v>
      </c>
      <c r="M386">
        <v>1489039200</v>
      </c>
      <c r="N386" t="b">
        <v>1</v>
      </c>
      <c r="O386" t="b">
        <v>1</v>
      </c>
      <c r="P386" t="s">
        <v>42</v>
      </c>
      <c r="Q386" s="6">
        <f t="shared" ref="Q386:Q449" si="61">E386/D386</f>
        <v>1.7200961538461539</v>
      </c>
      <c r="R386">
        <f t="shared" ref="R386:R449" si="62">IFERROR(E386/G386, 0)</f>
        <v>41.004167534903104</v>
      </c>
      <c r="S386" t="str">
        <f t="shared" si="55"/>
        <v>film &amp; video</v>
      </c>
      <c r="T386" t="str">
        <f t="shared" si="56"/>
        <v>documentary</v>
      </c>
      <c r="U386">
        <f t="shared" si="57"/>
        <v>12</v>
      </c>
      <c r="V386" t="str">
        <f t="shared" si="58"/>
        <v>film &amp; video</v>
      </c>
      <c r="W386" t="str">
        <f t="shared" si="60"/>
        <v>umentary</v>
      </c>
      <c r="X386">
        <f t="shared" si="59"/>
        <v>24</v>
      </c>
    </row>
    <row r="387" spans="1:2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 s="17">
        <f t="shared" ref="J387:J450" si="63">(((K387/60)/60)/24)+DATE(1970,1,1)</f>
        <v>43553.208333333328</v>
      </c>
      <c r="K387">
        <v>1553835600</v>
      </c>
      <c r="L387" s="16">
        <f t="shared" ref="L387:L450" si="64">(((M387/60)/60)/24)+DATE(1970,1,1)</f>
        <v>43585.208333333328</v>
      </c>
      <c r="M387">
        <v>1556600400</v>
      </c>
      <c r="N387" t="b">
        <v>0</v>
      </c>
      <c r="O387" t="b">
        <v>0</v>
      </c>
      <c r="P387" t="s">
        <v>68</v>
      </c>
      <c r="Q387" s="6">
        <f t="shared" si="61"/>
        <v>1.4616709511568124</v>
      </c>
      <c r="R387">
        <f t="shared" si="62"/>
        <v>50.007915567282325</v>
      </c>
      <c r="S387" t="str">
        <f t="shared" ref="S387:S450" si="65">LEFT(P387,SEARCH("/",P387)-1)</f>
        <v>publishing</v>
      </c>
      <c r="T387" t="str">
        <f t="shared" ref="T387:T450" si="66">MID(P387,SEARCH("/",P387)+1,LEN(P387))</f>
        <v>nonfiction</v>
      </c>
      <c r="U387">
        <f t="shared" ref="U387:U450" si="67">SEARCH("/",P387)-1</f>
        <v>10</v>
      </c>
      <c r="V387" t="str">
        <f t="shared" ref="V387:V450" si="68">LEFT(P387,SEARCH("/",P387)-1)</f>
        <v>publishing</v>
      </c>
      <c r="W387" t="str">
        <f t="shared" si="60"/>
        <v>on</v>
      </c>
      <c r="X387">
        <f t="shared" si="59"/>
        <v>21</v>
      </c>
    </row>
    <row r="388" spans="1:2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 s="17">
        <f t="shared" si="63"/>
        <v>40355.208333333336</v>
      </c>
      <c r="K388">
        <v>1277528400</v>
      </c>
      <c r="L388" s="16">
        <f t="shared" si="64"/>
        <v>40367.208333333336</v>
      </c>
      <c r="M388">
        <v>1278565200</v>
      </c>
      <c r="N388" t="b">
        <v>0</v>
      </c>
      <c r="O388" t="b">
        <v>0</v>
      </c>
      <c r="P388" t="s">
        <v>33</v>
      </c>
      <c r="Q388" s="6">
        <f t="shared" si="61"/>
        <v>0.76423616236162362</v>
      </c>
      <c r="R388">
        <f t="shared" si="62"/>
        <v>96.960674157303373</v>
      </c>
      <c r="S388" t="str">
        <f t="shared" si="65"/>
        <v>theater</v>
      </c>
      <c r="T388" t="str">
        <f t="shared" si="66"/>
        <v>plays</v>
      </c>
      <c r="U388">
        <f t="shared" si="67"/>
        <v>7</v>
      </c>
      <c r="V388" t="str">
        <f t="shared" si="68"/>
        <v>theater</v>
      </c>
      <c r="W388" t="str">
        <f t="shared" si="60"/>
        <v>heater/plays</v>
      </c>
      <c r="X388">
        <f t="shared" ref="X388:X451" si="69">LEN(P388)</f>
        <v>13</v>
      </c>
    </row>
    <row r="389" spans="1:2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 s="17">
        <f t="shared" si="63"/>
        <v>41072.208333333336</v>
      </c>
      <c r="K389">
        <v>1339477200</v>
      </c>
      <c r="L389" s="16">
        <f t="shared" si="64"/>
        <v>41077.208333333336</v>
      </c>
      <c r="M389">
        <v>1339909200</v>
      </c>
      <c r="N389" t="b">
        <v>0</v>
      </c>
      <c r="O389" t="b">
        <v>0</v>
      </c>
      <c r="P389" t="s">
        <v>65</v>
      </c>
      <c r="Q389" s="6">
        <f t="shared" si="61"/>
        <v>0.39261467889908258</v>
      </c>
      <c r="R389">
        <f t="shared" si="62"/>
        <v>100.93160377358491</v>
      </c>
      <c r="S389" t="str">
        <f t="shared" si="65"/>
        <v>technology</v>
      </c>
      <c r="T389" t="str">
        <f t="shared" si="66"/>
        <v>wearables</v>
      </c>
      <c r="U389">
        <f t="shared" si="67"/>
        <v>10</v>
      </c>
      <c r="V389" t="str">
        <f t="shared" si="68"/>
        <v>technology</v>
      </c>
      <c r="W389" t="str">
        <f t="shared" si="60"/>
        <v>ables</v>
      </c>
      <c r="X389">
        <f t="shared" si="69"/>
        <v>20</v>
      </c>
    </row>
    <row r="390" spans="1:2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 s="17">
        <f t="shared" si="63"/>
        <v>40912.25</v>
      </c>
      <c r="K390">
        <v>1325656800</v>
      </c>
      <c r="L390" s="16">
        <f t="shared" si="64"/>
        <v>40914.25</v>
      </c>
      <c r="M390">
        <v>1325829600</v>
      </c>
      <c r="N390" t="b">
        <v>0</v>
      </c>
      <c r="O390" t="b">
        <v>0</v>
      </c>
      <c r="P390" t="s">
        <v>60</v>
      </c>
      <c r="Q390" s="6">
        <f t="shared" si="61"/>
        <v>0.11270034843205574</v>
      </c>
      <c r="R390">
        <f t="shared" si="62"/>
        <v>89.227586206896547</v>
      </c>
      <c r="S390" t="str">
        <f t="shared" si="65"/>
        <v>music</v>
      </c>
      <c r="T390" t="str">
        <f t="shared" si="66"/>
        <v>indie rock</v>
      </c>
      <c r="U390">
        <f t="shared" si="67"/>
        <v>5</v>
      </c>
      <c r="V390" t="str">
        <f t="shared" si="68"/>
        <v>music</v>
      </c>
      <c r="W390" t="str">
        <f t="shared" ref="W390:W453" si="70">RIGHT(P390,LEN(P391)-SEARCH("/",P390))</f>
        <v>ie rock</v>
      </c>
      <c r="X390">
        <f t="shared" si="69"/>
        <v>16</v>
      </c>
    </row>
    <row r="391" spans="1:2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 s="17">
        <f t="shared" si="63"/>
        <v>40479.208333333336</v>
      </c>
      <c r="K391">
        <v>1288242000</v>
      </c>
      <c r="L391" s="16">
        <f t="shared" si="64"/>
        <v>40506.25</v>
      </c>
      <c r="M391">
        <v>1290578400</v>
      </c>
      <c r="N391" t="b">
        <v>0</v>
      </c>
      <c r="O391" t="b">
        <v>0</v>
      </c>
      <c r="P391" t="s">
        <v>33</v>
      </c>
      <c r="Q391" s="6">
        <f t="shared" si="61"/>
        <v>1.2211084337349398</v>
      </c>
      <c r="R391">
        <f t="shared" si="62"/>
        <v>87.979166666666671</v>
      </c>
      <c r="S391" t="str">
        <f t="shared" si="65"/>
        <v>theater</v>
      </c>
      <c r="T391" t="str">
        <f t="shared" si="66"/>
        <v>plays</v>
      </c>
      <c r="U391">
        <f t="shared" si="67"/>
        <v>7</v>
      </c>
      <c r="V391" t="str">
        <f t="shared" si="68"/>
        <v>theater</v>
      </c>
      <c r="W391" t="str">
        <f t="shared" si="70"/>
        <v>theater/plays</v>
      </c>
      <c r="X391">
        <f t="shared" si="69"/>
        <v>13</v>
      </c>
    </row>
    <row r="392" spans="1:2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 s="17">
        <f t="shared" si="63"/>
        <v>41530.208333333336</v>
      </c>
      <c r="K392">
        <v>1379048400</v>
      </c>
      <c r="L392" s="16">
        <f t="shared" si="64"/>
        <v>41545.208333333336</v>
      </c>
      <c r="M392">
        <v>1380344400</v>
      </c>
      <c r="N392" t="b">
        <v>0</v>
      </c>
      <c r="O392" t="b">
        <v>0</v>
      </c>
      <c r="P392" t="s">
        <v>122</v>
      </c>
      <c r="Q392" s="6">
        <f t="shared" si="61"/>
        <v>1.8654166666666667</v>
      </c>
      <c r="R392">
        <f t="shared" si="62"/>
        <v>89.54</v>
      </c>
      <c r="S392" t="str">
        <f t="shared" si="65"/>
        <v>photography</v>
      </c>
      <c r="T392" t="str">
        <f t="shared" si="66"/>
        <v>photography books</v>
      </c>
      <c r="U392">
        <f t="shared" si="67"/>
        <v>11</v>
      </c>
      <c r="V392" t="str">
        <f t="shared" si="68"/>
        <v>photography</v>
      </c>
      <c r="W392" t="str">
        <f t="shared" si="70"/>
        <v>phy books</v>
      </c>
      <c r="X392">
        <f t="shared" si="69"/>
        <v>29</v>
      </c>
    </row>
    <row r="393" spans="1:2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 s="17">
        <f t="shared" si="63"/>
        <v>41653.25</v>
      </c>
      <c r="K393">
        <v>1389679200</v>
      </c>
      <c r="L393" s="16">
        <f t="shared" si="64"/>
        <v>41655.25</v>
      </c>
      <c r="M393">
        <v>1389852000</v>
      </c>
      <c r="N393" t="b">
        <v>0</v>
      </c>
      <c r="O393" t="b">
        <v>0</v>
      </c>
      <c r="P393" t="s">
        <v>68</v>
      </c>
      <c r="Q393" s="6">
        <f t="shared" si="61"/>
        <v>7.27317880794702E-2</v>
      </c>
      <c r="R393">
        <f t="shared" si="62"/>
        <v>29.09271523178808</v>
      </c>
      <c r="S393" t="str">
        <f t="shared" si="65"/>
        <v>publishing</v>
      </c>
      <c r="T393" t="str">
        <f t="shared" si="66"/>
        <v>nonfiction</v>
      </c>
      <c r="U393">
        <f t="shared" si="67"/>
        <v>10</v>
      </c>
      <c r="V393" t="str">
        <f t="shared" si="68"/>
        <v>publishing</v>
      </c>
      <c r="W393" t="str">
        <f t="shared" si="70"/>
        <v>onfiction</v>
      </c>
      <c r="X393">
        <f t="shared" si="69"/>
        <v>21</v>
      </c>
    </row>
    <row r="394" spans="1:2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 s="17">
        <f t="shared" si="63"/>
        <v>40549.25</v>
      </c>
      <c r="K394">
        <v>1294293600</v>
      </c>
      <c r="L394" s="16">
        <f t="shared" si="64"/>
        <v>40551.25</v>
      </c>
      <c r="M394">
        <v>1294466400</v>
      </c>
      <c r="N394" t="b">
        <v>0</v>
      </c>
      <c r="O394" t="b">
        <v>0</v>
      </c>
      <c r="P394" t="s">
        <v>65</v>
      </c>
      <c r="Q394" s="6">
        <f t="shared" si="61"/>
        <v>0.65642371234207963</v>
      </c>
      <c r="R394">
        <f t="shared" si="62"/>
        <v>42.006218905472636</v>
      </c>
      <c r="S394" t="str">
        <f t="shared" si="65"/>
        <v>technology</v>
      </c>
      <c r="T394" t="str">
        <f t="shared" si="66"/>
        <v>wearables</v>
      </c>
      <c r="U394">
        <f t="shared" si="67"/>
        <v>10</v>
      </c>
      <c r="V394" t="str">
        <f t="shared" si="68"/>
        <v>technology</v>
      </c>
      <c r="W394" t="e">
        <f t="shared" si="70"/>
        <v>#VALUE!</v>
      </c>
      <c r="X394">
        <f t="shared" si="69"/>
        <v>20</v>
      </c>
    </row>
    <row r="395" spans="1:2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 s="17">
        <f t="shared" si="63"/>
        <v>42933.208333333328</v>
      </c>
      <c r="K395">
        <v>1500267600</v>
      </c>
      <c r="L395" s="16">
        <f t="shared" si="64"/>
        <v>42934.208333333328</v>
      </c>
      <c r="M395">
        <v>1500354000</v>
      </c>
      <c r="N395" t="b">
        <v>0</v>
      </c>
      <c r="O395" t="b">
        <v>0</v>
      </c>
      <c r="P395" t="s">
        <v>159</v>
      </c>
      <c r="Q395" s="6">
        <f t="shared" si="61"/>
        <v>2.2896178343949045</v>
      </c>
      <c r="R395">
        <f t="shared" si="62"/>
        <v>47.004903563255965</v>
      </c>
      <c r="S395" t="str">
        <f t="shared" si="65"/>
        <v>music</v>
      </c>
      <c r="T395" t="str">
        <f t="shared" si="66"/>
        <v>jazz</v>
      </c>
      <c r="U395">
        <f t="shared" si="67"/>
        <v>5</v>
      </c>
      <c r="V395" t="str">
        <f t="shared" si="68"/>
        <v>music</v>
      </c>
      <c r="W395" t="str">
        <f t="shared" si="70"/>
        <v>music/jazz</v>
      </c>
      <c r="X395">
        <f t="shared" si="69"/>
        <v>10</v>
      </c>
    </row>
    <row r="396" spans="1:2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 s="17">
        <f t="shared" si="63"/>
        <v>41484.208333333336</v>
      </c>
      <c r="K396">
        <v>1375074000</v>
      </c>
      <c r="L396" s="16">
        <f t="shared" si="64"/>
        <v>41494.208333333336</v>
      </c>
      <c r="M396">
        <v>1375938000</v>
      </c>
      <c r="N396" t="b">
        <v>0</v>
      </c>
      <c r="O396" t="b">
        <v>1</v>
      </c>
      <c r="P396" t="s">
        <v>42</v>
      </c>
      <c r="Q396" s="6">
        <f t="shared" si="61"/>
        <v>4.6937499999999996</v>
      </c>
      <c r="R396">
        <f t="shared" si="62"/>
        <v>110.44117647058823</v>
      </c>
      <c r="S396" t="str">
        <f t="shared" si="65"/>
        <v>film &amp; video</v>
      </c>
      <c r="T396" t="str">
        <f t="shared" si="66"/>
        <v>documentary</v>
      </c>
      <c r="U396">
        <f t="shared" si="67"/>
        <v>12</v>
      </c>
      <c r="V396" t="str">
        <f t="shared" si="68"/>
        <v>film &amp; video</v>
      </c>
      <c r="W396" t="str">
        <f t="shared" si="70"/>
        <v/>
      </c>
      <c r="X396">
        <f t="shared" si="69"/>
        <v>24</v>
      </c>
    </row>
    <row r="397" spans="1:2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 s="17">
        <f t="shared" si="63"/>
        <v>40885.25</v>
      </c>
      <c r="K397">
        <v>1323324000</v>
      </c>
      <c r="L397" s="16">
        <f t="shared" si="64"/>
        <v>40886.25</v>
      </c>
      <c r="M397">
        <v>1323410400</v>
      </c>
      <c r="N397" t="b">
        <v>1</v>
      </c>
      <c r="O397" t="b">
        <v>0</v>
      </c>
      <c r="P397" t="s">
        <v>33</v>
      </c>
      <c r="Q397" s="6">
        <f t="shared" si="61"/>
        <v>1.3011267605633803</v>
      </c>
      <c r="R397">
        <f t="shared" si="62"/>
        <v>41.990909090909092</v>
      </c>
      <c r="S397" t="str">
        <f t="shared" si="65"/>
        <v>theater</v>
      </c>
      <c r="T397" t="str">
        <f t="shared" si="66"/>
        <v>plays</v>
      </c>
      <c r="U397">
        <f t="shared" si="67"/>
        <v>7</v>
      </c>
      <c r="V397" t="str">
        <f t="shared" si="68"/>
        <v>theater</v>
      </c>
      <c r="W397" t="str">
        <f t="shared" si="70"/>
        <v>ater/plays</v>
      </c>
      <c r="X397">
        <f t="shared" si="69"/>
        <v>13</v>
      </c>
    </row>
    <row r="398" spans="1:2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 s="17">
        <f t="shared" si="63"/>
        <v>43378.208333333328</v>
      </c>
      <c r="K398">
        <v>1538715600</v>
      </c>
      <c r="L398" s="16">
        <f t="shared" si="64"/>
        <v>43386.208333333328</v>
      </c>
      <c r="M398">
        <v>1539406800</v>
      </c>
      <c r="N398" t="b">
        <v>0</v>
      </c>
      <c r="O398" t="b">
        <v>0</v>
      </c>
      <c r="P398" t="s">
        <v>53</v>
      </c>
      <c r="Q398" s="6">
        <f t="shared" si="61"/>
        <v>1.6705422993492407</v>
      </c>
      <c r="R398">
        <f t="shared" si="62"/>
        <v>48.012468827930178</v>
      </c>
      <c r="S398" t="str">
        <f t="shared" si="65"/>
        <v>film &amp; video</v>
      </c>
      <c r="T398" t="str">
        <f t="shared" si="66"/>
        <v>drama</v>
      </c>
      <c r="U398">
        <f t="shared" si="67"/>
        <v>12</v>
      </c>
      <c r="V398" t="str">
        <f t="shared" si="68"/>
        <v>film &amp; video</v>
      </c>
      <c r="W398" t="e">
        <f t="shared" si="70"/>
        <v>#VALUE!</v>
      </c>
      <c r="X398">
        <f t="shared" si="69"/>
        <v>18</v>
      </c>
    </row>
    <row r="399" spans="1:2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 s="17">
        <f t="shared" si="63"/>
        <v>41417.208333333336</v>
      </c>
      <c r="K399">
        <v>1369285200</v>
      </c>
      <c r="L399" s="16">
        <f t="shared" si="64"/>
        <v>41423.208333333336</v>
      </c>
      <c r="M399">
        <v>1369803600</v>
      </c>
      <c r="N399" t="b">
        <v>0</v>
      </c>
      <c r="O399" t="b">
        <v>0</v>
      </c>
      <c r="P399" t="s">
        <v>23</v>
      </c>
      <c r="Q399" s="6">
        <f t="shared" si="61"/>
        <v>1.738641975308642</v>
      </c>
      <c r="R399">
        <f t="shared" si="62"/>
        <v>31.019823788546255</v>
      </c>
      <c r="S399" t="str">
        <f t="shared" si="65"/>
        <v>music</v>
      </c>
      <c r="T399" t="str">
        <f t="shared" si="66"/>
        <v>rock</v>
      </c>
      <c r="U399">
        <f t="shared" si="67"/>
        <v>5</v>
      </c>
      <c r="V399" t="str">
        <f t="shared" si="68"/>
        <v>music</v>
      </c>
      <c r="W399" t="str">
        <f t="shared" si="70"/>
        <v>music/rock</v>
      </c>
      <c r="X399">
        <f t="shared" si="69"/>
        <v>10</v>
      </c>
    </row>
    <row r="400" spans="1:2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 s="17">
        <f t="shared" si="63"/>
        <v>43228.208333333328</v>
      </c>
      <c r="K400">
        <v>1525755600</v>
      </c>
      <c r="L400" s="16">
        <f t="shared" si="64"/>
        <v>43230.208333333328</v>
      </c>
      <c r="M400">
        <v>1525928400</v>
      </c>
      <c r="N400" t="b">
        <v>0</v>
      </c>
      <c r="O400" t="b">
        <v>1</v>
      </c>
      <c r="P400" t="s">
        <v>71</v>
      </c>
      <c r="Q400" s="6">
        <f t="shared" si="61"/>
        <v>7.1776470588235295</v>
      </c>
      <c r="R400">
        <f t="shared" si="62"/>
        <v>99.203252032520325</v>
      </c>
      <c r="S400" t="str">
        <f t="shared" si="65"/>
        <v>film &amp; video</v>
      </c>
      <c r="T400" t="str">
        <f t="shared" si="66"/>
        <v>animation</v>
      </c>
      <c r="U400">
        <f t="shared" si="67"/>
        <v>12</v>
      </c>
      <c r="V400" t="str">
        <f t="shared" si="68"/>
        <v>film &amp; video</v>
      </c>
      <c r="W400" t="str">
        <f t="shared" si="70"/>
        <v>ion</v>
      </c>
      <c r="X400">
        <f t="shared" si="69"/>
        <v>22</v>
      </c>
    </row>
    <row r="401" spans="1:2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 s="17">
        <f t="shared" si="63"/>
        <v>40576.25</v>
      </c>
      <c r="K401">
        <v>1296626400</v>
      </c>
      <c r="L401" s="16">
        <f t="shared" si="64"/>
        <v>40583.25</v>
      </c>
      <c r="M401">
        <v>1297231200</v>
      </c>
      <c r="N401" t="b">
        <v>0</v>
      </c>
      <c r="O401" t="b">
        <v>0</v>
      </c>
      <c r="P401" t="s">
        <v>60</v>
      </c>
      <c r="Q401" s="6">
        <f t="shared" si="61"/>
        <v>0.63850976361767731</v>
      </c>
      <c r="R401">
        <f t="shared" si="62"/>
        <v>66.022316684378325</v>
      </c>
      <c r="S401" t="str">
        <f t="shared" si="65"/>
        <v>music</v>
      </c>
      <c r="T401" t="str">
        <f t="shared" si="66"/>
        <v>indie rock</v>
      </c>
      <c r="U401">
        <f t="shared" si="67"/>
        <v>5</v>
      </c>
      <c r="V401" t="str">
        <f t="shared" si="68"/>
        <v>music</v>
      </c>
      <c r="W401" t="str">
        <f t="shared" si="70"/>
        <v>music/indie rock</v>
      </c>
      <c r="X401">
        <f t="shared" si="69"/>
        <v>16</v>
      </c>
    </row>
    <row r="402" spans="1:2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 s="17">
        <f t="shared" si="63"/>
        <v>41502.208333333336</v>
      </c>
      <c r="K402">
        <v>1376629200</v>
      </c>
      <c r="L402" s="16">
        <f t="shared" si="64"/>
        <v>41524.208333333336</v>
      </c>
      <c r="M402">
        <v>1378530000</v>
      </c>
      <c r="N402" t="b">
        <v>0</v>
      </c>
      <c r="O402" t="b">
        <v>1</v>
      </c>
      <c r="P402" t="s">
        <v>122</v>
      </c>
      <c r="Q402" s="6">
        <f t="shared" si="61"/>
        <v>0.02</v>
      </c>
      <c r="R402">
        <f t="shared" si="62"/>
        <v>2</v>
      </c>
      <c r="S402" t="str">
        <f t="shared" si="65"/>
        <v>photography</v>
      </c>
      <c r="T402" t="str">
        <f t="shared" si="66"/>
        <v>photography books</v>
      </c>
      <c r="U402">
        <f t="shared" si="67"/>
        <v>11</v>
      </c>
      <c r="V402" t="str">
        <f t="shared" si="68"/>
        <v>photography</v>
      </c>
      <c r="W402" t="str">
        <f t="shared" si="70"/>
        <v>s</v>
      </c>
      <c r="X402">
        <f t="shared" si="69"/>
        <v>29</v>
      </c>
    </row>
    <row r="403" spans="1:2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 s="17">
        <f t="shared" si="63"/>
        <v>43765.208333333328</v>
      </c>
      <c r="K403">
        <v>1572152400</v>
      </c>
      <c r="L403" s="16">
        <f t="shared" si="64"/>
        <v>43765.208333333328</v>
      </c>
      <c r="M403">
        <v>1572152400</v>
      </c>
      <c r="N403" t="b">
        <v>0</v>
      </c>
      <c r="O403" t="b">
        <v>0</v>
      </c>
      <c r="P403" t="s">
        <v>33</v>
      </c>
      <c r="Q403" s="6">
        <f t="shared" si="61"/>
        <v>15.302222222222222</v>
      </c>
      <c r="R403">
        <f t="shared" si="62"/>
        <v>46.060200668896321</v>
      </c>
      <c r="S403" t="str">
        <f t="shared" si="65"/>
        <v>theater</v>
      </c>
      <c r="T403" t="str">
        <f t="shared" si="66"/>
        <v>plays</v>
      </c>
      <c r="U403">
        <f t="shared" si="67"/>
        <v>7</v>
      </c>
      <c r="V403" t="str">
        <f t="shared" si="68"/>
        <v>theater</v>
      </c>
      <c r="W403" t="str">
        <f t="shared" si="70"/>
        <v>eater/plays</v>
      </c>
      <c r="X403">
        <f t="shared" si="69"/>
        <v>13</v>
      </c>
    </row>
    <row r="404" spans="1:2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 s="17">
        <f t="shared" si="63"/>
        <v>40914.25</v>
      </c>
      <c r="K404">
        <v>1325829600</v>
      </c>
      <c r="L404" s="16">
        <f t="shared" si="64"/>
        <v>40961.25</v>
      </c>
      <c r="M404">
        <v>1329890400</v>
      </c>
      <c r="N404" t="b">
        <v>0</v>
      </c>
      <c r="O404" t="b">
        <v>1</v>
      </c>
      <c r="P404" t="s">
        <v>100</v>
      </c>
      <c r="Q404" s="6">
        <f t="shared" si="61"/>
        <v>0.40356164383561643</v>
      </c>
      <c r="R404">
        <f t="shared" si="62"/>
        <v>73.650000000000006</v>
      </c>
      <c r="S404" t="str">
        <f t="shared" si="65"/>
        <v>film &amp; video</v>
      </c>
      <c r="T404" t="str">
        <f t="shared" si="66"/>
        <v>shorts</v>
      </c>
      <c r="U404">
        <f t="shared" si="67"/>
        <v>12</v>
      </c>
      <c r="V404" t="str">
        <f t="shared" si="68"/>
        <v>film &amp; video</v>
      </c>
      <c r="W404" t="str">
        <f t="shared" si="70"/>
        <v/>
      </c>
      <c r="X404">
        <f t="shared" si="69"/>
        <v>19</v>
      </c>
    </row>
    <row r="405" spans="1:2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 s="17">
        <f t="shared" si="63"/>
        <v>40310.208333333336</v>
      </c>
      <c r="K405">
        <v>1273640400</v>
      </c>
      <c r="L405" s="16">
        <f t="shared" si="64"/>
        <v>40346.208333333336</v>
      </c>
      <c r="M405">
        <v>1276750800</v>
      </c>
      <c r="N405" t="b">
        <v>0</v>
      </c>
      <c r="O405" t="b">
        <v>1</v>
      </c>
      <c r="P405" t="s">
        <v>33</v>
      </c>
      <c r="Q405" s="6">
        <f t="shared" si="61"/>
        <v>0.86220633299284988</v>
      </c>
      <c r="R405">
        <f t="shared" si="62"/>
        <v>55.99336650082919</v>
      </c>
      <c r="S405" t="str">
        <f t="shared" si="65"/>
        <v>theater</v>
      </c>
      <c r="T405" t="str">
        <f t="shared" si="66"/>
        <v>plays</v>
      </c>
      <c r="U405">
        <f t="shared" si="67"/>
        <v>7</v>
      </c>
      <c r="V405" t="str">
        <f t="shared" si="68"/>
        <v>theater</v>
      </c>
      <c r="W405" t="str">
        <f t="shared" si="70"/>
        <v>plays</v>
      </c>
      <c r="X405">
        <f t="shared" si="69"/>
        <v>13</v>
      </c>
    </row>
    <row r="406" spans="1:2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 s="17">
        <f t="shared" si="63"/>
        <v>43053.25</v>
      </c>
      <c r="K406">
        <v>1510639200</v>
      </c>
      <c r="L406" s="16">
        <f t="shared" si="64"/>
        <v>43056.25</v>
      </c>
      <c r="M406">
        <v>1510898400</v>
      </c>
      <c r="N406" t="b">
        <v>0</v>
      </c>
      <c r="O406" t="b">
        <v>0</v>
      </c>
      <c r="P406" t="s">
        <v>33</v>
      </c>
      <c r="Q406" s="6">
        <f t="shared" si="61"/>
        <v>3.1558486707566464</v>
      </c>
      <c r="R406">
        <f t="shared" si="62"/>
        <v>68.985695127402778</v>
      </c>
      <c r="S406" t="str">
        <f t="shared" si="65"/>
        <v>theater</v>
      </c>
      <c r="T406" t="str">
        <f t="shared" si="66"/>
        <v>plays</v>
      </c>
      <c r="U406">
        <f t="shared" si="67"/>
        <v>7</v>
      </c>
      <c r="V406" t="str">
        <f t="shared" si="68"/>
        <v>theater</v>
      </c>
      <c r="W406" t="str">
        <f t="shared" si="70"/>
        <v>plays</v>
      </c>
      <c r="X406">
        <f t="shared" si="69"/>
        <v>13</v>
      </c>
    </row>
    <row r="407" spans="1:2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 s="17">
        <f t="shared" si="63"/>
        <v>43255.208333333328</v>
      </c>
      <c r="K407">
        <v>1528088400</v>
      </c>
      <c r="L407" s="16">
        <f t="shared" si="64"/>
        <v>43305.208333333328</v>
      </c>
      <c r="M407">
        <v>1532408400</v>
      </c>
      <c r="N407" t="b">
        <v>0</v>
      </c>
      <c r="O407" t="b">
        <v>0</v>
      </c>
      <c r="P407" t="s">
        <v>33</v>
      </c>
      <c r="Q407" s="6">
        <f t="shared" si="61"/>
        <v>0.89618243243243245</v>
      </c>
      <c r="R407">
        <f t="shared" si="62"/>
        <v>60.981609195402299</v>
      </c>
      <c r="S407" t="str">
        <f t="shared" si="65"/>
        <v>theater</v>
      </c>
      <c r="T407" t="str">
        <f t="shared" si="66"/>
        <v>plays</v>
      </c>
      <c r="U407">
        <f t="shared" si="67"/>
        <v>7</v>
      </c>
      <c r="V407" t="str">
        <f t="shared" si="68"/>
        <v>theater</v>
      </c>
      <c r="W407" t="str">
        <f t="shared" si="70"/>
        <v>theater/plays</v>
      </c>
      <c r="X407">
        <f t="shared" si="69"/>
        <v>13</v>
      </c>
    </row>
    <row r="408" spans="1:2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 s="17">
        <f t="shared" si="63"/>
        <v>41304.25</v>
      </c>
      <c r="K408">
        <v>1359525600</v>
      </c>
      <c r="L408" s="16">
        <f t="shared" si="64"/>
        <v>41316.25</v>
      </c>
      <c r="M408">
        <v>1360562400</v>
      </c>
      <c r="N408" t="b">
        <v>1</v>
      </c>
      <c r="O408" t="b">
        <v>0</v>
      </c>
      <c r="P408" t="s">
        <v>42</v>
      </c>
      <c r="Q408" s="6">
        <f t="shared" si="61"/>
        <v>1.8214503816793892</v>
      </c>
      <c r="R408">
        <f t="shared" si="62"/>
        <v>110.98139534883721</v>
      </c>
      <c r="S408" t="str">
        <f t="shared" si="65"/>
        <v>film &amp; video</v>
      </c>
      <c r="T408" t="str">
        <f t="shared" si="66"/>
        <v>documentary</v>
      </c>
      <c r="U408">
        <f t="shared" si="67"/>
        <v>12</v>
      </c>
      <c r="V408" t="str">
        <f t="shared" si="68"/>
        <v>film &amp; video</v>
      </c>
      <c r="W408" t="str">
        <f t="shared" si="70"/>
        <v/>
      </c>
      <c r="X408">
        <f t="shared" si="69"/>
        <v>24</v>
      </c>
    </row>
    <row r="409" spans="1:2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 s="17">
        <f t="shared" si="63"/>
        <v>43751.208333333328</v>
      </c>
      <c r="K409">
        <v>1570942800</v>
      </c>
      <c r="L409" s="16">
        <f t="shared" si="64"/>
        <v>43758.208333333328</v>
      </c>
      <c r="M409">
        <v>1571547600</v>
      </c>
      <c r="N409" t="b">
        <v>0</v>
      </c>
      <c r="O409" t="b">
        <v>0</v>
      </c>
      <c r="P409" t="s">
        <v>33</v>
      </c>
      <c r="Q409" s="6">
        <f t="shared" si="61"/>
        <v>3.5588235294117645</v>
      </c>
      <c r="R409">
        <f t="shared" si="62"/>
        <v>25</v>
      </c>
      <c r="S409" t="str">
        <f t="shared" si="65"/>
        <v>theater</v>
      </c>
      <c r="T409" t="str">
        <f t="shared" si="66"/>
        <v>plays</v>
      </c>
      <c r="U409">
        <f t="shared" si="67"/>
        <v>7</v>
      </c>
      <c r="V409" t="str">
        <f t="shared" si="68"/>
        <v>theater</v>
      </c>
      <c r="W409" t="str">
        <f t="shared" si="70"/>
        <v>theater/plays</v>
      </c>
      <c r="X409">
        <f t="shared" si="69"/>
        <v>13</v>
      </c>
    </row>
    <row r="410" spans="1:2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 s="17">
        <f t="shared" si="63"/>
        <v>42541.208333333328</v>
      </c>
      <c r="K410">
        <v>1466398800</v>
      </c>
      <c r="L410" s="16">
        <f t="shared" si="64"/>
        <v>42561.208333333328</v>
      </c>
      <c r="M410">
        <v>1468126800</v>
      </c>
      <c r="N410" t="b">
        <v>0</v>
      </c>
      <c r="O410" t="b">
        <v>0</v>
      </c>
      <c r="P410" t="s">
        <v>42</v>
      </c>
      <c r="Q410" s="6">
        <f t="shared" si="61"/>
        <v>1.3183695652173912</v>
      </c>
      <c r="R410">
        <f t="shared" si="62"/>
        <v>78.759740259740255</v>
      </c>
      <c r="S410" t="str">
        <f t="shared" si="65"/>
        <v>film &amp; video</v>
      </c>
      <c r="T410" t="str">
        <f t="shared" si="66"/>
        <v>documentary</v>
      </c>
      <c r="U410">
        <f t="shared" si="67"/>
        <v>12</v>
      </c>
      <c r="V410" t="str">
        <f t="shared" si="68"/>
        <v>film &amp; video</v>
      </c>
      <c r="W410" t="e">
        <f t="shared" si="70"/>
        <v>#VALUE!</v>
      </c>
      <c r="X410">
        <f t="shared" si="69"/>
        <v>24</v>
      </c>
    </row>
    <row r="411" spans="1:2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 s="17">
        <f t="shared" si="63"/>
        <v>42843.208333333328</v>
      </c>
      <c r="K411">
        <v>1492491600</v>
      </c>
      <c r="L411" s="16">
        <f t="shared" si="64"/>
        <v>42847.208333333328</v>
      </c>
      <c r="M411">
        <v>1492837200</v>
      </c>
      <c r="N411" t="b">
        <v>0</v>
      </c>
      <c r="O411" t="b">
        <v>0</v>
      </c>
      <c r="P411" t="s">
        <v>23</v>
      </c>
      <c r="Q411" s="6">
        <f t="shared" si="61"/>
        <v>0.46315634218289087</v>
      </c>
      <c r="R411">
        <f t="shared" si="62"/>
        <v>87.960784313725483</v>
      </c>
      <c r="S411" t="str">
        <f t="shared" si="65"/>
        <v>music</v>
      </c>
      <c r="T411" t="str">
        <f t="shared" si="66"/>
        <v>rock</v>
      </c>
      <c r="U411">
        <f t="shared" si="67"/>
        <v>5</v>
      </c>
      <c r="V411" t="str">
        <f t="shared" si="68"/>
        <v>music</v>
      </c>
      <c r="W411" t="str">
        <f t="shared" si="70"/>
        <v>music/rock</v>
      </c>
      <c r="X411">
        <f t="shared" si="69"/>
        <v>10</v>
      </c>
    </row>
    <row r="412" spans="1:2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 s="17">
        <f t="shared" si="63"/>
        <v>42122.208333333328</v>
      </c>
      <c r="K412">
        <v>1430197200</v>
      </c>
      <c r="L412" s="16">
        <f t="shared" si="64"/>
        <v>42122.208333333328</v>
      </c>
      <c r="M412">
        <v>1430197200</v>
      </c>
      <c r="N412" t="b">
        <v>0</v>
      </c>
      <c r="O412" t="b">
        <v>0</v>
      </c>
      <c r="P412" t="s">
        <v>292</v>
      </c>
      <c r="Q412" s="6">
        <f t="shared" si="61"/>
        <v>0.36132726089785294</v>
      </c>
      <c r="R412">
        <f t="shared" si="62"/>
        <v>49.987398739873989</v>
      </c>
      <c r="S412" t="str">
        <f t="shared" si="65"/>
        <v>games</v>
      </c>
      <c r="T412" t="str">
        <f t="shared" si="66"/>
        <v>mobile games</v>
      </c>
      <c r="U412">
        <f t="shared" si="67"/>
        <v>5</v>
      </c>
      <c r="V412" t="str">
        <f t="shared" si="68"/>
        <v>games</v>
      </c>
      <c r="W412" t="str">
        <f t="shared" si="70"/>
        <v>e games</v>
      </c>
      <c r="X412">
        <f t="shared" si="69"/>
        <v>18</v>
      </c>
    </row>
    <row r="413" spans="1:2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 s="17">
        <f t="shared" si="63"/>
        <v>42884.208333333328</v>
      </c>
      <c r="K413">
        <v>1496034000</v>
      </c>
      <c r="L413" s="16">
        <f t="shared" si="64"/>
        <v>42886.208333333328</v>
      </c>
      <c r="M413">
        <v>1496206800</v>
      </c>
      <c r="N413" t="b">
        <v>0</v>
      </c>
      <c r="O413" t="b">
        <v>0</v>
      </c>
      <c r="P413" t="s">
        <v>33</v>
      </c>
      <c r="Q413" s="6">
        <f t="shared" si="61"/>
        <v>1.0462820512820512</v>
      </c>
      <c r="R413">
        <f t="shared" si="62"/>
        <v>99.524390243902445</v>
      </c>
      <c r="S413" t="str">
        <f t="shared" si="65"/>
        <v>theater</v>
      </c>
      <c r="T413" t="str">
        <f t="shared" si="66"/>
        <v>plays</v>
      </c>
      <c r="U413">
        <f t="shared" si="67"/>
        <v>7</v>
      </c>
      <c r="V413" t="str">
        <f t="shared" si="68"/>
        <v>theater</v>
      </c>
      <c r="W413" t="str">
        <f t="shared" si="70"/>
        <v>ater/plays</v>
      </c>
      <c r="X413">
        <f t="shared" si="69"/>
        <v>13</v>
      </c>
    </row>
    <row r="414" spans="1:2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 s="17">
        <f t="shared" si="63"/>
        <v>41642.25</v>
      </c>
      <c r="K414">
        <v>1388728800</v>
      </c>
      <c r="L414" s="16">
        <f t="shared" si="64"/>
        <v>41652.25</v>
      </c>
      <c r="M414">
        <v>1389592800</v>
      </c>
      <c r="N414" t="b">
        <v>0</v>
      </c>
      <c r="O414" t="b">
        <v>0</v>
      </c>
      <c r="P414" t="s">
        <v>119</v>
      </c>
      <c r="Q414" s="6">
        <f t="shared" si="61"/>
        <v>6.6885714285714286</v>
      </c>
      <c r="R414">
        <f t="shared" si="62"/>
        <v>104.82089552238806</v>
      </c>
      <c r="S414" t="str">
        <f t="shared" si="65"/>
        <v>publishing</v>
      </c>
      <c r="T414" t="str">
        <f t="shared" si="66"/>
        <v>fiction</v>
      </c>
      <c r="U414">
        <f t="shared" si="67"/>
        <v>10</v>
      </c>
      <c r="V414" t="str">
        <f t="shared" si="68"/>
        <v>publishing</v>
      </c>
      <c r="W414" t="str">
        <f t="shared" si="70"/>
        <v>ing/fiction</v>
      </c>
      <c r="X414">
        <f t="shared" si="69"/>
        <v>18</v>
      </c>
    </row>
    <row r="415" spans="1:2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 s="17">
        <f t="shared" si="63"/>
        <v>43431.25</v>
      </c>
      <c r="K415">
        <v>1543298400</v>
      </c>
      <c r="L415" s="16">
        <f t="shared" si="64"/>
        <v>43458.25</v>
      </c>
      <c r="M415">
        <v>1545631200</v>
      </c>
      <c r="N415" t="b">
        <v>0</v>
      </c>
      <c r="O415" t="b">
        <v>0</v>
      </c>
      <c r="P415" t="s">
        <v>71</v>
      </c>
      <c r="Q415" s="6">
        <f t="shared" si="61"/>
        <v>0.62072823218997364</v>
      </c>
      <c r="R415">
        <f t="shared" si="62"/>
        <v>108.01469237832875</v>
      </c>
      <c r="S415" t="str">
        <f t="shared" si="65"/>
        <v>film &amp; video</v>
      </c>
      <c r="T415" t="str">
        <f t="shared" si="66"/>
        <v>animation</v>
      </c>
      <c r="U415">
        <f t="shared" si="67"/>
        <v>12</v>
      </c>
      <c r="V415" t="str">
        <f t="shared" si="68"/>
        <v>film &amp; video</v>
      </c>
      <c r="W415" t="str">
        <f t="shared" si="70"/>
        <v>ion</v>
      </c>
      <c r="X415">
        <f t="shared" si="69"/>
        <v>22</v>
      </c>
    </row>
    <row r="416" spans="1:2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 s="17">
        <f t="shared" si="63"/>
        <v>40288.208333333336</v>
      </c>
      <c r="K416">
        <v>1271739600</v>
      </c>
      <c r="L416" s="16">
        <f t="shared" si="64"/>
        <v>40296.208333333336</v>
      </c>
      <c r="M416">
        <v>1272430800</v>
      </c>
      <c r="N416" t="b">
        <v>0</v>
      </c>
      <c r="O416" t="b">
        <v>1</v>
      </c>
      <c r="P416" t="s">
        <v>17</v>
      </c>
      <c r="Q416" s="6">
        <f t="shared" si="61"/>
        <v>0.84699787460148779</v>
      </c>
      <c r="R416">
        <f t="shared" si="62"/>
        <v>28.998544660724033</v>
      </c>
      <c r="S416" t="str">
        <f t="shared" si="65"/>
        <v>food</v>
      </c>
      <c r="T416" t="str">
        <f t="shared" si="66"/>
        <v>food trucks</v>
      </c>
      <c r="U416">
        <f t="shared" si="67"/>
        <v>4</v>
      </c>
      <c r="V416" t="str">
        <f t="shared" si="68"/>
        <v>food</v>
      </c>
      <c r="W416" t="str">
        <f t="shared" si="70"/>
        <v>d trucks</v>
      </c>
      <c r="X416">
        <f t="shared" si="69"/>
        <v>16</v>
      </c>
    </row>
    <row r="417" spans="1:2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 s="17">
        <f t="shared" si="63"/>
        <v>40921.25</v>
      </c>
      <c r="K417">
        <v>1326434400</v>
      </c>
      <c r="L417" s="16">
        <f t="shared" si="64"/>
        <v>40938.25</v>
      </c>
      <c r="M417">
        <v>1327903200</v>
      </c>
      <c r="N417" t="b">
        <v>0</v>
      </c>
      <c r="O417" t="b">
        <v>0</v>
      </c>
      <c r="P417" t="s">
        <v>33</v>
      </c>
      <c r="Q417" s="6">
        <f t="shared" si="61"/>
        <v>0.11059030837004405</v>
      </c>
      <c r="R417">
        <f t="shared" si="62"/>
        <v>30.028708133971293</v>
      </c>
      <c r="S417" t="str">
        <f t="shared" si="65"/>
        <v>theater</v>
      </c>
      <c r="T417" t="str">
        <f t="shared" si="66"/>
        <v>plays</v>
      </c>
      <c r="U417">
        <f t="shared" si="67"/>
        <v>7</v>
      </c>
      <c r="V417" t="str">
        <f t="shared" si="68"/>
        <v>theater</v>
      </c>
      <c r="W417" t="str">
        <f t="shared" si="70"/>
        <v>theater/plays</v>
      </c>
      <c r="X417">
        <f t="shared" si="69"/>
        <v>13</v>
      </c>
    </row>
    <row r="418" spans="1:2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 s="17">
        <f t="shared" si="63"/>
        <v>40560.25</v>
      </c>
      <c r="K418">
        <v>1295244000</v>
      </c>
      <c r="L418" s="16">
        <f t="shared" si="64"/>
        <v>40569.25</v>
      </c>
      <c r="M418">
        <v>1296021600</v>
      </c>
      <c r="N418" t="b">
        <v>0</v>
      </c>
      <c r="O418" t="b">
        <v>1</v>
      </c>
      <c r="P418" t="s">
        <v>42</v>
      </c>
      <c r="Q418" s="6">
        <f t="shared" si="61"/>
        <v>0.43838781575037145</v>
      </c>
      <c r="R418">
        <f t="shared" si="62"/>
        <v>41.005559416261292</v>
      </c>
      <c r="S418" t="str">
        <f t="shared" si="65"/>
        <v>film &amp; video</v>
      </c>
      <c r="T418" t="str">
        <f t="shared" si="66"/>
        <v>documentary</v>
      </c>
      <c r="U418">
        <f t="shared" si="67"/>
        <v>12</v>
      </c>
      <c r="V418" t="str">
        <f t="shared" si="68"/>
        <v>film &amp; video</v>
      </c>
      <c r="W418" t="str">
        <f t="shared" si="70"/>
        <v/>
      </c>
      <c r="X418">
        <f t="shared" si="69"/>
        <v>24</v>
      </c>
    </row>
    <row r="419" spans="1:2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 s="17">
        <f t="shared" si="63"/>
        <v>43407.208333333328</v>
      </c>
      <c r="K419">
        <v>1541221200</v>
      </c>
      <c r="L419" s="16">
        <f t="shared" si="64"/>
        <v>43431.25</v>
      </c>
      <c r="M419">
        <v>1543298400</v>
      </c>
      <c r="N419" t="b">
        <v>0</v>
      </c>
      <c r="O419" t="b">
        <v>0</v>
      </c>
      <c r="P419" t="s">
        <v>33</v>
      </c>
      <c r="Q419" s="6">
        <f t="shared" si="61"/>
        <v>0.55470588235294116</v>
      </c>
      <c r="R419">
        <f t="shared" si="62"/>
        <v>62.866666666666667</v>
      </c>
      <c r="S419" t="str">
        <f t="shared" si="65"/>
        <v>theater</v>
      </c>
      <c r="T419" t="str">
        <f t="shared" si="66"/>
        <v>plays</v>
      </c>
      <c r="U419">
        <f t="shared" si="67"/>
        <v>7</v>
      </c>
      <c r="V419" t="str">
        <f t="shared" si="68"/>
        <v>theater</v>
      </c>
      <c r="W419" t="str">
        <f t="shared" si="70"/>
        <v>theater/plays</v>
      </c>
      <c r="X419">
        <f t="shared" si="69"/>
        <v>13</v>
      </c>
    </row>
    <row r="420" spans="1:2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 s="17">
        <f t="shared" si="63"/>
        <v>41035.208333333336</v>
      </c>
      <c r="K420">
        <v>1336280400</v>
      </c>
      <c r="L420" s="16">
        <f t="shared" si="64"/>
        <v>41036.208333333336</v>
      </c>
      <c r="M420">
        <v>1336366800</v>
      </c>
      <c r="N420" t="b">
        <v>0</v>
      </c>
      <c r="O420" t="b">
        <v>0</v>
      </c>
      <c r="P420" t="s">
        <v>42</v>
      </c>
      <c r="Q420" s="6">
        <f t="shared" si="61"/>
        <v>0.57399511301160655</v>
      </c>
      <c r="R420">
        <f t="shared" si="62"/>
        <v>47.005002501250623</v>
      </c>
      <c r="S420" t="str">
        <f t="shared" si="65"/>
        <v>film &amp; video</v>
      </c>
      <c r="T420" t="str">
        <f t="shared" si="66"/>
        <v>documentary</v>
      </c>
      <c r="U420">
        <f t="shared" si="67"/>
        <v>12</v>
      </c>
      <c r="V420" t="str">
        <f t="shared" si="68"/>
        <v>film &amp; video</v>
      </c>
      <c r="W420" t="str">
        <f t="shared" si="70"/>
        <v>y</v>
      </c>
      <c r="X420">
        <f t="shared" si="69"/>
        <v>24</v>
      </c>
    </row>
    <row r="421" spans="1:2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 s="17">
        <f t="shared" si="63"/>
        <v>40899.25</v>
      </c>
      <c r="K421">
        <v>1324533600</v>
      </c>
      <c r="L421" s="16">
        <f t="shared" si="64"/>
        <v>40905.25</v>
      </c>
      <c r="M421">
        <v>1325052000</v>
      </c>
      <c r="N421" t="b">
        <v>0</v>
      </c>
      <c r="O421" t="b">
        <v>0</v>
      </c>
      <c r="P421" t="s">
        <v>28</v>
      </c>
      <c r="Q421" s="6">
        <f t="shared" si="61"/>
        <v>1.2343497363796134</v>
      </c>
      <c r="R421">
        <f t="shared" si="62"/>
        <v>26.997693638285604</v>
      </c>
      <c r="S421" t="str">
        <f t="shared" si="65"/>
        <v>technology</v>
      </c>
      <c r="T421" t="str">
        <f t="shared" si="66"/>
        <v>web</v>
      </c>
      <c r="U421">
        <f t="shared" si="67"/>
        <v>10</v>
      </c>
      <c r="V421" t="str">
        <f t="shared" si="68"/>
        <v>technology</v>
      </c>
      <c r="W421" t="str">
        <f t="shared" si="70"/>
        <v>eb</v>
      </c>
      <c r="X421">
        <f t="shared" si="69"/>
        <v>14</v>
      </c>
    </row>
    <row r="422" spans="1:2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 s="17">
        <f t="shared" si="63"/>
        <v>42911.208333333328</v>
      </c>
      <c r="K422">
        <v>1498366800</v>
      </c>
      <c r="L422" s="16">
        <f t="shared" si="64"/>
        <v>42925.208333333328</v>
      </c>
      <c r="M422">
        <v>1499576400</v>
      </c>
      <c r="N422" t="b">
        <v>0</v>
      </c>
      <c r="O422" t="b">
        <v>0</v>
      </c>
      <c r="P422" t="s">
        <v>33</v>
      </c>
      <c r="Q422" s="6">
        <f t="shared" si="61"/>
        <v>1.2846</v>
      </c>
      <c r="R422">
        <f t="shared" si="62"/>
        <v>68.329787234042556</v>
      </c>
      <c r="S422" t="str">
        <f t="shared" si="65"/>
        <v>theater</v>
      </c>
      <c r="T422" t="str">
        <f t="shared" si="66"/>
        <v>plays</v>
      </c>
      <c r="U422">
        <f t="shared" si="67"/>
        <v>7</v>
      </c>
      <c r="V422" t="str">
        <f t="shared" si="68"/>
        <v>theater</v>
      </c>
      <c r="W422" t="str">
        <f t="shared" si="70"/>
        <v>heater/plays</v>
      </c>
      <c r="X422">
        <f t="shared" si="69"/>
        <v>13</v>
      </c>
    </row>
    <row r="423" spans="1:2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 s="17">
        <f t="shared" si="63"/>
        <v>42915.208333333328</v>
      </c>
      <c r="K423">
        <v>1498712400</v>
      </c>
      <c r="L423" s="16">
        <f t="shared" si="64"/>
        <v>42945.208333333328</v>
      </c>
      <c r="M423">
        <v>1501304400</v>
      </c>
      <c r="N423" t="b">
        <v>0</v>
      </c>
      <c r="O423" t="b">
        <v>1</v>
      </c>
      <c r="P423" t="s">
        <v>65</v>
      </c>
      <c r="Q423" s="6">
        <f t="shared" si="61"/>
        <v>0.63989361702127656</v>
      </c>
      <c r="R423">
        <f t="shared" si="62"/>
        <v>50.974576271186443</v>
      </c>
      <c r="S423" t="str">
        <f t="shared" si="65"/>
        <v>technology</v>
      </c>
      <c r="T423" t="str">
        <f t="shared" si="66"/>
        <v>wearables</v>
      </c>
      <c r="U423">
        <f t="shared" si="67"/>
        <v>10</v>
      </c>
      <c r="V423" t="str">
        <f t="shared" si="68"/>
        <v>technology</v>
      </c>
      <c r="W423" t="str">
        <f t="shared" si="70"/>
        <v>es</v>
      </c>
      <c r="X423">
        <f t="shared" si="69"/>
        <v>20</v>
      </c>
    </row>
    <row r="424" spans="1:2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 s="17">
        <f t="shared" si="63"/>
        <v>40285.208333333336</v>
      </c>
      <c r="K424">
        <v>1271480400</v>
      </c>
      <c r="L424" s="16">
        <f t="shared" si="64"/>
        <v>40305.208333333336</v>
      </c>
      <c r="M424">
        <v>1273208400</v>
      </c>
      <c r="N424" t="b">
        <v>0</v>
      </c>
      <c r="O424" t="b">
        <v>1</v>
      </c>
      <c r="P424" t="s">
        <v>33</v>
      </c>
      <c r="Q424" s="6">
        <f t="shared" si="61"/>
        <v>1.2729885057471264</v>
      </c>
      <c r="R424">
        <f t="shared" si="62"/>
        <v>54.024390243902438</v>
      </c>
      <c r="S424" t="str">
        <f t="shared" si="65"/>
        <v>theater</v>
      </c>
      <c r="T424" t="str">
        <f t="shared" si="66"/>
        <v>plays</v>
      </c>
      <c r="U424">
        <f t="shared" si="67"/>
        <v>7</v>
      </c>
      <c r="V424" t="str">
        <f t="shared" si="68"/>
        <v>theater</v>
      </c>
      <c r="W424" t="str">
        <f t="shared" si="70"/>
        <v>er/plays</v>
      </c>
      <c r="X424">
        <f t="shared" si="69"/>
        <v>13</v>
      </c>
    </row>
    <row r="425" spans="1:2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 s="17">
        <f t="shared" si="63"/>
        <v>40808.208333333336</v>
      </c>
      <c r="K425">
        <v>1316667600</v>
      </c>
      <c r="L425" s="16">
        <f t="shared" si="64"/>
        <v>40810.208333333336</v>
      </c>
      <c r="M425">
        <v>1316840400</v>
      </c>
      <c r="N425" t="b">
        <v>0</v>
      </c>
      <c r="O425" t="b">
        <v>1</v>
      </c>
      <c r="P425" t="s">
        <v>17</v>
      </c>
      <c r="Q425" s="6">
        <f t="shared" si="61"/>
        <v>0.10638024357239513</v>
      </c>
      <c r="R425">
        <f t="shared" si="62"/>
        <v>97.055555555555557</v>
      </c>
      <c r="S425" t="str">
        <f t="shared" si="65"/>
        <v>food</v>
      </c>
      <c r="T425" t="str">
        <f t="shared" si="66"/>
        <v>food trucks</v>
      </c>
      <c r="U425">
        <f t="shared" si="67"/>
        <v>4</v>
      </c>
      <c r="V425" t="str">
        <f t="shared" si="68"/>
        <v>food</v>
      </c>
      <c r="W425" t="str">
        <f t="shared" si="70"/>
        <v>food trucks</v>
      </c>
      <c r="X425">
        <f t="shared" si="69"/>
        <v>16</v>
      </c>
    </row>
    <row r="426" spans="1:2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 s="17">
        <f t="shared" si="63"/>
        <v>43208.208333333328</v>
      </c>
      <c r="K426">
        <v>1524027600</v>
      </c>
      <c r="L426" s="16">
        <f t="shared" si="64"/>
        <v>43214.208333333328</v>
      </c>
      <c r="M426">
        <v>1524546000</v>
      </c>
      <c r="N426" t="b">
        <v>0</v>
      </c>
      <c r="O426" t="b">
        <v>0</v>
      </c>
      <c r="P426" t="s">
        <v>60</v>
      </c>
      <c r="Q426" s="6">
        <f t="shared" si="61"/>
        <v>0.40470588235294119</v>
      </c>
      <c r="R426">
        <f t="shared" si="62"/>
        <v>24.867469879518072</v>
      </c>
      <c r="S426" t="str">
        <f t="shared" si="65"/>
        <v>music</v>
      </c>
      <c r="T426" t="str">
        <f t="shared" si="66"/>
        <v>indie rock</v>
      </c>
      <c r="U426">
        <f t="shared" si="67"/>
        <v>5</v>
      </c>
      <c r="V426" t="str">
        <f t="shared" si="68"/>
        <v>music</v>
      </c>
      <c r="W426" t="str">
        <f t="shared" si="70"/>
        <v>music/indie rock</v>
      </c>
      <c r="X426">
        <f t="shared" si="69"/>
        <v>16</v>
      </c>
    </row>
    <row r="427" spans="1:2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 s="17">
        <f t="shared" si="63"/>
        <v>42213.208333333328</v>
      </c>
      <c r="K427">
        <v>1438059600</v>
      </c>
      <c r="L427" s="16">
        <f t="shared" si="64"/>
        <v>42219.208333333328</v>
      </c>
      <c r="M427">
        <v>1438578000</v>
      </c>
      <c r="N427" t="b">
        <v>0</v>
      </c>
      <c r="O427" t="b">
        <v>0</v>
      </c>
      <c r="P427" t="s">
        <v>122</v>
      </c>
      <c r="Q427" s="6">
        <f t="shared" si="61"/>
        <v>2.8766666666666665</v>
      </c>
      <c r="R427">
        <f t="shared" si="62"/>
        <v>84.423913043478265</v>
      </c>
      <c r="S427" t="str">
        <f t="shared" si="65"/>
        <v>photography</v>
      </c>
      <c r="T427" t="str">
        <f t="shared" si="66"/>
        <v>photography books</v>
      </c>
      <c r="U427">
        <f t="shared" si="67"/>
        <v>11</v>
      </c>
      <c r="V427" t="str">
        <f t="shared" si="68"/>
        <v>photography</v>
      </c>
      <c r="W427" t="str">
        <f t="shared" si="70"/>
        <v>s</v>
      </c>
      <c r="X427">
        <f t="shared" si="69"/>
        <v>29</v>
      </c>
    </row>
    <row r="428" spans="1:2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 s="17">
        <f t="shared" si="63"/>
        <v>41332.25</v>
      </c>
      <c r="K428">
        <v>1361944800</v>
      </c>
      <c r="L428" s="16">
        <f t="shared" si="64"/>
        <v>41339.25</v>
      </c>
      <c r="M428">
        <v>1362549600</v>
      </c>
      <c r="N428" t="b">
        <v>0</v>
      </c>
      <c r="O428" t="b">
        <v>0</v>
      </c>
      <c r="P428" t="s">
        <v>33</v>
      </c>
      <c r="Q428" s="6">
        <f t="shared" si="61"/>
        <v>5.7294444444444448</v>
      </c>
      <c r="R428">
        <f t="shared" si="62"/>
        <v>47.091324200913242</v>
      </c>
      <c r="S428" t="str">
        <f t="shared" si="65"/>
        <v>theater</v>
      </c>
      <c r="T428" t="str">
        <f t="shared" si="66"/>
        <v>plays</v>
      </c>
      <c r="U428">
        <f t="shared" si="67"/>
        <v>7</v>
      </c>
      <c r="V428" t="str">
        <f t="shared" si="68"/>
        <v>theater</v>
      </c>
      <c r="W428" t="str">
        <f t="shared" si="70"/>
        <v>plays</v>
      </c>
      <c r="X428">
        <f t="shared" si="69"/>
        <v>13</v>
      </c>
    </row>
    <row r="429" spans="1:2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 s="17">
        <f t="shared" si="63"/>
        <v>41895.208333333336</v>
      </c>
      <c r="K429">
        <v>1410584400</v>
      </c>
      <c r="L429" s="16">
        <f t="shared" si="64"/>
        <v>41927.208333333336</v>
      </c>
      <c r="M429">
        <v>1413349200</v>
      </c>
      <c r="N429" t="b">
        <v>0</v>
      </c>
      <c r="O429" t="b">
        <v>1</v>
      </c>
      <c r="P429" t="s">
        <v>33</v>
      </c>
      <c r="Q429" s="6">
        <f t="shared" si="61"/>
        <v>1.1290429799426933</v>
      </c>
      <c r="R429">
        <f t="shared" si="62"/>
        <v>77.996041171813147</v>
      </c>
      <c r="S429" t="str">
        <f t="shared" si="65"/>
        <v>theater</v>
      </c>
      <c r="T429" t="str">
        <f t="shared" si="66"/>
        <v>plays</v>
      </c>
      <c r="U429">
        <f t="shared" si="67"/>
        <v>7</v>
      </c>
      <c r="V429" t="str">
        <f t="shared" si="68"/>
        <v>theater</v>
      </c>
      <c r="W429" t="str">
        <f t="shared" si="70"/>
        <v>theater/plays</v>
      </c>
      <c r="X429">
        <f t="shared" si="69"/>
        <v>13</v>
      </c>
    </row>
    <row r="430" spans="1:2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 s="17">
        <f t="shared" si="63"/>
        <v>40585.25</v>
      </c>
      <c r="K430">
        <v>1297404000</v>
      </c>
      <c r="L430" s="16">
        <f t="shared" si="64"/>
        <v>40592.25</v>
      </c>
      <c r="M430">
        <v>1298008800</v>
      </c>
      <c r="N430" t="b">
        <v>0</v>
      </c>
      <c r="O430" t="b">
        <v>0</v>
      </c>
      <c r="P430" t="s">
        <v>71</v>
      </c>
      <c r="Q430" s="6">
        <f t="shared" si="61"/>
        <v>0.46387573964497042</v>
      </c>
      <c r="R430">
        <f t="shared" si="62"/>
        <v>62.967871485943775</v>
      </c>
      <c r="S430" t="str">
        <f t="shared" si="65"/>
        <v>film &amp; video</v>
      </c>
      <c r="T430" t="str">
        <f t="shared" si="66"/>
        <v>animation</v>
      </c>
      <c r="U430">
        <f t="shared" si="67"/>
        <v>12</v>
      </c>
      <c r="V430" t="str">
        <f t="shared" si="68"/>
        <v>film &amp; video</v>
      </c>
      <c r="W430" t="str">
        <f t="shared" si="70"/>
        <v xml:space="preserve"> video/animation</v>
      </c>
      <c r="X430">
        <f t="shared" si="69"/>
        <v>22</v>
      </c>
    </row>
    <row r="431" spans="1:2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 s="17">
        <f t="shared" si="63"/>
        <v>41680.25</v>
      </c>
      <c r="K431">
        <v>1392012000</v>
      </c>
      <c r="L431" s="16">
        <f t="shared" si="64"/>
        <v>41708.208333333336</v>
      </c>
      <c r="M431">
        <v>1394427600</v>
      </c>
      <c r="N431" t="b">
        <v>0</v>
      </c>
      <c r="O431" t="b">
        <v>1</v>
      </c>
      <c r="P431" t="s">
        <v>122</v>
      </c>
      <c r="Q431" s="6">
        <f t="shared" si="61"/>
        <v>0.90675916230366493</v>
      </c>
      <c r="R431">
        <f t="shared" si="62"/>
        <v>81.006080449017773</v>
      </c>
      <c r="S431" t="str">
        <f t="shared" si="65"/>
        <v>photography</v>
      </c>
      <c r="T431" t="str">
        <f t="shared" si="66"/>
        <v>photography books</v>
      </c>
      <c r="U431">
        <f t="shared" si="67"/>
        <v>11</v>
      </c>
      <c r="V431" t="str">
        <f t="shared" si="68"/>
        <v>photography</v>
      </c>
      <c r="W431" t="str">
        <f t="shared" si="70"/>
        <v>s</v>
      </c>
      <c r="X431">
        <f t="shared" si="69"/>
        <v>29</v>
      </c>
    </row>
    <row r="432" spans="1:2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 s="17">
        <f t="shared" si="63"/>
        <v>43737.208333333328</v>
      </c>
      <c r="K432">
        <v>1569733200</v>
      </c>
      <c r="L432" s="16">
        <f t="shared" si="64"/>
        <v>43771.208333333328</v>
      </c>
      <c r="M432">
        <v>1572670800</v>
      </c>
      <c r="N432" t="b">
        <v>0</v>
      </c>
      <c r="O432" t="b">
        <v>0</v>
      </c>
      <c r="P432" t="s">
        <v>33</v>
      </c>
      <c r="Q432" s="6">
        <f t="shared" si="61"/>
        <v>0.67740740740740746</v>
      </c>
      <c r="R432">
        <f t="shared" si="62"/>
        <v>65.321428571428569</v>
      </c>
      <c r="S432" t="str">
        <f t="shared" si="65"/>
        <v>theater</v>
      </c>
      <c r="T432" t="str">
        <f t="shared" si="66"/>
        <v>plays</v>
      </c>
      <c r="U432">
        <f t="shared" si="67"/>
        <v>7</v>
      </c>
      <c r="V432" t="str">
        <f t="shared" si="68"/>
        <v>theater</v>
      </c>
      <c r="W432" t="str">
        <f t="shared" si="70"/>
        <v>plays</v>
      </c>
      <c r="X432">
        <f t="shared" si="69"/>
        <v>13</v>
      </c>
    </row>
    <row r="433" spans="1:2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 s="17">
        <f t="shared" si="63"/>
        <v>43273.208333333328</v>
      </c>
      <c r="K433">
        <v>1529643600</v>
      </c>
      <c r="L433" s="16">
        <f t="shared" si="64"/>
        <v>43290.208333333328</v>
      </c>
      <c r="M433">
        <v>1531112400</v>
      </c>
      <c r="N433" t="b">
        <v>1</v>
      </c>
      <c r="O433" t="b">
        <v>0</v>
      </c>
      <c r="P433" t="s">
        <v>33</v>
      </c>
      <c r="Q433" s="6">
        <f t="shared" si="61"/>
        <v>1.9249019607843136</v>
      </c>
      <c r="R433">
        <f t="shared" si="62"/>
        <v>104.43617021276596</v>
      </c>
      <c r="S433" t="str">
        <f t="shared" si="65"/>
        <v>theater</v>
      </c>
      <c r="T433" t="str">
        <f t="shared" si="66"/>
        <v>plays</v>
      </c>
      <c r="U433">
        <f t="shared" si="67"/>
        <v>7</v>
      </c>
      <c r="V433" t="str">
        <f t="shared" si="68"/>
        <v>theater</v>
      </c>
      <c r="W433" t="str">
        <f t="shared" si="70"/>
        <v>plays</v>
      </c>
      <c r="X433">
        <f t="shared" si="69"/>
        <v>13</v>
      </c>
    </row>
    <row r="434" spans="1:2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 s="17">
        <f t="shared" si="63"/>
        <v>41761.208333333336</v>
      </c>
      <c r="K434">
        <v>1399006800</v>
      </c>
      <c r="L434" s="16">
        <f t="shared" si="64"/>
        <v>41781.208333333336</v>
      </c>
      <c r="M434">
        <v>1400734800</v>
      </c>
      <c r="N434" t="b">
        <v>0</v>
      </c>
      <c r="O434" t="b">
        <v>0</v>
      </c>
      <c r="P434" t="s">
        <v>33</v>
      </c>
      <c r="Q434" s="6">
        <f t="shared" si="61"/>
        <v>0.82714285714285718</v>
      </c>
      <c r="R434">
        <f t="shared" si="62"/>
        <v>69.989010989010993</v>
      </c>
      <c r="S434" t="str">
        <f t="shared" si="65"/>
        <v>theater</v>
      </c>
      <c r="T434" t="str">
        <f t="shared" si="66"/>
        <v>plays</v>
      </c>
      <c r="U434">
        <f t="shared" si="67"/>
        <v>7</v>
      </c>
      <c r="V434" t="str">
        <f t="shared" si="68"/>
        <v>theater</v>
      </c>
      <c r="W434" t="str">
        <f t="shared" si="70"/>
        <v>theater/plays</v>
      </c>
      <c r="X434">
        <f t="shared" si="69"/>
        <v>13</v>
      </c>
    </row>
    <row r="435" spans="1:2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 s="17">
        <f t="shared" si="63"/>
        <v>41603.25</v>
      </c>
      <c r="K435">
        <v>1385359200</v>
      </c>
      <c r="L435" s="16">
        <f t="shared" si="64"/>
        <v>41619.25</v>
      </c>
      <c r="M435">
        <v>1386741600</v>
      </c>
      <c r="N435" t="b">
        <v>0</v>
      </c>
      <c r="O435" t="b">
        <v>1</v>
      </c>
      <c r="P435" t="s">
        <v>42</v>
      </c>
      <c r="Q435" s="6">
        <f t="shared" si="61"/>
        <v>0.54163920922570019</v>
      </c>
      <c r="R435">
        <f t="shared" si="62"/>
        <v>83.023989898989896</v>
      </c>
      <c r="S435" t="str">
        <f t="shared" si="65"/>
        <v>film &amp; video</v>
      </c>
      <c r="T435" t="str">
        <f t="shared" si="66"/>
        <v>documentary</v>
      </c>
      <c r="U435">
        <f t="shared" si="67"/>
        <v>12</v>
      </c>
      <c r="V435" t="str">
        <f t="shared" si="68"/>
        <v>film &amp; video</v>
      </c>
      <c r="W435" t="str">
        <f t="shared" si="70"/>
        <v/>
      </c>
      <c r="X435">
        <f t="shared" si="69"/>
        <v>24</v>
      </c>
    </row>
    <row r="436" spans="1:2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 s="17">
        <f t="shared" si="63"/>
        <v>42705.25</v>
      </c>
      <c r="K436">
        <v>1480572000</v>
      </c>
      <c r="L436" s="16">
        <f t="shared" si="64"/>
        <v>42719.25</v>
      </c>
      <c r="M436">
        <v>1481781600</v>
      </c>
      <c r="N436" t="b">
        <v>1</v>
      </c>
      <c r="O436" t="b">
        <v>0</v>
      </c>
      <c r="P436" t="s">
        <v>33</v>
      </c>
      <c r="Q436" s="6">
        <f t="shared" si="61"/>
        <v>0.16722222222222222</v>
      </c>
      <c r="R436">
        <f t="shared" si="62"/>
        <v>90.3</v>
      </c>
      <c r="S436" t="str">
        <f t="shared" si="65"/>
        <v>theater</v>
      </c>
      <c r="T436" t="str">
        <f t="shared" si="66"/>
        <v>plays</v>
      </c>
      <c r="U436">
        <f t="shared" si="67"/>
        <v>7</v>
      </c>
      <c r="V436" t="str">
        <f t="shared" si="68"/>
        <v>theater</v>
      </c>
      <c r="W436" t="str">
        <f t="shared" si="70"/>
        <v>plays</v>
      </c>
      <c r="X436">
        <f t="shared" si="69"/>
        <v>13</v>
      </c>
    </row>
    <row r="437" spans="1:2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 s="17">
        <f t="shared" si="63"/>
        <v>41988.25</v>
      </c>
      <c r="K437">
        <v>1418623200</v>
      </c>
      <c r="L437" s="16">
        <f t="shared" si="64"/>
        <v>42000.25</v>
      </c>
      <c r="M437">
        <v>1419660000</v>
      </c>
      <c r="N437" t="b">
        <v>0</v>
      </c>
      <c r="O437" t="b">
        <v>1</v>
      </c>
      <c r="P437" t="s">
        <v>33</v>
      </c>
      <c r="Q437" s="6">
        <f t="shared" si="61"/>
        <v>1.168766404199475</v>
      </c>
      <c r="R437">
        <f t="shared" si="62"/>
        <v>103.98131932282546</v>
      </c>
      <c r="S437" t="str">
        <f t="shared" si="65"/>
        <v>theater</v>
      </c>
      <c r="T437" t="str">
        <f t="shared" si="66"/>
        <v>plays</v>
      </c>
      <c r="U437">
        <f t="shared" si="67"/>
        <v>7</v>
      </c>
      <c r="V437" t="str">
        <f t="shared" si="68"/>
        <v>theater</v>
      </c>
      <c r="W437" t="str">
        <f t="shared" si="70"/>
        <v>ys</v>
      </c>
      <c r="X437">
        <f t="shared" si="69"/>
        <v>13</v>
      </c>
    </row>
    <row r="438" spans="1:2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 s="17">
        <f t="shared" si="63"/>
        <v>43575.208333333328</v>
      </c>
      <c r="K438">
        <v>1555736400</v>
      </c>
      <c r="L438" s="16">
        <f t="shared" si="64"/>
        <v>43576.208333333328</v>
      </c>
      <c r="M438">
        <v>1555822800</v>
      </c>
      <c r="N438" t="b">
        <v>0</v>
      </c>
      <c r="O438" t="b">
        <v>0</v>
      </c>
      <c r="P438" t="s">
        <v>159</v>
      </c>
      <c r="Q438" s="6">
        <f t="shared" si="61"/>
        <v>10.521538461538462</v>
      </c>
      <c r="R438">
        <f t="shared" si="62"/>
        <v>54.931726907630519</v>
      </c>
      <c r="S438" t="str">
        <f t="shared" si="65"/>
        <v>music</v>
      </c>
      <c r="T438" t="str">
        <f t="shared" si="66"/>
        <v>jazz</v>
      </c>
      <c r="U438">
        <f t="shared" si="67"/>
        <v>5</v>
      </c>
      <c r="V438" t="str">
        <f t="shared" si="68"/>
        <v>music</v>
      </c>
      <c r="W438" t="str">
        <f t="shared" si="70"/>
        <v>music/jazz</v>
      </c>
      <c r="X438">
        <f t="shared" si="69"/>
        <v>10</v>
      </c>
    </row>
    <row r="439" spans="1:2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 s="17">
        <f t="shared" si="63"/>
        <v>42260.208333333328</v>
      </c>
      <c r="K439">
        <v>1442120400</v>
      </c>
      <c r="L439" s="16">
        <f t="shared" si="64"/>
        <v>42263.208333333328</v>
      </c>
      <c r="M439">
        <v>1442379600</v>
      </c>
      <c r="N439" t="b">
        <v>0</v>
      </c>
      <c r="O439" t="b">
        <v>1</v>
      </c>
      <c r="P439" t="s">
        <v>71</v>
      </c>
      <c r="Q439" s="6">
        <f t="shared" si="61"/>
        <v>1.2307407407407407</v>
      </c>
      <c r="R439">
        <f t="shared" si="62"/>
        <v>51.921875</v>
      </c>
      <c r="S439" t="str">
        <f t="shared" si="65"/>
        <v>film &amp; video</v>
      </c>
      <c r="T439" t="str">
        <f t="shared" si="66"/>
        <v>animation</v>
      </c>
      <c r="U439">
        <f t="shared" si="67"/>
        <v>12</v>
      </c>
      <c r="V439" t="str">
        <f t="shared" si="68"/>
        <v>film &amp; video</v>
      </c>
      <c r="W439" t="str">
        <f t="shared" si="70"/>
        <v/>
      </c>
      <c r="X439">
        <f t="shared" si="69"/>
        <v>22</v>
      </c>
    </row>
    <row r="440" spans="1:2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 s="17">
        <f t="shared" si="63"/>
        <v>41337.25</v>
      </c>
      <c r="K440">
        <v>1362376800</v>
      </c>
      <c r="L440" s="16">
        <f t="shared" si="64"/>
        <v>41367.208333333336</v>
      </c>
      <c r="M440">
        <v>1364965200</v>
      </c>
      <c r="N440" t="b">
        <v>0</v>
      </c>
      <c r="O440" t="b">
        <v>0</v>
      </c>
      <c r="P440" t="s">
        <v>33</v>
      </c>
      <c r="Q440" s="6">
        <f t="shared" si="61"/>
        <v>1.7863855421686747</v>
      </c>
      <c r="R440">
        <f t="shared" si="62"/>
        <v>60.02834008097166</v>
      </c>
      <c r="S440" t="str">
        <f t="shared" si="65"/>
        <v>theater</v>
      </c>
      <c r="T440" t="str">
        <f t="shared" si="66"/>
        <v>plays</v>
      </c>
      <c r="U440">
        <f t="shared" si="67"/>
        <v>7</v>
      </c>
      <c r="V440" t="str">
        <f t="shared" si="68"/>
        <v>theater</v>
      </c>
      <c r="W440" t="str">
        <f t="shared" si="70"/>
        <v>theater/plays</v>
      </c>
      <c r="X440">
        <f t="shared" si="69"/>
        <v>13</v>
      </c>
    </row>
    <row r="441" spans="1:2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 s="17">
        <f t="shared" si="63"/>
        <v>42680.208333333328</v>
      </c>
      <c r="K441">
        <v>1478408400</v>
      </c>
      <c r="L441" s="16">
        <f t="shared" si="64"/>
        <v>42687.25</v>
      </c>
      <c r="M441">
        <v>1479016800</v>
      </c>
      <c r="N441" t="b">
        <v>0</v>
      </c>
      <c r="O441" t="b">
        <v>0</v>
      </c>
      <c r="P441" t="s">
        <v>474</v>
      </c>
      <c r="Q441" s="6">
        <f t="shared" si="61"/>
        <v>3.5528169014084505</v>
      </c>
      <c r="R441">
        <f t="shared" si="62"/>
        <v>44.003488879197555</v>
      </c>
      <c r="S441" t="str">
        <f t="shared" si="65"/>
        <v>film &amp; video</v>
      </c>
      <c r="T441" t="str">
        <f t="shared" si="66"/>
        <v>science fiction</v>
      </c>
      <c r="U441">
        <f t="shared" si="67"/>
        <v>12</v>
      </c>
      <c r="V441" t="str">
        <f t="shared" si="68"/>
        <v>film &amp; video</v>
      </c>
      <c r="W441" t="str">
        <f t="shared" si="70"/>
        <v>ce fiction</v>
      </c>
      <c r="X441">
        <f t="shared" si="69"/>
        <v>28</v>
      </c>
    </row>
    <row r="442" spans="1:2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 s="17">
        <f t="shared" si="63"/>
        <v>42916.208333333328</v>
      </c>
      <c r="K442">
        <v>1498798800</v>
      </c>
      <c r="L442" s="16">
        <f t="shared" si="64"/>
        <v>42926.208333333328</v>
      </c>
      <c r="M442">
        <v>1499662800</v>
      </c>
      <c r="N442" t="b">
        <v>0</v>
      </c>
      <c r="O442" t="b">
        <v>0</v>
      </c>
      <c r="P442" t="s">
        <v>269</v>
      </c>
      <c r="Q442" s="6">
        <f t="shared" si="61"/>
        <v>1.6190634146341463</v>
      </c>
      <c r="R442">
        <f t="shared" si="62"/>
        <v>53.003513254551258</v>
      </c>
      <c r="S442" t="str">
        <f t="shared" si="65"/>
        <v>film &amp; video</v>
      </c>
      <c r="T442" t="str">
        <f t="shared" si="66"/>
        <v>television</v>
      </c>
      <c r="U442">
        <f t="shared" si="67"/>
        <v>12</v>
      </c>
      <c r="V442" t="str">
        <f t="shared" si="68"/>
        <v>film &amp; video</v>
      </c>
      <c r="W442" t="str">
        <f t="shared" si="70"/>
        <v>evision</v>
      </c>
      <c r="X442">
        <f t="shared" si="69"/>
        <v>23</v>
      </c>
    </row>
    <row r="443" spans="1:2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 s="17">
        <f t="shared" si="63"/>
        <v>41025.208333333336</v>
      </c>
      <c r="K443">
        <v>1335416400</v>
      </c>
      <c r="L443" s="16">
        <f t="shared" si="64"/>
        <v>41053.208333333336</v>
      </c>
      <c r="M443">
        <v>1337835600</v>
      </c>
      <c r="N443" t="b">
        <v>0</v>
      </c>
      <c r="O443" t="b">
        <v>0</v>
      </c>
      <c r="P443" t="s">
        <v>65</v>
      </c>
      <c r="Q443" s="6">
        <f t="shared" si="61"/>
        <v>0.24914285714285714</v>
      </c>
      <c r="R443">
        <f t="shared" si="62"/>
        <v>54.5</v>
      </c>
      <c r="S443" t="str">
        <f t="shared" si="65"/>
        <v>technology</v>
      </c>
      <c r="T443" t="str">
        <f t="shared" si="66"/>
        <v>wearables</v>
      </c>
      <c r="U443">
        <f t="shared" si="67"/>
        <v>10</v>
      </c>
      <c r="V443" t="str">
        <f t="shared" si="68"/>
        <v>technology</v>
      </c>
      <c r="W443" t="str">
        <f t="shared" si="70"/>
        <v>es</v>
      </c>
      <c r="X443">
        <f t="shared" si="69"/>
        <v>20</v>
      </c>
    </row>
    <row r="444" spans="1:2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 s="17">
        <f t="shared" si="63"/>
        <v>42980.208333333328</v>
      </c>
      <c r="K444">
        <v>1504328400</v>
      </c>
      <c r="L444" s="16">
        <f t="shared" si="64"/>
        <v>42996.208333333328</v>
      </c>
      <c r="M444">
        <v>1505710800</v>
      </c>
      <c r="N444" t="b">
        <v>0</v>
      </c>
      <c r="O444" t="b">
        <v>0</v>
      </c>
      <c r="P444" t="s">
        <v>33</v>
      </c>
      <c r="Q444" s="6">
        <f t="shared" si="61"/>
        <v>1.9872222222222222</v>
      </c>
      <c r="R444">
        <f t="shared" si="62"/>
        <v>75.04195804195804</v>
      </c>
      <c r="S444" t="str">
        <f t="shared" si="65"/>
        <v>theater</v>
      </c>
      <c r="T444" t="str">
        <f t="shared" si="66"/>
        <v>plays</v>
      </c>
      <c r="U444">
        <f t="shared" si="67"/>
        <v>7</v>
      </c>
      <c r="V444" t="str">
        <f t="shared" si="68"/>
        <v>theater</v>
      </c>
      <c r="W444" t="str">
        <f t="shared" si="70"/>
        <v>plays</v>
      </c>
      <c r="X444">
        <f t="shared" si="69"/>
        <v>13</v>
      </c>
    </row>
    <row r="445" spans="1:2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 s="17">
        <f t="shared" si="63"/>
        <v>40451.208333333336</v>
      </c>
      <c r="K445">
        <v>1285822800</v>
      </c>
      <c r="L445" s="16">
        <f t="shared" si="64"/>
        <v>40470.208333333336</v>
      </c>
      <c r="M445">
        <v>1287464400</v>
      </c>
      <c r="N445" t="b">
        <v>0</v>
      </c>
      <c r="O445" t="b">
        <v>0</v>
      </c>
      <c r="P445" t="s">
        <v>33</v>
      </c>
      <c r="Q445" s="6">
        <f t="shared" si="61"/>
        <v>0.34752688172043011</v>
      </c>
      <c r="R445">
        <f t="shared" si="62"/>
        <v>35.911111111111111</v>
      </c>
      <c r="S445" t="str">
        <f t="shared" si="65"/>
        <v>theater</v>
      </c>
      <c r="T445" t="str">
        <f t="shared" si="66"/>
        <v>plays</v>
      </c>
      <c r="U445">
        <f t="shared" si="67"/>
        <v>7</v>
      </c>
      <c r="V445" t="str">
        <f t="shared" si="68"/>
        <v>theater</v>
      </c>
      <c r="W445" t="str">
        <f t="shared" si="70"/>
        <v>er/plays</v>
      </c>
      <c r="X445">
        <f t="shared" si="69"/>
        <v>13</v>
      </c>
    </row>
    <row r="446" spans="1:2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 s="17">
        <f t="shared" si="63"/>
        <v>40748.208333333336</v>
      </c>
      <c r="K446">
        <v>1311483600</v>
      </c>
      <c r="L446" s="16">
        <f t="shared" si="64"/>
        <v>40750.208333333336</v>
      </c>
      <c r="M446">
        <v>1311656400</v>
      </c>
      <c r="N446" t="b">
        <v>0</v>
      </c>
      <c r="O446" t="b">
        <v>1</v>
      </c>
      <c r="P446" t="s">
        <v>60</v>
      </c>
      <c r="Q446" s="6">
        <f t="shared" si="61"/>
        <v>1.7641935483870967</v>
      </c>
      <c r="R446">
        <f t="shared" si="62"/>
        <v>36.952702702702702</v>
      </c>
      <c r="S446" t="str">
        <f t="shared" si="65"/>
        <v>music</v>
      </c>
      <c r="T446" t="str">
        <f t="shared" si="66"/>
        <v>indie rock</v>
      </c>
      <c r="U446">
        <f t="shared" si="67"/>
        <v>5</v>
      </c>
      <c r="V446" t="str">
        <f t="shared" si="68"/>
        <v>music</v>
      </c>
      <c r="W446" t="str">
        <f t="shared" si="70"/>
        <v>ie rock</v>
      </c>
      <c r="X446">
        <f t="shared" si="69"/>
        <v>16</v>
      </c>
    </row>
    <row r="447" spans="1:2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 s="17">
        <f t="shared" si="63"/>
        <v>40515.25</v>
      </c>
      <c r="K447">
        <v>1291356000</v>
      </c>
      <c r="L447" s="16">
        <f t="shared" si="64"/>
        <v>40536.25</v>
      </c>
      <c r="M447">
        <v>1293170400</v>
      </c>
      <c r="N447" t="b">
        <v>0</v>
      </c>
      <c r="O447" t="b">
        <v>1</v>
      </c>
      <c r="P447" t="s">
        <v>33</v>
      </c>
      <c r="Q447" s="6">
        <f t="shared" si="61"/>
        <v>5.1138095238095236</v>
      </c>
      <c r="R447">
        <f t="shared" si="62"/>
        <v>63.170588235294119</v>
      </c>
      <c r="S447" t="str">
        <f t="shared" si="65"/>
        <v>theater</v>
      </c>
      <c r="T447" t="str">
        <f t="shared" si="66"/>
        <v>plays</v>
      </c>
      <c r="U447">
        <f t="shared" si="67"/>
        <v>7</v>
      </c>
      <c r="V447" t="str">
        <f t="shared" si="68"/>
        <v>theater</v>
      </c>
      <c r="W447" t="str">
        <f t="shared" si="70"/>
        <v>heater/plays</v>
      </c>
      <c r="X447">
        <f t="shared" si="69"/>
        <v>13</v>
      </c>
    </row>
    <row r="448" spans="1:2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 s="17">
        <f t="shared" si="63"/>
        <v>41261.25</v>
      </c>
      <c r="K448">
        <v>1355810400</v>
      </c>
      <c r="L448" s="16">
        <f t="shared" si="64"/>
        <v>41263.25</v>
      </c>
      <c r="M448">
        <v>1355983200</v>
      </c>
      <c r="N448" t="b">
        <v>0</v>
      </c>
      <c r="O448" t="b">
        <v>0</v>
      </c>
      <c r="P448" t="s">
        <v>65</v>
      </c>
      <c r="Q448" s="6">
        <f t="shared" si="61"/>
        <v>0.82044117647058823</v>
      </c>
      <c r="R448">
        <f t="shared" si="62"/>
        <v>29.99462365591398</v>
      </c>
      <c r="S448" t="str">
        <f t="shared" si="65"/>
        <v>technology</v>
      </c>
      <c r="T448" t="str">
        <f t="shared" si="66"/>
        <v>wearables</v>
      </c>
      <c r="U448">
        <f t="shared" si="67"/>
        <v>10</v>
      </c>
      <c r="V448" t="str">
        <f t="shared" si="68"/>
        <v>technology</v>
      </c>
      <c r="W448" t="str">
        <f t="shared" si="70"/>
        <v>gy/wearables</v>
      </c>
      <c r="X448">
        <f t="shared" si="69"/>
        <v>20</v>
      </c>
    </row>
    <row r="449" spans="1:2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 s="17">
        <f t="shared" si="63"/>
        <v>43088.25</v>
      </c>
      <c r="K449">
        <v>1513663200</v>
      </c>
      <c r="L449" s="16">
        <f t="shared" si="64"/>
        <v>43104.25</v>
      </c>
      <c r="M449">
        <v>1515045600</v>
      </c>
      <c r="N449" t="b">
        <v>0</v>
      </c>
      <c r="O449" t="b">
        <v>0</v>
      </c>
      <c r="P449" t="s">
        <v>269</v>
      </c>
      <c r="Q449" s="6">
        <f t="shared" si="61"/>
        <v>0.24326030927835052</v>
      </c>
      <c r="R449">
        <f t="shared" si="62"/>
        <v>86</v>
      </c>
      <c r="S449" t="str">
        <f t="shared" si="65"/>
        <v>film &amp; video</v>
      </c>
      <c r="T449" t="str">
        <f t="shared" si="66"/>
        <v>television</v>
      </c>
      <c r="U449">
        <f t="shared" si="67"/>
        <v>12</v>
      </c>
      <c r="V449" t="str">
        <f t="shared" si="68"/>
        <v>film &amp; video</v>
      </c>
      <c r="W449" t="str">
        <f t="shared" si="70"/>
        <v>sion</v>
      </c>
      <c r="X449">
        <f t="shared" si="69"/>
        <v>23</v>
      </c>
    </row>
    <row r="450" spans="1:2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 s="17">
        <f t="shared" si="63"/>
        <v>41378.208333333336</v>
      </c>
      <c r="K450">
        <v>1365915600</v>
      </c>
      <c r="L450" s="16">
        <f t="shared" si="64"/>
        <v>41380.208333333336</v>
      </c>
      <c r="M450">
        <v>1366088400</v>
      </c>
      <c r="N450" t="b">
        <v>0</v>
      </c>
      <c r="O450" t="b">
        <v>1</v>
      </c>
      <c r="P450" t="s">
        <v>89</v>
      </c>
      <c r="Q450" s="6">
        <f t="shared" ref="Q450:Q513" si="71">E450/D450</f>
        <v>0.50482758620689661</v>
      </c>
      <c r="R450">
        <f t="shared" ref="R450:R513" si="72">IFERROR(E450/G450, 0)</f>
        <v>75.014876033057845</v>
      </c>
      <c r="S450" t="str">
        <f t="shared" si="65"/>
        <v>games</v>
      </c>
      <c r="T450" t="str">
        <f t="shared" si="66"/>
        <v>video games</v>
      </c>
      <c r="U450">
        <f t="shared" si="67"/>
        <v>5</v>
      </c>
      <c r="V450" t="str">
        <f t="shared" si="68"/>
        <v>games</v>
      </c>
      <c r="W450" t="str">
        <f t="shared" si="70"/>
        <v>video games</v>
      </c>
      <c r="X450">
        <f t="shared" si="69"/>
        <v>17</v>
      </c>
    </row>
    <row r="451" spans="1:2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 s="17">
        <f t="shared" ref="J451:J514" si="73">(((K451/60)/60)/24)+DATE(1970,1,1)</f>
        <v>43530.25</v>
      </c>
      <c r="K451">
        <v>1551852000</v>
      </c>
      <c r="L451" s="16">
        <f t="shared" ref="L451:L514" si="74">(((M451/60)/60)/24)+DATE(1970,1,1)</f>
        <v>43547.208333333328</v>
      </c>
      <c r="M451">
        <v>1553317200</v>
      </c>
      <c r="N451" t="b">
        <v>0</v>
      </c>
      <c r="O451" t="b">
        <v>0</v>
      </c>
      <c r="P451" t="s">
        <v>89</v>
      </c>
      <c r="Q451" s="6">
        <f t="shared" si="71"/>
        <v>9.67</v>
      </c>
      <c r="R451">
        <f t="shared" si="72"/>
        <v>101.19767441860465</v>
      </c>
      <c r="S451" t="str">
        <f t="shared" ref="S451:S514" si="75">LEFT(P451,SEARCH("/",P451)-1)</f>
        <v>games</v>
      </c>
      <c r="T451" t="str">
        <f t="shared" ref="T451:T514" si="76">MID(P451,SEARCH("/",P451)+1,LEN(P451))</f>
        <v>video games</v>
      </c>
      <c r="U451">
        <f t="shared" ref="U451:U514" si="77">SEARCH("/",P451)-1</f>
        <v>5</v>
      </c>
      <c r="V451" t="str">
        <f t="shared" ref="V451:V514" si="78">LEFT(P451,SEARCH("/",P451)-1)</f>
        <v>games</v>
      </c>
      <c r="W451" t="str">
        <f t="shared" si="70"/>
        <v>ames/video games</v>
      </c>
      <c r="X451">
        <f t="shared" si="69"/>
        <v>17</v>
      </c>
    </row>
    <row r="452" spans="1:2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 s="17">
        <f t="shared" si="73"/>
        <v>43394.208333333328</v>
      </c>
      <c r="K452">
        <v>1540098000</v>
      </c>
      <c r="L452" s="16">
        <f t="shared" si="74"/>
        <v>43417.25</v>
      </c>
      <c r="M452">
        <v>1542088800</v>
      </c>
      <c r="N452" t="b">
        <v>0</v>
      </c>
      <c r="O452" t="b">
        <v>0</v>
      </c>
      <c r="P452" t="s">
        <v>71</v>
      </c>
      <c r="Q452" s="6">
        <f t="shared" si="71"/>
        <v>0.04</v>
      </c>
      <c r="R452">
        <f t="shared" si="72"/>
        <v>4</v>
      </c>
      <c r="S452" t="str">
        <f t="shared" si="75"/>
        <v>film &amp; video</v>
      </c>
      <c r="T452" t="str">
        <f t="shared" si="76"/>
        <v>animation</v>
      </c>
      <c r="U452">
        <f t="shared" si="77"/>
        <v>12</v>
      </c>
      <c r="V452" t="str">
        <f t="shared" si="78"/>
        <v>film &amp; video</v>
      </c>
      <c r="W452" t="e">
        <f t="shared" si="70"/>
        <v>#VALUE!</v>
      </c>
      <c r="X452">
        <f t="shared" ref="X452:X515" si="79">LEN(P452)</f>
        <v>22</v>
      </c>
    </row>
    <row r="453" spans="1:2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 s="17">
        <f t="shared" si="73"/>
        <v>42935.208333333328</v>
      </c>
      <c r="K453">
        <v>1500440400</v>
      </c>
      <c r="L453" s="16">
        <f t="shared" si="74"/>
        <v>42966.208333333328</v>
      </c>
      <c r="M453">
        <v>1503118800</v>
      </c>
      <c r="N453" t="b">
        <v>0</v>
      </c>
      <c r="O453" t="b">
        <v>0</v>
      </c>
      <c r="P453" t="s">
        <v>23</v>
      </c>
      <c r="Q453" s="6">
        <f t="shared" si="71"/>
        <v>1.2284501347708894</v>
      </c>
      <c r="R453">
        <f t="shared" si="72"/>
        <v>29.001272669424118</v>
      </c>
      <c r="S453" t="str">
        <f t="shared" si="75"/>
        <v>music</v>
      </c>
      <c r="T453" t="str">
        <f t="shared" si="76"/>
        <v>rock</v>
      </c>
      <c r="U453">
        <f t="shared" si="77"/>
        <v>5</v>
      </c>
      <c r="V453" t="str">
        <f t="shared" si="78"/>
        <v>music</v>
      </c>
      <c r="W453" t="str">
        <f t="shared" si="70"/>
        <v>music/rock</v>
      </c>
      <c r="X453">
        <f t="shared" si="79"/>
        <v>10</v>
      </c>
    </row>
    <row r="454" spans="1:2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 s="17">
        <f t="shared" si="73"/>
        <v>40365.208333333336</v>
      </c>
      <c r="K454">
        <v>1278392400</v>
      </c>
      <c r="L454" s="16">
        <f t="shared" si="74"/>
        <v>40366.208333333336</v>
      </c>
      <c r="M454">
        <v>1278478800</v>
      </c>
      <c r="N454" t="b">
        <v>0</v>
      </c>
      <c r="O454" t="b">
        <v>0</v>
      </c>
      <c r="P454" t="s">
        <v>53</v>
      </c>
      <c r="Q454" s="6">
        <f t="shared" si="71"/>
        <v>0.63437500000000002</v>
      </c>
      <c r="R454">
        <f t="shared" si="72"/>
        <v>98.225806451612897</v>
      </c>
      <c r="S454" t="str">
        <f t="shared" si="75"/>
        <v>film &amp; video</v>
      </c>
      <c r="T454" t="str">
        <f t="shared" si="76"/>
        <v>drama</v>
      </c>
      <c r="U454">
        <f t="shared" si="77"/>
        <v>12</v>
      </c>
      <c r="V454" t="str">
        <f t="shared" si="78"/>
        <v>film &amp; video</v>
      </c>
      <c r="W454" t="str">
        <f t="shared" ref="W454:W517" si="80">RIGHT(P454,LEN(P455)-SEARCH("/",P454))</f>
        <v>m &amp; video/drama</v>
      </c>
      <c r="X454">
        <f t="shared" si="79"/>
        <v>18</v>
      </c>
    </row>
    <row r="455" spans="1:2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 s="17">
        <f t="shared" si="73"/>
        <v>42705.25</v>
      </c>
      <c r="K455">
        <v>1480572000</v>
      </c>
      <c r="L455" s="16">
        <f t="shared" si="74"/>
        <v>42746.25</v>
      </c>
      <c r="M455">
        <v>1484114400</v>
      </c>
      <c r="N455" t="b">
        <v>0</v>
      </c>
      <c r="O455" t="b">
        <v>0</v>
      </c>
      <c r="P455" t="s">
        <v>474</v>
      </c>
      <c r="Q455" s="6">
        <f t="shared" si="71"/>
        <v>0.56331688596491225</v>
      </c>
      <c r="R455">
        <f t="shared" si="72"/>
        <v>87.001693480101608</v>
      </c>
      <c r="S455" t="str">
        <f t="shared" si="75"/>
        <v>film &amp; video</v>
      </c>
      <c r="T455" t="str">
        <f t="shared" si="76"/>
        <v>science fiction</v>
      </c>
      <c r="U455">
        <f t="shared" si="77"/>
        <v>12</v>
      </c>
      <c r="V455" t="str">
        <f t="shared" si="78"/>
        <v>film &amp; video</v>
      </c>
      <c r="W455" t="str">
        <f t="shared" si="80"/>
        <v>ction</v>
      </c>
      <c r="X455">
        <f t="shared" si="79"/>
        <v>28</v>
      </c>
    </row>
    <row r="456" spans="1:2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 s="17">
        <f t="shared" si="73"/>
        <v>41568.208333333336</v>
      </c>
      <c r="K456">
        <v>1382331600</v>
      </c>
      <c r="L456" s="16">
        <f t="shared" si="74"/>
        <v>41604.25</v>
      </c>
      <c r="M456">
        <v>1385445600</v>
      </c>
      <c r="N456" t="b">
        <v>0</v>
      </c>
      <c r="O456" t="b">
        <v>1</v>
      </c>
      <c r="P456" t="s">
        <v>53</v>
      </c>
      <c r="Q456" s="6">
        <f t="shared" si="71"/>
        <v>0.44074999999999998</v>
      </c>
      <c r="R456">
        <f t="shared" si="72"/>
        <v>45.205128205128204</v>
      </c>
      <c r="S456" t="str">
        <f t="shared" si="75"/>
        <v>film &amp; video</v>
      </c>
      <c r="T456" t="str">
        <f t="shared" si="76"/>
        <v>drama</v>
      </c>
      <c r="U456">
        <f t="shared" si="77"/>
        <v>12</v>
      </c>
      <c r="V456" t="str">
        <f t="shared" si="78"/>
        <v>film &amp; video</v>
      </c>
      <c r="W456" t="str">
        <f t="shared" si="80"/>
        <v/>
      </c>
      <c r="X456">
        <f t="shared" si="79"/>
        <v>18</v>
      </c>
    </row>
    <row r="457" spans="1:2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 s="17">
        <f t="shared" si="73"/>
        <v>40809.208333333336</v>
      </c>
      <c r="K457">
        <v>1316754000</v>
      </c>
      <c r="L457" s="16">
        <f t="shared" si="74"/>
        <v>40832.208333333336</v>
      </c>
      <c r="M457">
        <v>1318741200</v>
      </c>
      <c r="N457" t="b">
        <v>0</v>
      </c>
      <c r="O457" t="b">
        <v>0</v>
      </c>
      <c r="P457" t="s">
        <v>33</v>
      </c>
      <c r="Q457" s="6">
        <f t="shared" si="71"/>
        <v>1.1837253218884121</v>
      </c>
      <c r="R457">
        <f t="shared" si="72"/>
        <v>37.001341561577675</v>
      </c>
      <c r="S457" t="str">
        <f t="shared" si="75"/>
        <v>theater</v>
      </c>
      <c r="T457" t="str">
        <f t="shared" si="76"/>
        <v>plays</v>
      </c>
      <c r="U457">
        <f t="shared" si="77"/>
        <v>7</v>
      </c>
      <c r="V457" t="str">
        <f t="shared" si="78"/>
        <v>theater</v>
      </c>
      <c r="W457" t="str">
        <f t="shared" si="80"/>
        <v>er/plays</v>
      </c>
      <c r="X457">
        <f t="shared" si="79"/>
        <v>13</v>
      </c>
    </row>
    <row r="458" spans="1:2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 s="17">
        <f t="shared" si="73"/>
        <v>43141.25</v>
      </c>
      <c r="K458">
        <v>1518242400</v>
      </c>
      <c r="L458" s="16">
        <f t="shared" si="74"/>
        <v>43141.25</v>
      </c>
      <c r="M458">
        <v>1518242400</v>
      </c>
      <c r="N458" t="b">
        <v>0</v>
      </c>
      <c r="O458" t="b">
        <v>1</v>
      </c>
      <c r="P458" t="s">
        <v>60</v>
      </c>
      <c r="Q458" s="6">
        <f t="shared" si="71"/>
        <v>1.041243169398907</v>
      </c>
      <c r="R458">
        <f t="shared" si="72"/>
        <v>94.976947040498445</v>
      </c>
      <c r="S458" t="str">
        <f t="shared" si="75"/>
        <v>music</v>
      </c>
      <c r="T458" t="str">
        <f t="shared" si="76"/>
        <v>indie rock</v>
      </c>
      <c r="U458">
        <f t="shared" si="77"/>
        <v>5</v>
      </c>
      <c r="V458" t="str">
        <f t="shared" si="78"/>
        <v>music</v>
      </c>
      <c r="W458" t="str">
        <f t="shared" si="80"/>
        <v>ie rock</v>
      </c>
      <c r="X458">
        <f t="shared" si="79"/>
        <v>16</v>
      </c>
    </row>
    <row r="459" spans="1:2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 s="17">
        <f t="shared" si="73"/>
        <v>42657.208333333328</v>
      </c>
      <c r="K459">
        <v>1476421200</v>
      </c>
      <c r="L459" s="16">
        <f t="shared" si="74"/>
        <v>42659.208333333328</v>
      </c>
      <c r="M459">
        <v>1476594000</v>
      </c>
      <c r="N459" t="b">
        <v>0</v>
      </c>
      <c r="O459" t="b">
        <v>0</v>
      </c>
      <c r="P459" t="s">
        <v>33</v>
      </c>
      <c r="Q459" s="6">
        <f t="shared" si="71"/>
        <v>0.26640000000000003</v>
      </c>
      <c r="R459">
        <f t="shared" si="72"/>
        <v>28.956521739130434</v>
      </c>
      <c r="S459" t="str">
        <f t="shared" si="75"/>
        <v>theater</v>
      </c>
      <c r="T459" t="str">
        <f t="shared" si="76"/>
        <v>plays</v>
      </c>
      <c r="U459">
        <f t="shared" si="77"/>
        <v>7</v>
      </c>
      <c r="V459" t="str">
        <f t="shared" si="78"/>
        <v>theater</v>
      </c>
      <c r="W459" t="str">
        <f t="shared" si="80"/>
        <v>plays</v>
      </c>
      <c r="X459">
        <f t="shared" si="79"/>
        <v>13</v>
      </c>
    </row>
    <row r="460" spans="1:2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 s="17">
        <f t="shared" si="73"/>
        <v>40265.208333333336</v>
      </c>
      <c r="K460">
        <v>1269752400</v>
      </c>
      <c r="L460" s="16">
        <f t="shared" si="74"/>
        <v>40309.208333333336</v>
      </c>
      <c r="M460">
        <v>1273554000</v>
      </c>
      <c r="N460" t="b">
        <v>0</v>
      </c>
      <c r="O460" t="b">
        <v>0</v>
      </c>
      <c r="P460" t="s">
        <v>33</v>
      </c>
      <c r="Q460" s="6">
        <f t="shared" si="71"/>
        <v>3.5120118343195266</v>
      </c>
      <c r="R460">
        <f t="shared" si="72"/>
        <v>55.993396226415094</v>
      </c>
      <c r="S460" t="str">
        <f t="shared" si="75"/>
        <v>theater</v>
      </c>
      <c r="T460" t="str">
        <f t="shared" si="76"/>
        <v>plays</v>
      </c>
      <c r="U460">
        <f t="shared" si="77"/>
        <v>7</v>
      </c>
      <c r="V460" t="str">
        <f t="shared" si="78"/>
        <v>theater</v>
      </c>
      <c r="W460" t="str">
        <f t="shared" si="80"/>
        <v>theater/plays</v>
      </c>
      <c r="X460">
        <f t="shared" si="79"/>
        <v>13</v>
      </c>
    </row>
    <row r="461" spans="1:2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 s="17">
        <f t="shared" si="73"/>
        <v>42001.25</v>
      </c>
      <c r="K461">
        <v>1419746400</v>
      </c>
      <c r="L461" s="16">
        <f t="shared" si="74"/>
        <v>42026.25</v>
      </c>
      <c r="M461">
        <v>1421906400</v>
      </c>
      <c r="N461" t="b">
        <v>0</v>
      </c>
      <c r="O461" t="b">
        <v>0</v>
      </c>
      <c r="P461" t="s">
        <v>42</v>
      </c>
      <c r="Q461" s="6">
        <f t="shared" si="71"/>
        <v>0.90063492063492068</v>
      </c>
      <c r="R461">
        <f t="shared" si="72"/>
        <v>54.038095238095238</v>
      </c>
      <c r="S461" t="str">
        <f t="shared" si="75"/>
        <v>film &amp; video</v>
      </c>
      <c r="T461" t="str">
        <f t="shared" si="76"/>
        <v>documentary</v>
      </c>
      <c r="U461">
        <f t="shared" si="77"/>
        <v>12</v>
      </c>
      <c r="V461" t="str">
        <f t="shared" si="78"/>
        <v>film &amp; video</v>
      </c>
      <c r="W461" t="str">
        <f t="shared" si="80"/>
        <v/>
      </c>
      <c r="X461">
        <f t="shared" si="79"/>
        <v>24</v>
      </c>
    </row>
    <row r="462" spans="1:2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 s="17">
        <f t="shared" si="73"/>
        <v>40399.208333333336</v>
      </c>
      <c r="K462">
        <v>1281330000</v>
      </c>
      <c r="L462" s="16">
        <f t="shared" si="74"/>
        <v>40402.208333333336</v>
      </c>
      <c r="M462">
        <v>1281589200</v>
      </c>
      <c r="N462" t="b">
        <v>0</v>
      </c>
      <c r="O462" t="b">
        <v>0</v>
      </c>
      <c r="P462" t="s">
        <v>33</v>
      </c>
      <c r="Q462" s="6">
        <f t="shared" si="71"/>
        <v>1.7162500000000001</v>
      </c>
      <c r="R462">
        <f t="shared" si="72"/>
        <v>82.38</v>
      </c>
      <c r="S462" t="str">
        <f t="shared" si="75"/>
        <v>theater</v>
      </c>
      <c r="T462" t="str">
        <f t="shared" si="76"/>
        <v>plays</v>
      </c>
      <c r="U462">
        <f t="shared" si="77"/>
        <v>7</v>
      </c>
      <c r="V462" t="str">
        <f t="shared" si="78"/>
        <v>theater</v>
      </c>
      <c r="W462" t="str">
        <f t="shared" si="80"/>
        <v>ater/plays</v>
      </c>
      <c r="X462">
        <f t="shared" si="79"/>
        <v>13</v>
      </c>
    </row>
    <row r="463" spans="1:2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 s="17">
        <f t="shared" si="73"/>
        <v>41757.208333333336</v>
      </c>
      <c r="K463">
        <v>1398661200</v>
      </c>
      <c r="L463" s="16">
        <f t="shared" si="74"/>
        <v>41777.208333333336</v>
      </c>
      <c r="M463">
        <v>1400389200</v>
      </c>
      <c r="N463" t="b">
        <v>0</v>
      </c>
      <c r="O463" t="b">
        <v>0</v>
      </c>
      <c r="P463" t="s">
        <v>53</v>
      </c>
      <c r="Q463" s="6">
        <f t="shared" si="71"/>
        <v>1.4104655870445344</v>
      </c>
      <c r="R463">
        <f t="shared" si="72"/>
        <v>66.997115384615384</v>
      </c>
      <c r="S463" t="str">
        <f t="shared" si="75"/>
        <v>film &amp; video</v>
      </c>
      <c r="T463" t="str">
        <f t="shared" si="76"/>
        <v>drama</v>
      </c>
      <c r="U463">
        <f t="shared" si="77"/>
        <v>12</v>
      </c>
      <c r="V463" t="str">
        <f t="shared" si="78"/>
        <v>film &amp; video</v>
      </c>
      <c r="W463" t="str">
        <f t="shared" si="80"/>
        <v>drama</v>
      </c>
      <c r="X463">
        <f t="shared" si="79"/>
        <v>18</v>
      </c>
    </row>
    <row r="464" spans="1:2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 s="17">
        <f t="shared" si="73"/>
        <v>41304.25</v>
      </c>
      <c r="K464">
        <v>1359525600</v>
      </c>
      <c r="L464" s="16">
        <f t="shared" si="74"/>
        <v>41342.25</v>
      </c>
      <c r="M464">
        <v>1362808800</v>
      </c>
      <c r="N464" t="b">
        <v>0</v>
      </c>
      <c r="O464" t="b">
        <v>0</v>
      </c>
      <c r="P464" t="s">
        <v>292</v>
      </c>
      <c r="Q464" s="6">
        <f t="shared" si="71"/>
        <v>0.30579449152542371</v>
      </c>
      <c r="R464">
        <f t="shared" si="72"/>
        <v>107.91401869158878</v>
      </c>
      <c r="S464" t="str">
        <f t="shared" si="75"/>
        <v>games</v>
      </c>
      <c r="T464" t="str">
        <f t="shared" si="76"/>
        <v>mobile games</v>
      </c>
      <c r="U464">
        <f t="shared" si="77"/>
        <v>5</v>
      </c>
      <c r="V464" t="str">
        <f t="shared" si="78"/>
        <v>games</v>
      </c>
      <c r="W464" t="str">
        <f t="shared" si="80"/>
        <v>mes/mobile games</v>
      </c>
      <c r="X464">
        <f t="shared" si="79"/>
        <v>18</v>
      </c>
    </row>
    <row r="465" spans="1:2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 s="17">
        <f t="shared" si="73"/>
        <v>41639.25</v>
      </c>
      <c r="K465">
        <v>1388469600</v>
      </c>
      <c r="L465" s="16">
        <f t="shared" si="74"/>
        <v>41643.25</v>
      </c>
      <c r="M465">
        <v>1388815200</v>
      </c>
      <c r="N465" t="b">
        <v>0</v>
      </c>
      <c r="O465" t="b">
        <v>0</v>
      </c>
      <c r="P465" t="s">
        <v>71</v>
      </c>
      <c r="Q465" s="6">
        <f t="shared" si="71"/>
        <v>1.0816455696202532</v>
      </c>
      <c r="R465">
        <f t="shared" si="72"/>
        <v>69.009501187648453</v>
      </c>
      <c r="S465" t="str">
        <f t="shared" si="75"/>
        <v>film &amp; video</v>
      </c>
      <c r="T465" t="str">
        <f t="shared" si="76"/>
        <v>animation</v>
      </c>
      <c r="U465">
        <f t="shared" si="77"/>
        <v>12</v>
      </c>
      <c r="V465" t="str">
        <f t="shared" si="78"/>
        <v>film &amp; video</v>
      </c>
      <c r="W465" t="str">
        <f t="shared" si="80"/>
        <v/>
      </c>
      <c r="X465">
        <f t="shared" si="79"/>
        <v>22</v>
      </c>
    </row>
    <row r="466" spans="1:2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 s="17">
        <f t="shared" si="73"/>
        <v>43142.25</v>
      </c>
      <c r="K466">
        <v>1518328800</v>
      </c>
      <c r="L466" s="16">
        <f t="shared" si="74"/>
        <v>43156.25</v>
      </c>
      <c r="M466">
        <v>1519538400</v>
      </c>
      <c r="N466" t="b">
        <v>0</v>
      </c>
      <c r="O466" t="b">
        <v>0</v>
      </c>
      <c r="P466" t="s">
        <v>33</v>
      </c>
      <c r="Q466" s="6">
        <f t="shared" si="71"/>
        <v>1.3345505617977529</v>
      </c>
      <c r="R466">
        <f t="shared" si="72"/>
        <v>39.006568144499177</v>
      </c>
      <c r="S466" t="str">
        <f t="shared" si="75"/>
        <v>theater</v>
      </c>
      <c r="T466" t="str">
        <f t="shared" si="76"/>
        <v>plays</v>
      </c>
      <c r="U466">
        <f t="shared" si="77"/>
        <v>7</v>
      </c>
      <c r="V466" t="str">
        <f t="shared" si="78"/>
        <v>theater</v>
      </c>
      <c r="W466" t="str">
        <f t="shared" si="80"/>
        <v>theater/plays</v>
      </c>
      <c r="X466">
        <f t="shared" si="79"/>
        <v>13</v>
      </c>
    </row>
    <row r="467" spans="1:2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 s="17">
        <f t="shared" si="73"/>
        <v>43127.25</v>
      </c>
      <c r="K467">
        <v>1517032800</v>
      </c>
      <c r="L467" s="16">
        <f t="shared" si="74"/>
        <v>43136.25</v>
      </c>
      <c r="M467">
        <v>1517810400</v>
      </c>
      <c r="N467" t="b">
        <v>0</v>
      </c>
      <c r="O467" t="b">
        <v>0</v>
      </c>
      <c r="P467" t="s">
        <v>206</v>
      </c>
      <c r="Q467" s="6">
        <f t="shared" si="71"/>
        <v>1.8785106382978722</v>
      </c>
      <c r="R467">
        <f t="shared" si="72"/>
        <v>110.3625</v>
      </c>
      <c r="S467" t="str">
        <f t="shared" si="75"/>
        <v>publishing</v>
      </c>
      <c r="T467" t="str">
        <f t="shared" si="76"/>
        <v>translations</v>
      </c>
      <c r="U467">
        <f t="shared" si="77"/>
        <v>10</v>
      </c>
      <c r="V467" t="str">
        <f t="shared" si="78"/>
        <v>publishing</v>
      </c>
      <c r="W467" t="str">
        <f t="shared" si="80"/>
        <v>nslations</v>
      </c>
      <c r="X467">
        <f t="shared" si="79"/>
        <v>23</v>
      </c>
    </row>
    <row r="468" spans="1:2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 s="17">
        <f t="shared" si="73"/>
        <v>41409.208333333336</v>
      </c>
      <c r="K468">
        <v>1368594000</v>
      </c>
      <c r="L468" s="16">
        <f t="shared" si="74"/>
        <v>41432.208333333336</v>
      </c>
      <c r="M468">
        <v>1370581200</v>
      </c>
      <c r="N468" t="b">
        <v>0</v>
      </c>
      <c r="O468" t="b">
        <v>1</v>
      </c>
      <c r="P468" t="s">
        <v>65</v>
      </c>
      <c r="Q468" s="6">
        <f t="shared" si="71"/>
        <v>3.32</v>
      </c>
      <c r="R468">
        <f t="shared" si="72"/>
        <v>94.857142857142861</v>
      </c>
      <c r="S468" t="str">
        <f t="shared" si="75"/>
        <v>technology</v>
      </c>
      <c r="T468" t="str">
        <f t="shared" si="76"/>
        <v>wearables</v>
      </c>
      <c r="U468">
        <f t="shared" si="77"/>
        <v>10</v>
      </c>
      <c r="V468" t="str">
        <f t="shared" si="78"/>
        <v>technology</v>
      </c>
      <c r="W468" t="str">
        <f t="shared" si="80"/>
        <v>les</v>
      </c>
      <c r="X468">
        <f t="shared" si="79"/>
        <v>20</v>
      </c>
    </row>
    <row r="469" spans="1:2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 s="17">
        <f t="shared" si="73"/>
        <v>42331.25</v>
      </c>
      <c r="K469">
        <v>1448258400</v>
      </c>
      <c r="L469" s="16">
        <f t="shared" si="74"/>
        <v>42338.25</v>
      </c>
      <c r="M469">
        <v>1448863200</v>
      </c>
      <c r="N469" t="b">
        <v>0</v>
      </c>
      <c r="O469" t="b">
        <v>1</v>
      </c>
      <c r="P469" t="s">
        <v>28</v>
      </c>
      <c r="Q469" s="6">
        <f t="shared" si="71"/>
        <v>5.7521428571428572</v>
      </c>
      <c r="R469">
        <f t="shared" si="72"/>
        <v>57.935251798561154</v>
      </c>
      <c r="S469" t="str">
        <f t="shared" si="75"/>
        <v>technology</v>
      </c>
      <c r="T469" t="str">
        <f t="shared" si="76"/>
        <v>web</v>
      </c>
      <c r="U469">
        <f t="shared" si="77"/>
        <v>10</v>
      </c>
      <c r="V469" t="str">
        <f t="shared" si="78"/>
        <v>technology</v>
      </c>
      <c r="W469" t="str">
        <f t="shared" si="80"/>
        <v>eb</v>
      </c>
      <c r="X469">
        <f t="shared" si="79"/>
        <v>14</v>
      </c>
    </row>
    <row r="470" spans="1:2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 s="17">
        <f t="shared" si="73"/>
        <v>43569.208333333328</v>
      </c>
      <c r="K470">
        <v>1555218000</v>
      </c>
      <c r="L470" s="16">
        <f t="shared" si="74"/>
        <v>43585.208333333328</v>
      </c>
      <c r="M470">
        <v>1556600400</v>
      </c>
      <c r="N470" t="b">
        <v>0</v>
      </c>
      <c r="O470" t="b">
        <v>0</v>
      </c>
      <c r="P470" t="s">
        <v>33</v>
      </c>
      <c r="Q470" s="6">
        <f t="shared" si="71"/>
        <v>0.40500000000000003</v>
      </c>
      <c r="R470">
        <f t="shared" si="72"/>
        <v>101.25</v>
      </c>
      <c r="S470" t="str">
        <f t="shared" si="75"/>
        <v>theater</v>
      </c>
      <c r="T470" t="str">
        <f t="shared" si="76"/>
        <v>plays</v>
      </c>
      <c r="U470">
        <f t="shared" si="77"/>
        <v>7</v>
      </c>
      <c r="V470" t="str">
        <f t="shared" si="78"/>
        <v>theater</v>
      </c>
      <c r="W470" t="str">
        <f t="shared" si="80"/>
        <v>ater/plays</v>
      </c>
      <c r="X470">
        <f t="shared" si="79"/>
        <v>13</v>
      </c>
    </row>
    <row r="471" spans="1:2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 s="17">
        <f t="shared" si="73"/>
        <v>42142.208333333328</v>
      </c>
      <c r="K471">
        <v>1431925200</v>
      </c>
      <c r="L471" s="16">
        <f t="shared" si="74"/>
        <v>42144.208333333328</v>
      </c>
      <c r="M471">
        <v>1432098000</v>
      </c>
      <c r="N471" t="b">
        <v>0</v>
      </c>
      <c r="O471" t="b">
        <v>0</v>
      </c>
      <c r="P471" t="s">
        <v>53</v>
      </c>
      <c r="Q471" s="6">
        <f t="shared" si="71"/>
        <v>1.8442857142857143</v>
      </c>
      <c r="R471">
        <f t="shared" si="72"/>
        <v>64.95597484276729</v>
      </c>
      <c r="S471" t="str">
        <f t="shared" si="75"/>
        <v>film &amp; video</v>
      </c>
      <c r="T471" t="str">
        <f t="shared" si="76"/>
        <v>drama</v>
      </c>
      <c r="U471">
        <f t="shared" si="77"/>
        <v>12</v>
      </c>
      <c r="V471" t="str">
        <f t="shared" si="78"/>
        <v>film &amp; video</v>
      </c>
      <c r="W471" t="str">
        <f t="shared" si="80"/>
        <v>o/drama</v>
      </c>
      <c r="X471">
        <f t="shared" si="79"/>
        <v>18</v>
      </c>
    </row>
    <row r="472" spans="1:2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 s="17">
        <f t="shared" si="73"/>
        <v>42716.25</v>
      </c>
      <c r="K472">
        <v>1481522400</v>
      </c>
      <c r="L472" s="16">
        <f t="shared" si="74"/>
        <v>42723.25</v>
      </c>
      <c r="M472">
        <v>1482127200</v>
      </c>
      <c r="N472" t="b">
        <v>0</v>
      </c>
      <c r="O472" t="b">
        <v>0</v>
      </c>
      <c r="P472" t="s">
        <v>65</v>
      </c>
      <c r="Q472" s="6">
        <f t="shared" si="71"/>
        <v>2.8580555555555556</v>
      </c>
      <c r="R472">
        <f t="shared" si="72"/>
        <v>27.00524934383202</v>
      </c>
      <c r="S472" t="str">
        <f t="shared" si="75"/>
        <v>technology</v>
      </c>
      <c r="T472" t="str">
        <f t="shared" si="76"/>
        <v>wearables</v>
      </c>
      <c r="U472">
        <f t="shared" si="77"/>
        <v>10</v>
      </c>
      <c r="V472" t="str">
        <f t="shared" si="78"/>
        <v>technology</v>
      </c>
      <c r="W472" t="str">
        <f t="shared" si="80"/>
        <v>ables</v>
      </c>
      <c r="X472">
        <f t="shared" si="79"/>
        <v>20</v>
      </c>
    </row>
    <row r="473" spans="1:2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 s="17">
        <f t="shared" si="73"/>
        <v>41031.208333333336</v>
      </c>
      <c r="K473">
        <v>1335934800</v>
      </c>
      <c r="L473" s="16">
        <f t="shared" si="74"/>
        <v>41031.208333333336</v>
      </c>
      <c r="M473">
        <v>1335934800</v>
      </c>
      <c r="N473" t="b">
        <v>0</v>
      </c>
      <c r="O473" t="b">
        <v>1</v>
      </c>
      <c r="P473" t="s">
        <v>17</v>
      </c>
      <c r="Q473" s="6">
        <f t="shared" si="71"/>
        <v>3.19</v>
      </c>
      <c r="R473">
        <f t="shared" si="72"/>
        <v>50.97422680412371</v>
      </c>
      <c r="S473" t="str">
        <f t="shared" si="75"/>
        <v>food</v>
      </c>
      <c r="T473" t="str">
        <f t="shared" si="76"/>
        <v>food trucks</v>
      </c>
      <c r="U473">
        <f t="shared" si="77"/>
        <v>4</v>
      </c>
      <c r="V473" t="str">
        <f t="shared" si="78"/>
        <v>food</v>
      </c>
      <c r="W473" t="str">
        <f t="shared" si="80"/>
        <v>rucks</v>
      </c>
      <c r="X473">
        <f t="shared" si="79"/>
        <v>16</v>
      </c>
    </row>
    <row r="474" spans="1:2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 s="17">
        <f t="shared" si="73"/>
        <v>43535.208333333328</v>
      </c>
      <c r="K474">
        <v>1552280400</v>
      </c>
      <c r="L474" s="16">
        <f t="shared" si="74"/>
        <v>43589.208333333328</v>
      </c>
      <c r="M474">
        <v>1556946000</v>
      </c>
      <c r="N474" t="b">
        <v>0</v>
      </c>
      <c r="O474" t="b">
        <v>0</v>
      </c>
      <c r="P474" t="s">
        <v>23</v>
      </c>
      <c r="Q474" s="6">
        <f t="shared" si="71"/>
        <v>0.39234070221066319</v>
      </c>
      <c r="R474">
        <f t="shared" si="72"/>
        <v>104.94260869565217</v>
      </c>
      <c r="S474" t="str">
        <f t="shared" si="75"/>
        <v>music</v>
      </c>
      <c r="T474" t="str">
        <f t="shared" si="76"/>
        <v>rock</v>
      </c>
      <c r="U474">
        <f t="shared" si="77"/>
        <v>5</v>
      </c>
      <c r="V474" t="str">
        <f t="shared" si="78"/>
        <v>music</v>
      </c>
      <c r="W474" t="str">
        <f t="shared" si="80"/>
        <v>music/rock</v>
      </c>
      <c r="X474">
        <f t="shared" si="79"/>
        <v>10</v>
      </c>
    </row>
    <row r="475" spans="1:2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 s="17">
        <f t="shared" si="73"/>
        <v>43277.208333333328</v>
      </c>
      <c r="K475">
        <v>1529989200</v>
      </c>
      <c r="L475" s="16">
        <f t="shared" si="74"/>
        <v>43278.208333333328</v>
      </c>
      <c r="M475">
        <v>1530075600</v>
      </c>
      <c r="N475" t="b">
        <v>0</v>
      </c>
      <c r="O475" t="b">
        <v>0</v>
      </c>
      <c r="P475" t="s">
        <v>50</v>
      </c>
      <c r="Q475" s="6">
        <f t="shared" si="71"/>
        <v>1.7814000000000001</v>
      </c>
      <c r="R475">
        <f t="shared" si="72"/>
        <v>84.028301886792448</v>
      </c>
      <c r="S475" t="str">
        <f t="shared" si="75"/>
        <v>music</v>
      </c>
      <c r="T475" t="str">
        <f t="shared" si="76"/>
        <v>electric music</v>
      </c>
      <c r="U475">
        <f t="shared" si="77"/>
        <v>5</v>
      </c>
      <c r="V475" t="str">
        <f t="shared" si="78"/>
        <v>music</v>
      </c>
      <c r="W475" t="str">
        <f t="shared" si="80"/>
        <v>ic/electric music</v>
      </c>
      <c r="X475">
        <f t="shared" si="79"/>
        <v>20</v>
      </c>
    </row>
    <row r="476" spans="1:2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 s="17">
        <f t="shared" si="73"/>
        <v>41989.25</v>
      </c>
      <c r="K476">
        <v>1418709600</v>
      </c>
      <c r="L476" s="16">
        <f t="shared" si="74"/>
        <v>41990.25</v>
      </c>
      <c r="M476">
        <v>1418796000</v>
      </c>
      <c r="N476" t="b">
        <v>0</v>
      </c>
      <c r="O476" t="b">
        <v>0</v>
      </c>
      <c r="P476" t="s">
        <v>269</v>
      </c>
      <c r="Q476" s="6">
        <f t="shared" si="71"/>
        <v>3.6515</v>
      </c>
      <c r="R476">
        <f t="shared" si="72"/>
        <v>102.85915492957747</v>
      </c>
      <c r="S476" t="str">
        <f t="shared" si="75"/>
        <v>film &amp; video</v>
      </c>
      <c r="T476" t="str">
        <f t="shared" si="76"/>
        <v>television</v>
      </c>
      <c r="U476">
        <f t="shared" si="77"/>
        <v>12</v>
      </c>
      <c r="V476" t="str">
        <f t="shared" si="78"/>
        <v>film &amp; video</v>
      </c>
      <c r="W476" t="str">
        <f t="shared" si="80"/>
        <v>television</v>
      </c>
      <c r="X476">
        <f t="shared" si="79"/>
        <v>23</v>
      </c>
    </row>
    <row r="477" spans="1:2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 s="17">
        <f t="shared" si="73"/>
        <v>41450.208333333336</v>
      </c>
      <c r="K477">
        <v>1372136400</v>
      </c>
      <c r="L477" s="16">
        <f t="shared" si="74"/>
        <v>41454.208333333336</v>
      </c>
      <c r="M477">
        <v>1372482000</v>
      </c>
      <c r="N477" t="b">
        <v>0</v>
      </c>
      <c r="O477" t="b">
        <v>1</v>
      </c>
      <c r="P477" t="s">
        <v>206</v>
      </c>
      <c r="Q477" s="6">
        <f t="shared" si="71"/>
        <v>1.1394594594594594</v>
      </c>
      <c r="R477">
        <f t="shared" si="72"/>
        <v>39.962085308056871</v>
      </c>
      <c r="S477" t="str">
        <f t="shared" si="75"/>
        <v>publishing</v>
      </c>
      <c r="T477" t="str">
        <f t="shared" si="76"/>
        <v>translations</v>
      </c>
      <c r="U477">
        <f t="shared" si="77"/>
        <v>10</v>
      </c>
      <c r="V477" t="str">
        <f t="shared" si="78"/>
        <v>publishing</v>
      </c>
      <c r="W477" t="str">
        <f t="shared" si="80"/>
        <v>lations</v>
      </c>
      <c r="X477">
        <f t="shared" si="79"/>
        <v>23</v>
      </c>
    </row>
    <row r="478" spans="1:2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 s="17">
        <f t="shared" si="73"/>
        <v>43322.208333333328</v>
      </c>
      <c r="K478">
        <v>1533877200</v>
      </c>
      <c r="L478" s="16">
        <f t="shared" si="74"/>
        <v>43328.208333333328</v>
      </c>
      <c r="M478">
        <v>1534395600</v>
      </c>
      <c r="N478" t="b">
        <v>0</v>
      </c>
      <c r="O478" t="b">
        <v>0</v>
      </c>
      <c r="P478" t="s">
        <v>119</v>
      </c>
      <c r="Q478" s="6">
        <f t="shared" si="71"/>
        <v>0.29828720626631855</v>
      </c>
      <c r="R478">
        <f t="shared" si="72"/>
        <v>51.001785714285717</v>
      </c>
      <c r="S478" t="str">
        <f t="shared" si="75"/>
        <v>publishing</v>
      </c>
      <c r="T478" t="str">
        <f t="shared" si="76"/>
        <v>fiction</v>
      </c>
      <c r="U478">
        <f t="shared" si="77"/>
        <v>10</v>
      </c>
      <c r="V478" t="str">
        <f t="shared" si="78"/>
        <v>publishing</v>
      </c>
      <c r="W478" t="str">
        <f t="shared" si="80"/>
        <v>ublishing/fiction</v>
      </c>
      <c r="X478">
        <f t="shared" si="79"/>
        <v>18</v>
      </c>
    </row>
    <row r="479" spans="1:2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 s="17">
        <f t="shared" si="73"/>
        <v>40720.208333333336</v>
      </c>
      <c r="K479">
        <v>1309064400</v>
      </c>
      <c r="L479" s="16">
        <f t="shared" si="74"/>
        <v>40747.208333333336</v>
      </c>
      <c r="M479">
        <v>1311397200</v>
      </c>
      <c r="N479" t="b">
        <v>0</v>
      </c>
      <c r="O479" t="b">
        <v>0</v>
      </c>
      <c r="P479" t="s">
        <v>474</v>
      </c>
      <c r="Q479" s="6">
        <f t="shared" si="71"/>
        <v>0.54270588235294115</v>
      </c>
      <c r="R479">
        <f t="shared" si="72"/>
        <v>40.823008849557525</v>
      </c>
      <c r="S479" t="str">
        <f t="shared" si="75"/>
        <v>film &amp; video</v>
      </c>
      <c r="T479" t="str">
        <f t="shared" si="76"/>
        <v>science fiction</v>
      </c>
      <c r="U479">
        <f t="shared" si="77"/>
        <v>12</v>
      </c>
      <c r="V479" t="str">
        <f t="shared" si="78"/>
        <v>film &amp; video</v>
      </c>
      <c r="W479" t="str">
        <f t="shared" si="80"/>
        <v>fiction</v>
      </c>
      <c r="X479">
        <f t="shared" si="79"/>
        <v>28</v>
      </c>
    </row>
    <row r="480" spans="1:2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 s="17">
        <f t="shared" si="73"/>
        <v>42072.208333333328</v>
      </c>
      <c r="K480">
        <v>1425877200</v>
      </c>
      <c r="L480" s="16">
        <f t="shared" si="74"/>
        <v>42084.208333333328</v>
      </c>
      <c r="M480">
        <v>1426914000</v>
      </c>
      <c r="N480" t="b">
        <v>0</v>
      </c>
      <c r="O480" t="b">
        <v>0</v>
      </c>
      <c r="P480" t="s">
        <v>65</v>
      </c>
      <c r="Q480" s="6">
        <f t="shared" si="71"/>
        <v>2.3634156976744185</v>
      </c>
      <c r="R480">
        <f t="shared" si="72"/>
        <v>58.999637155297535</v>
      </c>
      <c r="S480" t="str">
        <f t="shared" si="75"/>
        <v>technology</v>
      </c>
      <c r="T480" t="str">
        <f t="shared" si="76"/>
        <v>wearables</v>
      </c>
      <c r="U480">
        <f t="shared" si="77"/>
        <v>10</v>
      </c>
      <c r="V480" t="str">
        <f t="shared" si="78"/>
        <v>technology</v>
      </c>
      <c r="W480" t="str">
        <f t="shared" si="80"/>
        <v>ables</v>
      </c>
      <c r="X480">
        <f t="shared" si="79"/>
        <v>20</v>
      </c>
    </row>
    <row r="481" spans="1:2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 s="17">
        <f t="shared" si="73"/>
        <v>42945.208333333328</v>
      </c>
      <c r="K481">
        <v>1501304400</v>
      </c>
      <c r="L481" s="16">
        <f t="shared" si="74"/>
        <v>42947.208333333328</v>
      </c>
      <c r="M481">
        <v>1501477200</v>
      </c>
      <c r="N481" t="b">
        <v>0</v>
      </c>
      <c r="O481" t="b">
        <v>0</v>
      </c>
      <c r="P481" t="s">
        <v>17</v>
      </c>
      <c r="Q481" s="6">
        <f t="shared" si="71"/>
        <v>5.1291666666666664</v>
      </c>
      <c r="R481">
        <f t="shared" si="72"/>
        <v>71.156069364161851</v>
      </c>
      <c r="S481" t="str">
        <f t="shared" si="75"/>
        <v>food</v>
      </c>
      <c r="T481" t="str">
        <f t="shared" si="76"/>
        <v>food trucks</v>
      </c>
      <c r="U481">
        <f t="shared" si="77"/>
        <v>4</v>
      </c>
      <c r="V481" t="str">
        <f t="shared" si="78"/>
        <v>food</v>
      </c>
      <c r="W481" t="str">
        <f t="shared" si="80"/>
        <v>food/food trucks</v>
      </c>
      <c r="X481">
        <f t="shared" si="79"/>
        <v>16</v>
      </c>
    </row>
    <row r="482" spans="1:2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 s="17">
        <f t="shared" si="73"/>
        <v>40248.25</v>
      </c>
      <c r="K482">
        <v>1268287200</v>
      </c>
      <c r="L482" s="16">
        <f t="shared" si="74"/>
        <v>40257.208333333336</v>
      </c>
      <c r="M482">
        <v>1269061200</v>
      </c>
      <c r="N482" t="b">
        <v>0</v>
      </c>
      <c r="O482" t="b">
        <v>1</v>
      </c>
      <c r="P482" t="s">
        <v>122</v>
      </c>
      <c r="Q482" s="6">
        <f t="shared" si="71"/>
        <v>1.0065116279069768</v>
      </c>
      <c r="R482">
        <f t="shared" si="72"/>
        <v>99.494252873563212</v>
      </c>
      <c r="S482" t="str">
        <f t="shared" si="75"/>
        <v>photography</v>
      </c>
      <c r="T482" t="str">
        <f t="shared" si="76"/>
        <v>photography books</v>
      </c>
      <c r="U482">
        <f t="shared" si="77"/>
        <v>11</v>
      </c>
      <c r="V482" t="str">
        <f t="shared" si="78"/>
        <v>photography</v>
      </c>
      <c r="W482" t="str">
        <f t="shared" si="80"/>
        <v>s</v>
      </c>
      <c r="X482">
        <f t="shared" si="79"/>
        <v>29</v>
      </c>
    </row>
    <row r="483" spans="1:2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 s="17">
        <f t="shared" si="73"/>
        <v>41913.208333333336</v>
      </c>
      <c r="K483">
        <v>1412139600</v>
      </c>
      <c r="L483" s="16">
        <f t="shared" si="74"/>
        <v>41955.25</v>
      </c>
      <c r="M483">
        <v>1415772000</v>
      </c>
      <c r="N483" t="b">
        <v>0</v>
      </c>
      <c r="O483" t="b">
        <v>1</v>
      </c>
      <c r="P483" t="s">
        <v>33</v>
      </c>
      <c r="Q483" s="6">
        <f t="shared" si="71"/>
        <v>0.81348423194303154</v>
      </c>
      <c r="R483">
        <f t="shared" si="72"/>
        <v>103.98634590377114</v>
      </c>
      <c r="S483" t="str">
        <f t="shared" si="75"/>
        <v>theater</v>
      </c>
      <c r="T483" t="str">
        <f t="shared" si="76"/>
        <v>plays</v>
      </c>
      <c r="U483">
        <f t="shared" si="77"/>
        <v>7</v>
      </c>
      <c r="V483" t="str">
        <f t="shared" si="78"/>
        <v>theater</v>
      </c>
      <c r="W483" t="str">
        <f t="shared" si="80"/>
        <v>ater/plays</v>
      </c>
      <c r="X483">
        <f t="shared" si="79"/>
        <v>13</v>
      </c>
    </row>
    <row r="484" spans="1:2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 s="17">
        <f t="shared" si="73"/>
        <v>40963.25</v>
      </c>
      <c r="K484">
        <v>1330063200</v>
      </c>
      <c r="L484" s="16">
        <f t="shared" si="74"/>
        <v>40974.25</v>
      </c>
      <c r="M484">
        <v>1331013600</v>
      </c>
      <c r="N484" t="b">
        <v>0</v>
      </c>
      <c r="O484" t="b">
        <v>1</v>
      </c>
      <c r="P484" t="s">
        <v>119</v>
      </c>
      <c r="Q484" s="6">
        <f t="shared" si="71"/>
        <v>0.16404761904761905</v>
      </c>
      <c r="R484">
        <f t="shared" si="72"/>
        <v>76.555555555555557</v>
      </c>
      <c r="S484" t="str">
        <f t="shared" si="75"/>
        <v>publishing</v>
      </c>
      <c r="T484" t="str">
        <f t="shared" si="76"/>
        <v>fiction</v>
      </c>
      <c r="U484">
        <f t="shared" si="77"/>
        <v>10</v>
      </c>
      <c r="V484" t="str">
        <f t="shared" si="78"/>
        <v>publishing</v>
      </c>
      <c r="W484" t="str">
        <f t="shared" si="80"/>
        <v>on</v>
      </c>
      <c r="X484">
        <f t="shared" si="79"/>
        <v>18</v>
      </c>
    </row>
    <row r="485" spans="1:2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 s="17">
        <f t="shared" si="73"/>
        <v>43811.25</v>
      </c>
      <c r="K485">
        <v>1576130400</v>
      </c>
      <c r="L485" s="16">
        <f t="shared" si="74"/>
        <v>43818.25</v>
      </c>
      <c r="M485">
        <v>1576735200</v>
      </c>
      <c r="N485" t="b">
        <v>0</v>
      </c>
      <c r="O485" t="b">
        <v>0</v>
      </c>
      <c r="P485" t="s">
        <v>33</v>
      </c>
      <c r="Q485" s="6">
        <f t="shared" si="71"/>
        <v>0.52774617067833696</v>
      </c>
      <c r="R485">
        <f t="shared" si="72"/>
        <v>87.068592057761734</v>
      </c>
      <c r="S485" t="str">
        <f t="shared" si="75"/>
        <v>theater</v>
      </c>
      <c r="T485" t="str">
        <f t="shared" si="76"/>
        <v>plays</v>
      </c>
      <c r="U485">
        <f t="shared" si="77"/>
        <v>7</v>
      </c>
      <c r="V485" t="str">
        <f t="shared" si="78"/>
        <v>theater</v>
      </c>
      <c r="W485" t="str">
        <f t="shared" si="80"/>
        <v>er/plays</v>
      </c>
      <c r="X485">
        <f t="shared" si="79"/>
        <v>13</v>
      </c>
    </row>
    <row r="486" spans="1:2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 s="17">
        <f t="shared" si="73"/>
        <v>41855.208333333336</v>
      </c>
      <c r="K486">
        <v>1407128400</v>
      </c>
      <c r="L486" s="16">
        <f t="shared" si="74"/>
        <v>41904.208333333336</v>
      </c>
      <c r="M486">
        <v>1411362000</v>
      </c>
      <c r="N486" t="b">
        <v>0</v>
      </c>
      <c r="O486" t="b">
        <v>1</v>
      </c>
      <c r="P486" t="s">
        <v>17</v>
      </c>
      <c r="Q486" s="6">
        <f t="shared" si="71"/>
        <v>2.6020608108108108</v>
      </c>
      <c r="R486">
        <f t="shared" si="72"/>
        <v>48.99554707379135</v>
      </c>
      <c r="S486" t="str">
        <f t="shared" si="75"/>
        <v>food</v>
      </c>
      <c r="T486" t="str">
        <f t="shared" si="76"/>
        <v>food trucks</v>
      </c>
      <c r="U486">
        <f t="shared" si="77"/>
        <v>4</v>
      </c>
      <c r="V486" t="str">
        <f t="shared" si="78"/>
        <v>food</v>
      </c>
      <c r="W486" t="str">
        <f t="shared" si="80"/>
        <v>d trucks</v>
      </c>
      <c r="X486">
        <f t="shared" si="79"/>
        <v>16</v>
      </c>
    </row>
    <row r="487" spans="1:2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 s="17">
        <f t="shared" si="73"/>
        <v>43626.208333333328</v>
      </c>
      <c r="K487">
        <v>1560142800</v>
      </c>
      <c r="L487" s="16">
        <f t="shared" si="74"/>
        <v>43667.208333333328</v>
      </c>
      <c r="M487">
        <v>1563685200</v>
      </c>
      <c r="N487" t="b">
        <v>0</v>
      </c>
      <c r="O487" t="b">
        <v>0</v>
      </c>
      <c r="P487" t="s">
        <v>33</v>
      </c>
      <c r="Q487" s="6">
        <f t="shared" si="71"/>
        <v>0.30732891832229581</v>
      </c>
      <c r="R487">
        <f t="shared" si="72"/>
        <v>42.969135802469133</v>
      </c>
      <c r="S487" t="str">
        <f t="shared" si="75"/>
        <v>theater</v>
      </c>
      <c r="T487" t="str">
        <f t="shared" si="76"/>
        <v>plays</v>
      </c>
      <c r="U487">
        <f t="shared" si="77"/>
        <v>7</v>
      </c>
      <c r="V487" t="str">
        <f t="shared" si="78"/>
        <v>theater</v>
      </c>
      <c r="W487" t="str">
        <f t="shared" si="80"/>
        <v>theater/plays</v>
      </c>
      <c r="X487">
        <f t="shared" si="79"/>
        <v>13</v>
      </c>
    </row>
    <row r="488" spans="1:2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 s="17">
        <f t="shared" si="73"/>
        <v>43168.25</v>
      </c>
      <c r="K488">
        <v>1520575200</v>
      </c>
      <c r="L488" s="16">
        <f t="shared" si="74"/>
        <v>43183.208333333328</v>
      </c>
      <c r="M488">
        <v>1521867600</v>
      </c>
      <c r="N488" t="b">
        <v>0</v>
      </c>
      <c r="O488" t="b">
        <v>1</v>
      </c>
      <c r="P488" t="s">
        <v>206</v>
      </c>
      <c r="Q488" s="6">
        <f t="shared" si="71"/>
        <v>0.13500000000000001</v>
      </c>
      <c r="R488">
        <f t="shared" si="72"/>
        <v>33.428571428571431</v>
      </c>
      <c r="S488" t="str">
        <f t="shared" si="75"/>
        <v>publishing</v>
      </c>
      <c r="T488" t="str">
        <f t="shared" si="76"/>
        <v>translations</v>
      </c>
      <c r="U488">
        <f t="shared" si="77"/>
        <v>10</v>
      </c>
      <c r="V488" t="str">
        <f t="shared" si="78"/>
        <v>publishing</v>
      </c>
      <c r="W488" t="str">
        <f t="shared" si="80"/>
        <v>ns</v>
      </c>
      <c r="X488">
        <f t="shared" si="79"/>
        <v>23</v>
      </c>
    </row>
    <row r="489" spans="1:2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 s="17">
        <f t="shared" si="73"/>
        <v>42845.208333333328</v>
      </c>
      <c r="K489">
        <v>1492664400</v>
      </c>
      <c r="L489" s="16">
        <f t="shared" si="74"/>
        <v>42878.208333333328</v>
      </c>
      <c r="M489">
        <v>1495515600</v>
      </c>
      <c r="N489" t="b">
        <v>0</v>
      </c>
      <c r="O489" t="b">
        <v>0</v>
      </c>
      <c r="P489" t="s">
        <v>33</v>
      </c>
      <c r="Q489" s="6">
        <f t="shared" si="71"/>
        <v>1.7862556663644606</v>
      </c>
      <c r="R489">
        <f t="shared" si="72"/>
        <v>83.982949701619773</v>
      </c>
      <c r="S489" t="str">
        <f t="shared" si="75"/>
        <v>theater</v>
      </c>
      <c r="T489" t="str">
        <f t="shared" si="76"/>
        <v>plays</v>
      </c>
      <c r="U489">
        <f t="shared" si="77"/>
        <v>7</v>
      </c>
      <c r="V489" t="str">
        <f t="shared" si="78"/>
        <v>theater</v>
      </c>
      <c r="W489" t="str">
        <f t="shared" si="80"/>
        <v>plays</v>
      </c>
      <c r="X489">
        <f t="shared" si="79"/>
        <v>13</v>
      </c>
    </row>
    <row r="490" spans="1:2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 s="17">
        <f t="shared" si="73"/>
        <v>42403.25</v>
      </c>
      <c r="K490">
        <v>1454479200</v>
      </c>
      <c r="L490" s="16">
        <f t="shared" si="74"/>
        <v>42420.25</v>
      </c>
      <c r="M490">
        <v>1455948000</v>
      </c>
      <c r="N490" t="b">
        <v>0</v>
      </c>
      <c r="O490" t="b">
        <v>0</v>
      </c>
      <c r="P490" t="s">
        <v>33</v>
      </c>
      <c r="Q490" s="6">
        <f t="shared" si="71"/>
        <v>2.2005660377358489</v>
      </c>
      <c r="R490">
        <f t="shared" si="72"/>
        <v>101.41739130434783</v>
      </c>
      <c r="S490" t="str">
        <f t="shared" si="75"/>
        <v>theater</v>
      </c>
      <c r="T490" t="str">
        <f t="shared" si="76"/>
        <v>plays</v>
      </c>
      <c r="U490">
        <f t="shared" si="77"/>
        <v>7</v>
      </c>
      <c r="V490" t="str">
        <f t="shared" si="78"/>
        <v>theater</v>
      </c>
      <c r="W490" t="str">
        <f t="shared" si="80"/>
        <v>heater/plays</v>
      </c>
      <c r="X490">
        <f t="shared" si="79"/>
        <v>13</v>
      </c>
    </row>
    <row r="491" spans="1:2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 s="17">
        <f t="shared" si="73"/>
        <v>40406.208333333336</v>
      </c>
      <c r="K491">
        <v>1281934800</v>
      </c>
      <c r="L491" s="16">
        <f t="shared" si="74"/>
        <v>40411.208333333336</v>
      </c>
      <c r="M491">
        <v>1282366800</v>
      </c>
      <c r="N491" t="b">
        <v>0</v>
      </c>
      <c r="O491" t="b">
        <v>0</v>
      </c>
      <c r="P491" t="s">
        <v>65</v>
      </c>
      <c r="Q491" s="6">
        <f t="shared" si="71"/>
        <v>1.015108695652174</v>
      </c>
      <c r="R491">
        <f t="shared" si="72"/>
        <v>109.87058823529412</v>
      </c>
      <c r="S491" t="str">
        <f t="shared" si="75"/>
        <v>technology</v>
      </c>
      <c r="T491" t="str">
        <f t="shared" si="76"/>
        <v>wearables</v>
      </c>
      <c r="U491">
        <f t="shared" si="77"/>
        <v>10</v>
      </c>
      <c r="V491" t="str">
        <f t="shared" si="78"/>
        <v>technology</v>
      </c>
      <c r="W491" t="str">
        <f t="shared" si="80"/>
        <v>ables</v>
      </c>
      <c r="X491">
        <f t="shared" si="79"/>
        <v>20</v>
      </c>
    </row>
    <row r="492" spans="1:2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 s="17">
        <f t="shared" si="73"/>
        <v>43786.25</v>
      </c>
      <c r="K492">
        <v>1573970400</v>
      </c>
      <c r="L492" s="16">
        <f t="shared" si="74"/>
        <v>43793.25</v>
      </c>
      <c r="M492">
        <v>1574575200</v>
      </c>
      <c r="N492" t="b">
        <v>0</v>
      </c>
      <c r="O492" t="b">
        <v>0</v>
      </c>
      <c r="P492" t="s">
        <v>1029</v>
      </c>
      <c r="Q492" s="6">
        <f t="shared" si="71"/>
        <v>1.915</v>
      </c>
      <c r="R492">
        <f t="shared" si="72"/>
        <v>31.916666666666668</v>
      </c>
      <c r="S492" t="str">
        <f t="shared" si="75"/>
        <v>journalism</v>
      </c>
      <c r="T492" t="str">
        <f t="shared" si="76"/>
        <v>audio</v>
      </c>
      <c r="U492">
        <f t="shared" si="77"/>
        <v>10</v>
      </c>
      <c r="V492" t="str">
        <f t="shared" si="78"/>
        <v>journalism</v>
      </c>
      <c r="W492" t="str">
        <f t="shared" si="80"/>
        <v>audio</v>
      </c>
      <c r="X492">
        <f t="shared" si="79"/>
        <v>16</v>
      </c>
    </row>
    <row r="493" spans="1:2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 s="17">
        <f t="shared" si="73"/>
        <v>41456.208333333336</v>
      </c>
      <c r="K493">
        <v>1372654800</v>
      </c>
      <c r="L493" s="16">
        <f t="shared" si="74"/>
        <v>41482.208333333336</v>
      </c>
      <c r="M493">
        <v>1374901200</v>
      </c>
      <c r="N493" t="b">
        <v>0</v>
      </c>
      <c r="O493" t="b">
        <v>1</v>
      </c>
      <c r="P493" t="s">
        <v>17</v>
      </c>
      <c r="Q493" s="6">
        <f t="shared" si="71"/>
        <v>3.0534683098591549</v>
      </c>
      <c r="R493">
        <f t="shared" si="72"/>
        <v>70.993450675399103</v>
      </c>
      <c r="S493" t="str">
        <f t="shared" si="75"/>
        <v>food</v>
      </c>
      <c r="T493" t="str">
        <f t="shared" si="76"/>
        <v>food trucks</v>
      </c>
      <c r="U493">
        <f t="shared" si="77"/>
        <v>4</v>
      </c>
      <c r="V493" t="str">
        <f t="shared" si="78"/>
        <v>food</v>
      </c>
      <c r="W493" t="str">
        <f t="shared" si="80"/>
        <v>od/food trucks</v>
      </c>
      <c r="X493">
        <f t="shared" si="79"/>
        <v>16</v>
      </c>
    </row>
    <row r="494" spans="1:2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 s="17">
        <f t="shared" si="73"/>
        <v>40336.208333333336</v>
      </c>
      <c r="K494">
        <v>1275886800</v>
      </c>
      <c r="L494" s="16">
        <f t="shared" si="74"/>
        <v>40371.208333333336</v>
      </c>
      <c r="M494">
        <v>1278910800</v>
      </c>
      <c r="N494" t="b">
        <v>1</v>
      </c>
      <c r="O494" t="b">
        <v>1</v>
      </c>
      <c r="P494" t="s">
        <v>100</v>
      </c>
      <c r="Q494" s="6">
        <f t="shared" si="71"/>
        <v>0.23995287958115183</v>
      </c>
      <c r="R494">
        <f t="shared" si="72"/>
        <v>77.026890756302521</v>
      </c>
      <c r="S494" t="str">
        <f t="shared" si="75"/>
        <v>film &amp; video</v>
      </c>
      <c r="T494" t="str">
        <f t="shared" si="76"/>
        <v>shorts</v>
      </c>
      <c r="U494">
        <f t="shared" si="77"/>
        <v>12</v>
      </c>
      <c r="V494" t="str">
        <f t="shared" si="78"/>
        <v>film &amp; video</v>
      </c>
      <c r="W494" t="str">
        <f t="shared" si="80"/>
        <v>m &amp; video/shorts</v>
      </c>
      <c r="X494">
        <f t="shared" si="79"/>
        <v>19</v>
      </c>
    </row>
    <row r="495" spans="1:2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 s="17">
        <f t="shared" si="73"/>
        <v>43645.208333333328</v>
      </c>
      <c r="K495">
        <v>1561784400</v>
      </c>
      <c r="L495" s="16">
        <f t="shared" si="74"/>
        <v>43658.208333333328</v>
      </c>
      <c r="M495">
        <v>1562907600</v>
      </c>
      <c r="N495" t="b">
        <v>0</v>
      </c>
      <c r="O495" t="b">
        <v>0</v>
      </c>
      <c r="P495" t="s">
        <v>122</v>
      </c>
      <c r="Q495" s="6">
        <f t="shared" si="71"/>
        <v>7.2377777777777776</v>
      </c>
      <c r="R495">
        <f t="shared" si="72"/>
        <v>101.78125</v>
      </c>
      <c r="S495" t="str">
        <f t="shared" si="75"/>
        <v>photography</v>
      </c>
      <c r="T495" t="str">
        <f t="shared" si="76"/>
        <v>photography books</v>
      </c>
      <c r="U495">
        <f t="shared" si="77"/>
        <v>11</v>
      </c>
      <c r="V495" t="str">
        <f t="shared" si="78"/>
        <v>photography</v>
      </c>
      <c r="W495" t="str">
        <f t="shared" si="80"/>
        <v>hy books</v>
      </c>
      <c r="X495">
        <f t="shared" si="79"/>
        <v>29</v>
      </c>
    </row>
    <row r="496" spans="1:2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 s="17">
        <f t="shared" si="73"/>
        <v>40990.208333333336</v>
      </c>
      <c r="K496">
        <v>1332392400</v>
      </c>
      <c r="L496" s="16">
        <f t="shared" si="74"/>
        <v>40991.208333333336</v>
      </c>
      <c r="M496">
        <v>1332478800</v>
      </c>
      <c r="N496" t="b">
        <v>0</v>
      </c>
      <c r="O496" t="b">
        <v>0</v>
      </c>
      <c r="P496" t="s">
        <v>65</v>
      </c>
      <c r="Q496" s="6">
        <f t="shared" si="71"/>
        <v>5.4736000000000002</v>
      </c>
      <c r="R496">
        <f t="shared" si="72"/>
        <v>51.059701492537314</v>
      </c>
      <c r="S496" t="str">
        <f t="shared" si="75"/>
        <v>technology</v>
      </c>
      <c r="T496" t="str">
        <f t="shared" si="76"/>
        <v>wearables</v>
      </c>
      <c r="U496">
        <f t="shared" si="77"/>
        <v>10</v>
      </c>
      <c r="V496" t="str">
        <f t="shared" si="78"/>
        <v>technology</v>
      </c>
      <c r="W496" t="str">
        <f t="shared" si="80"/>
        <v>es</v>
      </c>
      <c r="X496">
        <f t="shared" si="79"/>
        <v>20</v>
      </c>
    </row>
    <row r="497" spans="1:2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 s="17">
        <f t="shared" si="73"/>
        <v>41800.208333333336</v>
      </c>
      <c r="K497">
        <v>1402376400</v>
      </c>
      <c r="L497" s="16">
        <f t="shared" si="74"/>
        <v>41804.208333333336</v>
      </c>
      <c r="M497">
        <v>1402722000</v>
      </c>
      <c r="N497" t="b">
        <v>0</v>
      </c>
      <c r="O497" t="b">
        <v>0</v>
      </c>
      <c r="P497" t="s">
        <v>33</v>
      </c>
      <c r="Q497" s="6">
        <f t="shared" si="71"/>
        <v>4.1449999999999996</v>
      </c>
      <c r="R497">
        <f t="shared" si="72"/>
        <v>68.02051282051282</v>
      </c>
      <c r="S497" t="str">
        <f t="shared" si="75"/>
        <v>theater</v>
      </c>
      <c r="T497" t="str">
        <f t="shared" si="76"/>
        <v>plays</v>
      </c>
      <c r="U497">
        <f t="shared" si="77"/>
        <v>7</v>
      </c>
      <c r="V497" t="str">
        <f t="shared" si="78"/>
        <v>theater</v>
      </c>
      <c r="W497" t="str">
        <f t="shared" si="80"/>
        <v>theater/plays</v>
      </c>
      <c r="X497">
        <f t="shared" si="79"/>
        <v>13</v>
      </c>
    </row>
    <row r="498" spans="1:2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 s="17">
        <f t="shared" si="73"/>
        <v>42876.208333333328</v>
      </c>
      <c r="K498">
        <v>1495342800</v>
      </c>
      <c r="L498" s="16">
        <f t="shared" si="74"/>
        <v>42893.208333333328</v>
      </c>
      <c r="M498">
        <v>1496811600</v>
      </c>
      <c r="N498" t="b">
        <v>0</v>
      </c>
      <c r="O498" t="b">
        <v>0</v>
      </c>
      <c r="P498" t="s">
        <v>71</v>
      </c>
      <c r="Q498" s="6">
        <f t="shared" si="71"/>
        <v>9.0696409140369975E-3</v>
      </c>
      <c r="R498">
        <f t="shared" si="72"/>
        <v>30.87037037037037</v>
      </c>
      <c r="S498" t="str">
        <f t="shared" si="75"/>
        <v>film &amp; video</v>
      </c>
      <c r="T498" t="str">
        <f t="shared" si="76"/>
        <v>animation</v>
      </c>
      <c r="U498">
        <f t="shared" si="77"/>
        <v>12</v>
      </c>
      <c r="V498" t="str">
        <f t="shared" si="78"/>
        <v>film &amp; video</v>
      </c>
      <c r="W498" t="str">
        <f t="shared" si="80"/>
        <v>imation</v>
      </c>
      <c r="X498">
        <f t="shared" si="79"/>
        <v>22</v>
      </c>
    </row>
    <row r="499" spans="1:2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 s="17">
        <f t="shared" si="73"/>
        <v>42724.25</v>
      </c>
      <c r="K499">
        <v>1482213600</v>
      </c>
      <c r="L499" s="16">
        <f t="shared" si="74"/>
        <v>42724.25</v>
      </c>
      <c r="M499">
        <v>1482213600</v>
      </c>
      <c r="N499" t="b">
        <v>0</v>
      </c>
      <c r="O499" t="b">
        <v>1</v>
      </c>
      <c r="P499" t="s">
        <v>65</v>
      </c>
      <c r="Q499" s="6">
        <f t="shared" si="71"/>
        <v>0.34173469387755101</v>
      </c>
      <c r="R499">
        <f t="shared" si="72"/>
        <v>27.908333333333335</v>
      </c>
      <c r="S499" t="str">
        <f t="shared" si="75"/>
        <v>technology</v>
      </c>
      <c r="T499" t="str">
        <f t="shared" si="76"/>
        <v>wearables</v>
      </c>
      <c r="U499">
        <f t="shared" si="77"/>
        <v>10</v>
      </c>
      <c r="V499" t="str">
        <f t="shared" si="78"/>
        <v>technology</v>
      </c>
      <c r="W499" t="str">
        <f t="shared" si="80"/>
        <v>les</v>
      </c>
      <c r="X499">
        <f t="shared" si="79"/>
        <v>20</v>
      </c>
    </row>
    <row r="500" spans="1:2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 s="17">
        <f t="shared" si="73"/>
        <v>42005.25</v>
      </c>
      <c r="K500">
        <v>1420092000</v>
      </c>
      <c r="L500" s="16">
        <f t="shared" si="74"/>
        <v>42007.25</v>
      </c>
      <c r="M500">
        <v>1420264800</v>
      </c>
      <c r="N500" t="b">
        <v>0</v>
      </c>
      <c r="O500" t="b">
        <v>0</v>
      </c>
      <c r="P500" t="s">
        <v>28</v>
      </c>
      <c r="Q500" s="6">
        <f t="shared" si="71"/>
        <v>0.239488107549121</v>
      </c>
      <c r="R500">
        <f t="shared" si="72"/>
        <v>79.994818652849744</v>
      </c>
      <c r="S500" t="str">
        <f t="shared" si="75"/>
        <v>technology</v>
      </c>
      <c r="T500" t="str">
        <f t="shared" si="76"/>
        <v>web</v>
      </c>
      <c r="U500">
        <f t="shared" si="77"/>
        <v>10</v>
      </c>
      <c r="V500" t="str">
        <f t="shared" si="78"/>
        <v>technology</v>
      </c>
      <c r="W500" t="str">
        <f t="shared" si="80"/>
        <v>echnology/web</v>
      </c>
      <c r="X500">
        <f t="shared" si="79"/>
        <v>14</v>
      </c>
    </row>
    <row r="501" spans="1:2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 s="17">
        <f t="shared" si="73"/>
        <v>42444.208333333328</v>
      </c>
      <c r="K501">
        <v>1458018000</v>
      </c>
      <c r="L501" s="16">
        <f t="shared" si="74"/>
        <v>42449.208333333328</v>
      </c>
      <c r="M501">
        <v>1458450000</v>
      </c>
      <c r="N501" t="b">
        <v>0</v>
      </c>
      <c r="O501" t="b">
        <v>1</v>
      </c>
      <c r="P501" t="s">
        <v>42</v>
      </c>
      <c r="Q501" s="6">
        <f t="shared" si="71"/>
        <v>0.48072649572649573</v>
      </c>
      <c r="R501">
        <f t="shared" si="72"/>
        <v>38.003378378378379</v>
      </c>
      <c r="S501" t="str">
        <f t="shared" si="75"/>
        <v>film &amp; video</v>
      </c>
      <c r="T501" t="str">
        <f t="shared" si="76"/>
        <v>documentary</v>
      </c>
      <c r="U501">
        <f t="shared" si="77"/>
        <v>12</v>
      </c>
      <c r="V501" t="str">
        <f t="shared" si="78"/>
        <v>film &amp; video</v>
      </c>
      <c r="W501" t="str">
        <f t="shared" si="80"/>
        <v/>
      </c>
      <c r="X501">
        <f t="shared" si="79"/>
        <v>24</v>
      </c>
    </row>
    <row r="502" spans="1:2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 s="17">
        <f t="shared" si="73"/>
        <v>41395.208333333336</v>
      </c>
      <c r="K502">
        <v>1367384400</v>
      </c>
      <c r="L502" s="16">
        <f t="shared" si="74"/>
        <v>41423.208333333336</v>
      </c>
      <c r="M502">
        <v>1369803600</v>
      </c>
      <c r="N502" t="b">
        <v>0</v>
      </c>
      <c r="O502" t="b">
        <v>1</v>
      </c>
      <c r="P502" t="s">
        <v>33</v>
      </c>
      <c r="Q502" s="6">
        <f t="shared" si="71"/>
        <v>0</v>
      </c>
      <c r="R502">
        <f t="shared" si="72"/>
        <v>0</v>
      </c>
      <c r="S502" t="str">
        <f t="shared" si="75"/>
        <v>theater</v>
      </c>
      <c r="T502" t="str">
        <f t="shared" si="76"/>
        <v>plays</v>
      </c>
      <c r="U502">
        <f t="shared" si="77"/>
        <v>7</v>
      </c>
      <c r="V502" t="str">
        <f t="shared" si="78"/>
        <v>theater</v>
      </c>
      <c r="W502" t="str">
        <f t="shared" si="80"/>
        <v>theater/plays</v>
      </c>
      <c r="X502">
        <f t="shared" si="79"/>
        <v>13</v>
      </c>
    </row>
    <row r="503" spans="1:2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 s="17">
        <f t="shared" si="73"/>
        <v>41345.208333333336</v>
      </c>
      <c r="K503">
        <v>1363064400</v>
      </c>
      <c r="L503" s="16">
        <f t="shared" si="74"/>
        <v>41347.208333333336</v>
      </c>
      <c r="M503">
        <v>1363237200</v>
      </c>
      <c r="N503" t="b">
        <v>0</v>
      </c>
      <c r="O503" t="b">
        <v>0</v>
      </c>
      <c r="P503" t="s">
        <v>42</v>
      </c>
      <c r="Q503" s="6">
        <f t="shared" si="71"/>
        <v>0.70145182291666663</v>
      </c>
      <c r="R503">
        <f t="shared" si="72"/>
        <v>59.990534521158132</v>
      </c>
      <c r="S503" t="str">
        <f t="shared" si="75"/>
        <v>film &amp; video</v>
      </c>
      <c r="T503" t="str">
        <f t="shared" si="76"/>
        <v>documentary</v>
      </c>
      <c r="U503">
        <f t="shared" si="77"/>
        <v>12</v>
      </c>
      <c r="V503" t="str">
        <f t="shared" si="78"/>
        <v>film &amp; video</v>
      </c>
      <c r="W503" t="str">
        <f t="shared" si="80"/>
        <v>tary</v>
      </c>
      <c r="X503">
        <f t="shared" si="79"/>
        <v>24</v>
      </c>
    </row>
    <row r="504" spans="1:2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 s="17">
        <f t="shared" si="73"/>
        <v>41117.208333333336</v>
      </c>
      <c r="K504">
        <v>1343365200</v>
      </c>
      <c r="L504" s="16">
        <f t="shared" si="74"/>
        <v>41146.208333333336</v>
      </c>
      <c r="M504">
        <v>1345870800</v>
      </c>
      <c r="N504" t="b">
        <v>0</v>
      </c>
      <c r="O504" t="b">
        <v>1</v>
      </c>
      <c r="P504" t="s">
        <v>89</v>
      </c>
      <c r="Q504" s="6">
        <f t="shared" si="71"/>
        <v>5.2992307692307694</v>
      </c>
      <c r="R504">
        <f t="shared" si="72"/>
        <v>37.037634408602152</v>
      </c>
      <c r="S504" t="str">
        <f t="shared" si="75"/>
        <v>games</v>
      </c>
      <c r="T504" t="str">
        <f t="shared" si="76"/>
        <v>video games</v>
      </c>
      <c r="U504">
        <f t="shared" si="77"/>
        <v>5</v>
      </c>
      <c r="V504" t="str">
        <f t="shared" si="78"/>
        <v>games</v>
      </c>
      <c r="W504" t="str">
        <f t="shared" si="80"/>
        <v>/video games</v>
      </c>
      <c r="X504">
        <f t="shared" si="79"/>
        <v>17</v>
      </c>
    </row>
    <row r="505" spans="1:2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 s="17">
        <f t="shared" si="73"/>
        <v>42186.208333333328</v>
      </c>
      <c r="K505">
        <v>1435726800</v>
      </c>
      <c r="L505" s="16">
        <f t="shared" si="74"/>
        <v>42206.208333333328</v>
      </c>
      <c r="M505">
        <v>1437454800</v>
      </c>
      <c r="N505" t="b">
        <v>0</v>
      </c>
      <c r="O505" t="b">
        <v>0</v>
      </c>
      <c r="P505" t="s">
        <v>53</v>
      </c>
      <c r="Q505" s="6">
        <f t="shared" si="71"/>
        <v>1.8032549019607844</v>
      </c>
      <c r="R505">
        <f t="shared" si="72"/>
        <v>99.963043478260872</v>
      </c>
      <c r="S505" t="str">
        <f t="shared" si="75"/>
        <v>film &amp; video</v>
      </c>
      <c r="T505" t="str">
        <f t="shared" si="76"/>
        <v>drama</v>
      </c>
      <c r="U505">
        <f t="shared" si="77"/>
        <v>12</v>
      </c>
      <c r="V505" t="str">
        <f t="shared" si="78"/>
        <v>film &amp; video</v>
      </c>
      <c r="W505" t="e">
        <f t="shared" si="80"/>
        <v>#VALUE!</v>
      </c>
      <c r="X505">
        <f t="shared" si="79"/>
        <v>18</v>
      </c>
    </row>
    <row r="506" spans="1:2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 s="17">
        <f t="shared" si="73"/>
        <v>42142.208333333328</v>
      </c>
      <c r="K506">
        <v>1431925200</v>
      </c>
      <c r="L506" s="16">
        <f t="shared" si="74"/>
        <v>42143.208333333328</v>
      </c>
      <c r="M506">
        <v>1432011600</v>
      </c>
      <c r="N506" t="b">
        <v>0</v>
      </c>
      <c r="O506" t="b">
        <v>0</v>
      </c>
      <c r="P506" t="s">
        <v>23</v>
      </c>
      <c r="Q506" s="6">
        <f t="shared" si="71"/>
        <v>0.92320000000000002</v>
      </c>
      <c r="R506">
        <f t="shared" si="72"/>
        <v>111.6774193548387</v>
      </c>
      <c r="S506" t="str">
        <f t="shared" si="75"/>
        <v>music</v>
      </c>
      <c r="T506" t="str">
        <f t="shared" si="76"/>
        <v>rock</v>
      </c>
      <c r="U506">
        <f t="shared" si="77"/>
        <v>5</v>
      </c>
      <c r="V506" t="str">
        <f t="shared" si="78"/>
        <v>music</v>
      </c>
      <c r="W506" t="str">
        <f t="shared" si="80"/>
        <v>music/rock</v>
      </c>
      <c r="X506">
        <f t="shared" si="79"/>
        <v>10</v>
      </c>
    </row>
    <row r="507" spans="1:2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 s="17">
        <f t="shared" si="73"/>
        <v>41341.25</v>
      </c>
      <c r="K507">
        <v>1362722400</v>
      </c>
      <c r="L507" s="16">
        <f t="shared" si="74"/>
        <v>41383.208333333336</v>
      </c>
      <c r="M507">
        <v>1366347600</v>
      </c>
      <c r="N507" t="b">
        <v>0</v>
      </c>
      <c r="O507" t="b">
        <v>1</v>
      </c>
      <c r="P507" t="s">
        <v>133</v>
      </c>
      <c r="Q507" s="6">
        <f t="shared" si="71"/>
        <v>0.13901001112347053</v>
      </c>
      <c r="R507">
        <f t="shared" si="72"/>
        <v>36.014409221902014</v>
      </c>
      <c r="S507" t="str">
        <f t="shared" si="75"/>
        <v>publishing</v>
      </c>
      <c r="T507" t="str">
        <f t="shared" si="76"/>
        <v>radio &amp; podcasts</v>
      </c>
      <c r="U507">
        <f t="shared" si="77"/>
        <v>10</v>
      </c>
      <c r="V507" t="str">
        <f t="shared" si="78"/>
        <v>publishing</v>
      </c>
      <c r="W507" t="str">
        <f t="shared" si="80"/>
        <v>ts</v>
      </c>
      <c r="X507">
        <f t="shared" si="79"/>
        <v>27</v>
      </c>
    </row>
    <row r="508" spans="1:2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 s="17">
        <f t="shared" si="73"/>
        <v>43062.25</v>
      </c>
      <c r="K508">
        <v>1511416800</v>
      </c>
      <c r="L508" s="16">
        <f t="shared" si="74"/>
        <v>43079.25</v>
      </c>
      <c r="M508">
        <v>1512885600</v>
      </c>
      <c r="N508" t="b">
        <v>0</v>
      </c>
      <c r="O508" t="b">
        <v>1</v>
      </c>
      <c r="P508" t="s">
        <v>33</v>
      </c>
      <c r="Q508" s="6">
        <f t="shared" si="71"/>
        <v>9.2707777777777771</v>
      </c>
      <c r="R508">
        <f t="shared" si="72"/>
        <v>66.010284810126578</v>
      </c>
      <c r="S508" t="str">
        <f t="shared" si="75"/>
        <v>theater</v>
      </c>
      <c r="T508" t="str">
        <f t="shared" si="76"/>
        <v>plays</v>
      </c>
      <c r="U508">
        <f t="shared" si="77"/>
        <v>7</v>
      </c>
      <c r="V508" t="str">
        <f t="shared" si="78"/>
        <v>theater</v>
      </c>
      <c r="W508" t="str">
        <f t="shared" si="80"/>
        <v>/plays</v>
      </c>
      <c r="X508">
        <f t="shared" si="79"/>
        <v>13</v>
      </c>
    </row>
    <row r="509" spans="1:2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 s="17">
        <f t="shared" si="73"/>
        <v>41373.208333333336</v>
      </c>
      <c r="K509">
        <v>1365483600</v>
      </c>
      <c r="L509" s="16">
        <f t="shared" si="74"/>
        <v>41422.208333333336</v>
      </c>
      <c r="M509">
        <v>1369717200</v>
      </c>
      <c r="N509" t="b">
        <v>0</v>
      </c>
      <c r="O509" t="b">
        <v>1</v>
      </c>
      <c r="P509" t="s">
        <v>28</v>
      </c>
      <c r="Q509" s="6">
        <f t="shared" si="71"/>
        <v>0.39857142857142858</v>
      </c>
      <c r="R509">
        <f t="shared" si="72"/>
        <v>44.05263157894737</v>
      </c>
      <c r="S509" t="str">
        <f t="shared" si="75"/>
        <v>technology</v>
      </c>
      <c r="T509" t="str">
        <f t="shared" si="76"/>
        <v>web</v>
      </c>
      <c r="U509">
        <f t="shared" si="77"/>
        <v>10</v>
      </c>
      <c r="V509" t="str">
        <f t="shared" si="78"/>
        <v>technology</v>
      </c>
      <c r="W509" t="str">
        <f t="shared" si="80"/>
        <v>eb</v>
      </c>
      <c r="X509">
        <f t="shared" si="79"/>
        <v>14</v>
      </c>
    </row>
    <row r="510" spans="1:2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 s="17">
        <f t="shared" si="73"/>
        <v>43310.208333333328</v>
      </c>
      <c r="K510">
        <v>1532840400</v>
      </c>
      <c r="L510" s="16">
        <f t="shared" si="74"/>
        <v>43331.208333333328</v>
      </c>
      <c r="M510">
        <v>1534654800</v>
      </c>
      <c r="N510" t="b">
        <v>0</v>
      </c>
      <c r="O510" t="b">
        <v>0</v>
      </c>
      <c r="P510" t="s">
        <v>33</v>
      </c>
      <c r="Q510" s="6">
        <f t="shared" si="71"/>
        <v>1.1222929936305732</v>
      </c>
      <c r="R510">
        <f t="shared" si="72"/>
        <v>52.999726551818434</v>
      </c>
      <c r="S510" t="str">
        <f t="shared" si="75"/>
        <v>theater</v>
      </c>
      <c r="T510" t="str">
        <f t="shared" si="76"/>
        <v>plays</v>
      </c>
      <c r="U510">
        <f t="shared" si="77"/>
        <v>7</v>
      </c>
      <c r="V510" t="str">
        <f t="shared" si="78"/>
        <v>theater</v>
      </c>
      <c r="W510" t="str">
        <f t="shared" si="80"/>
        <v>plays</v>
      </c>
      <c r="X510">
        <f t="shared" si="79"/>
        <v>13</v>
      </c>
    </row>
    <row r="511" spans="1:2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 s="17">
        <f t="shared" si="73"/>
        <v>41034.208333333336</v>
      </c>
      <c r="K511">
        <v>1336194000</v>
      </c>
      <c r="L511" s="16">
        <f t="shared" si="74"/>
        <v>41044.208333333336</v>
      </c>
      <c r="M511">
        <v>1337058000</v>
      </c>
      <c r="N511" t="b">
        <v>0</v>
      </c>
      <c r="O511" t="b">
        <v>0</v>
      </c>
      <c r="P511" t="s">
        <v>33</v>
      </c>
      <c r="Q511" s="6">
        <f t="shared" si="71"/>
        <v>0.70925816023738875</v>
      </c>
      <c r="R511">
        <f t="shared" si="72"/>
        <v>95</v>
      </c>
      <c r="S511" t="str">
        <f t="shared" si="75"/>
        <v>theater</v>
      </c>
      <c r="T511" t="str">
        <f t="shared" si="76"/>
        <v>plays</v>
      </c>
      <c r="U511">
        <f t="shared" si="77"/>
        <v>7</v>
      </c>
      <c r="V511" t="str">
        <f t="shared" si="78"/>
        <v>theater</v>
      </c>
      <c r="W511" t="str">
        <f t="shared" si="80"/>
        <v>ater/plays</v>
      </c>
      <c r="X511">
        <f t="shared" si="79"/>
        <v>13</v>
      </c>
    </row>
    <row r="512" spans="1:2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 s="17">
        <f t="shared" si="73"/>
        <v>43251.208333333328</v>
      </c>
      <c r="K512">
        <v>1527742800</v>
      </c>
      <c r="L512" s="16">
        <f t="shared" si="74"/>
        <v>43275.208333333328</v>
      </c>
      <c r="M512">
        <v>1529816400</v>
      </c>
      <c r="N512" t="b">
        <v>0</v>
      </c>
      <c r="O512" t="b">
        <v>0</v>
      </c>
      <c r="P512" t="s">
        <v>53</v>
      </c>
      <c r="Q512" s="6">
        <f t="shared" si="71"/>
        <v>1.1908974358974358</v>
      </c>
      <c r="R512">
        <f t="shared" si="72"/>
        <v>70.908396946564892</v>
      </c>
      <c r="S512" t="str">
        <f t="shared" si="75"/>
        <v>film &amp; video</v>
      </c>
      <c r="T512" t="str">
        <f t="shared" si="76"/>
        <v>drama</v>
      </c>
      <c r="U512">
        <f t="shared" si="77"/>
        <v>12</v>
      </c>
      <c r="V512" t="str">
        <f t="shared" si="78"/>
        <v>film &amp; video</v>
      </c>
      <c r="W512" t="str">
        <f t="shared" si="80"/>
        <v/>
      </c>
      <c r="X512">
        <f t="shared" si="79"/>
        <v>18</v>
      </c>
    </row>
    <row r="513" spans="1:2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 s="17">
        <f t="shared" si="73"/>
        <v>43671.208333333328</v>
      </c>
      <c r="K513">
        <v>1564030800</v>
      </c>
      <c r="L513" s="16">
        <f t="shared" si="74"/>
        <v>43681.208333333328</v>
      </c>
      <c r="M513">
        <v>1564894800</v>
      </c>
      <c r="N513" t="b">
        <v>0</v>
      </c>
      <c r="O513" t="b">
        <v>0</v>
      </c>
      <c r="P513" t="s">
        <v>33</v>
      </c>
      <c r="Q513" s="6">
        <f t="shared" si="71"/>
        <v>0.24017591339648173</v>
      </c>
      <c r="R513">
        <f t="shared" si="72"/>
        <v>98.060773480662988</v>
      </c>
      <c r="S513" t="str">
        <f t="shared" si="75"/>
        <v>theater</v>
      </c>
      <c r="T513" t="str">
        <f t="shared" si="76"/>
        <v>plays</v>
      </c>
      <c r="U513">
        <f t="shared" si="77"/>
        <v>7</v>
      </c>
      <c r="V513" t="str">
        <f t="shared" si="78"/>
        <v>theater</v>
      </c>
      <c r="W513" t="str">
        <f t="shared" si="80"/>
        <v>ter/plays</v>
      </c>
      <c r="X513">
        <f t="shared" si="79"/>
        <v>13</v>
      </c>
    </row>
    <row r="514" spans="1:2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 s="17">
        <f t="shared" si="73"/>
        <v>41825.208333333336</v>
      </c>
      <c r="K514">
        <v>1404536400</v>
      </c>
      <c r="L514" s="16">
        <f t="shared" si="74"/>
        <v>41826.208333333336</v>
      </c>
      <c r="M514">
        <v>1404622800</v>
      </c>
      <c r="N514" t="b">
        <v>0</v>
      </c>
      <c r="O514" t="b">
        <v>1</v>
      </c>
      <c r="P514" t="s">
        <v>89</v>
      </c>
      <c r="Q514" s="6">
        <f t="shared" ref="Q514:Q577" si="81">E514/D514</f>
        <v>1.3931868131868133</v>
      </c>
      <c r="R514">
        <f t="shared" ref="R514:R577" si="82">IFERROR(E514/G514, 0)</f>
        <v>53.046025104602514</v>
      </c>
      <c r="S514" t="str">
        <f t="shared" si="75"/>
        <v>games</v>
      </c>
      <c r="T514" t="str">
        <f t="shared" si="76"/>
        <v>video games</v>
      </c>
      <c r="U514">
        <f t="shared" si="77"/>
        <v>5</v>
      </c>
      <c r="V514" t="str">
        <f t="shared" si="78"/>
        <v>games</v>
      </c>
      <c r="W514" t="str">
        <f t="shared" si="80"/>
        <v>games/video games</v>
      </c>
      <c r="X514">
        <f t="shared" si="79"/>
        <v>17</v>
      </c>
    </row>
    <row r="515" spans="1:2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 s="17">
        <f t="shared" ref="J515:J578" si="83">(((K515/60)/60)/24)+DATE(1970,1,1)</f>
        <v>40430.208333333336</v>
      </c>
      <c r="K515">
        <v>1284008400</v>
      </c>
      <c r="L515" s="16">
        <f t="shared" ref="L515:L578" si="84">(((M515/60)/60)/24)+DATE(1970,1,1)</f>
        <v>40432.208333333336</v>
      </c>
      <c r="M515">
        <v>1284181200</v>
      </c>
      <c r="N515" t="b">
        <v>0</v>
      </c>
      <c r="O515" t="b">
        <v>0</v>
      </c>
      <c r="P515" t="s">
        <v>269</v>
      </c>
      <c r="Q515" s="6">
        <f t="shared" si="81"/>
        <v>0.39277108433734942</v>
      </c>
      <c r="R515">
        <f t="shared" si="82"/>
        <v>93.142857142857139</v>
      </c>
      <c r="S515" t="str">
        <f t="shared" ref="S515:S578" si="85">LEFT(P515,SEARCH("/",P515)-1)</f>
        <v>film &amp; video</v>
      </c>
      <c r="T515" t="str">
        <f t="shared" ref="T515:T578" si="86">MID(P515,SEARCH("/",P515)+1,LEN(P515))</f>
        <v>television</v>
      </c>
      <c r="U515">
        <f t="shared" ref="U515:U578" si="87">SEARCH("/",P515)-1</f>
        <v>12</v>
      </c>
      <c r="V515" t="str">
        <f t="shared" ref="V515:V578" si="88">LEFT(P515,SEARCH("/",P515)-1)</f>
        <v>film &amp; video</v>
      </c>
      <c r="W515" t="e">
        <f t="shared" si="80"/>
        <v>#VALUE!</v>
      </c>
      <c r="X515">
        <f t="shared" si="79"/>
        <v>23</v>
      </c>
    </row>
    <row r="516" spans="1:2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 s="17">
        <f t="shared" si="83"/>
        <v>41614.25</v>
      </c>
      <c r="K516">
        <v>1386309600</v>
      </c>
      <c r="L516" s="16">
        <f t="shared" si="84"/>
        <v>41619.25</v>
      </c>
      <c r="M516">
        <v>1386741600</v>
      </c>
      <c r="N516" t="b">
        <v>0</v>
      </c>
      <c r="O516" t="b">
        <v>1</v>
      </c>
      <c r="P516" t="s">
        <v>23</v>
      </c>
      <c r="Q516" s="6">
        <f t="shared" si="81"/>
        <v>0.22439077144917088</v>
      </c>
      <c r="R516">
        <f t="shared" si="82"/>
        <v>58.945075757575758</v>
      </c>
      <c r="S516" t="str">
        <f t="shared" si="85"/>
        <v>music</v>
      </c>
      <c r="T516" t="str">
        <f t="shared" si="86"/>
        <v>rock</v>
      </c>
      <c r="U516">
        <f t="shared" si="87"/>
        <v>5</v>
      </c>
      <c r="V516" t="str">
        <f t="shared" si="88"/>
        <v>music</v>
      </c>
      <c r="W516" t="str">
        <f t="shared" si="80"/>
        <v>ic/rock</v>
      </c>
      <c r="X516">
        <f t="shared" ref="X516:X579" si="89">LEN(P516)</f>
        <v>10</v>
      </c>
    </row>
    <row r="517" spans="1:2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 s="17">
        <f t="shared" si="83"/>
        <v>40900.25</v>
      </c>
      <c r="K517">
        <v>1324620000</v>
      </c>
      <c r="L517" s="16">
        <f t="shared" si="84"/>
        <v>40902.25</v>
      </c>
      <c r="M517">
        <v>1324792800</v>
      </c>
      <c r="N517" t="b">
        <v>0</v>
      </c>
      <c r="O517" t="b">
        <v>1</v>
      </c>
      <c r="P517" t="s">
        <v>33</v>
      </c>
      <c r="Q517" s="6">
        <f t="shared" si="81"/>
        <v>0.55779069767441858</v>
      </c>
      <c r="R517">
        <f t="shared" si="82"/>
        <v>36.067669172932334</v>
      </c>
      <c r="S517" t="str">
        <f t="shared" si="85"/>
        <v>theater</v>
      </c>
      <c r="T517" t="str">
        <f t="shared" si="86"/>
        <v>plays</v>
      </c>
      <c r="U517">
        <f t="shared" si="87"/>
        <v>7</v>
      </c>
      <c r="V517" t="str">
        <f t="shared" si="88"/>
        <v>theater</v>
      </c>
      <c r="W517" t="str">
        <f t="shared" si="80"/>
        <v>theater/plays</v>
      </c>
      <c r="X517">
        <f t="shared" si="89"/>
        <v>13</v>
      </c>
    </row>
    <row r="518" spans="1:2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 s="17">
        <f t="shared" si="83"/>
        <v>40396.208333333336</v>
      </c>
      <c r="K518">
        <v>1281070800</v>
      </c>
      <c r="L518" s="16">
        <f t="shared" si="84"/>
        <v>40434.208333333336</v>
      </c>
      <c r="M518">
        <v>1284354000</v>
      </c>
      <c r="N518" t="b">
        <v>0</v>
      </c>
      <c r="O518" t="b">
        <v>0</v>
      </c>
      <c r="P518" t="s">
        <v>68</v>
      </c>
      <c r="Q518" s="6">
        <f t="shared" si="81"/>
        <v>0.42523125996810207</v>
      </c>
      <c r="R518">
        <f t="shared" si="82"/>
        <v>63.030732860520096</v>
      </c>
      <c r="S518" t="str">
        <f t="shared" si="85"/>
        <v>publishing</v>
      </c>
      <c r="T518" t="str">
        <f t="shared" si="86"/>
        <v>nonfiction</v>
      </c>
      <c r="U518">
        <f t="shared" si="87"/>
        <v>10</v>
      </c>
      <c r="V518" t="str">
        <f t="shared" si="88"/>
        <v>publishing</v>
      </c>
      <c r="W518" t="str">
        <f t="shared" ref="W518:W581" si="90">RIGHT(P518,LEN(P519)-SEARCH("/",P518))</f>
        <v>ction</v>
      </c>
      <c r="X518">
        <f t="shared" si="89"/>
        <v>21</v>
      </c>
    </row>
    <row r="519" spans="1:2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 s="17">
        <f t="shared" si="83"/>
        <v>42860.208333333328</v>
      </c>
      <c r="K519">
        <v>1493960400</v>
      </c>
      <c r="L519" s="16">
        <f t="shared" si="84"/>
        <v>42865.208333333328</v>
      </c>
      <c r="M519">
        <v>1494392400</v>
      </c>
      <c r="N519" t="b">
        <v>0</v>
      </c>
      <c r="O519" t="b">
        <v>0</v>
      </c>
      <c r="P519" t="s">
        <v>17</v>
      </c>
      <c r="Q519" s="6">
        <f t="shared" si="81"/>
        <v>1.1200000000000001</v>
      </c>
      <c r="R519">
        <f t="shared" si="82"/>
        <v>84.717948717948715</v>
      </c>
      <c r="S519" t="str">
        <f t="shared" si="85"/>
        <v>food</v>
      </c>
      <c r="T519" t="str">
        <f t="shared" si="86"/>
        <v>food trucks</v>
      </c>
      <c r="U519">
        <f t="shared" si="87"/>
        <v>4</v>
      </c>
      <c r="V519" t="str">
        <f t="shared" si="88"/>
        <v>food</v>
      </c>
      <c r="W519" t="str">
        <f t="shared" si="90"/>
        <v>food/food trucks</v>
      </c>
      <c r="X519">
        <f t="shared" si="89"/>
        <v>16</v>
      </c>
    </row>
    <row r="520" spans="1:2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 s="17">
        <f t="shared" si="83"/>
        <v>43154.25</v>
      </c>
      <c r="K520">
        <v>1519365600</v>
      </c>
      <c r="L520" s="16">
        <f t="shared" si="84"/>
        <v>43156.25</v>
      </c>
      <c r="M520">
        <v>1519538400</v>
      </c>
      <c r="N520" t="b">
        <v>0</v>
      </c>
      <c r="O520" t="b">
        <v>1</v>
      </c>
      <c r="P520" t="s">
        <v>71</v>
      </c>
      <c r="Q520" s="6">
        <f t="shared" si="81"/>
        <v>7.0681818181818179E-2</v>
      </c>
      <c r="R520">
        <f t="shared" si="82"/>
        <v>62.2</v>
      </c>
      <c r="S520" t="str">
        <f t="shared" si="85"/>
        <v>film &amp; video</v>
      </c>
      <c r="T520" t="str">
        <f t="shared" si="86"/>
        <v>animation</v>
      </c>
      <c r="U520">
        <f t="shared" si="87"/>
        <v>12</v>
      </c>
      <c r="V520" t="str">
        <f t="shared" si="88"/>
        <v>film &amp; video</v>
      </c>
      <c r="W520" t="e">
        <f t="shared" si="90"/>
        <v>#VALUE!</v>
      </c>
      <c r="X520">
        <f t="shared" si="89"/>
        <v>22</v>
      </c>
    </row>
    <row r="521" spans="1:2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 s="17">
        <f t="shared" si="83"/>
        <v>42012.25</v>
      </c>
      <c r="K521">
        <v>1420696800</v>
      </c>
      <c r="L521" s="16">
        <f t="shared" si="84"/>
        <v>42026.25</v>
      </c>
      <c r="M521">
        <v>1421906400</v>
      </c>
      <c r="N521" t="b">
        <v>0</v>
      </c>
      <c r="O521" t="b">
        <v>1</v>
      </c>
      <c r="P521" t="s">
        <v>23</v>
      </c>
      <c r="Q521" s="6">
        <f t="shared" si="81"/>
        <v>1.0174563871693867</v>
      </c>
      <c r="R521">
        <f t="shared" si="82"/>
        <v>101.97518330513255</v>
      </c>
      <c r="S521" t="str">
        <f t="shared" si="85"/>
        <v>music</v>
      </c>
      <c r="T521" t="str">
        <f t="shared" si="86"/>
        <v>rock</v>
      </c>
      <c r="U521">
        <f t="shared" si="87"/>
        <v>5</v>
      </c>
      <c r="V521" t="str">
        <f t="shared" si="88"/>
        <v>music</v>
      </c>
      <c r="W521" t="str">
        <f t="shared" si="90"/>
        <v>ic/rock</v>
      </c>
      <c r="X521">
        <f t="shared" si="89"/>
        <v>10</v>
      </c>
    </row>
    <row r="522" spans="1:2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 s="17">
        <f t="shared" si="83"/>
        <v>43574.208333333328</v>
      </c>
      <c r="K522">
        <v>1555650000</v>
      </c>
      <c r="L522" s="16">
        <f t="shared" si="84"/>
        <v>43577.208333333328</v>
      </c>
      <c r="M522">
        <v>1555909200</v>
      </c>
      <c r="N522" t="b">
        <v>0</v>
      </c>
      <c r="O522" t="b">
        <v>0</v>
      </c>
      <c r="P522" t="s">
        <v>33</v>
      </c>
      <c r="Q522" s="6">
        <f t="shared" si="81"/>
        <v>4.2575000000000003</v>
      </c>
      <c r="R522">
        <f t="shared" si="82"/>
        <v>106.4375</v>
      </c>
      <c r="S522" t="str">
        <f t="shared" si="85"/>
        <v>theater</v>
      </c>
      <c r="T522" t="str">
        <f t="shared" si="86"/>
        <v>plays</v>
      </c>
      <c r="U522">
        <f t="shared" si="87"/>
        <v>7</v>
      </c>
      <c r="V522" t="str">
        <f t="shared" si="88"/>
        <v>theater</v>
      </c>
      <c r="W522" t="str">
        <f t="shared" si="90"/>
        <v>ater/plays</v>
      </c>
      <c r="X522">
        <f t="shared" si="89"/>
        <v>13</v>
      </c>
    </row>
    <row r="523" spans="1:2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 s="17">
        <f t="shared" si="83"/>
        <v>42605.208333333328</v>
      </c>
      <c r="K523">
        <v>1471928400</v>
      </c>
      <c r="L523" s="16">
        <f t="shared" si="84"/>
        <v>42611.208333333328</v>
      </c>
      <c r="M523">
        <v>1472446800</v>
      </c>
      <c r="N523" t="b">
        <v>0</v>
      </c>
      <c r="O523" t="b">
        <v>1</v>
      </c>
      <c r="P523" t="s">
        <v>53</v>
      </c>
      <c r="Q523" s="6">
        <f t="shared" si="81"/>
        <v>1.4553947368421052</v>
      </c>
      <c r="R523">
        <f t="shared" si="82"/>
        <v>29.975609756097562</v>
      </c>
      <c r="S523" t="str">
        <f t="shared" si="85"/>
        <v>film &amp; video</v>
      </c>
      <c r="T523" t="str">
        <f t="shared" si="86"/>
        <v>drama</v>
      </c>
      <c r="U523">
        <f t="shared" si="87"/>
        <v>12</v>
      </c>
      <c r="V523" t="str">
        <f t="shared" si="88"/>
        <v>film &amp; video</v>
      </c>
      <c r="W523" t="str">
        <f t="shared" si="90"/>
        <v>/drama</v>
      </c>
      <c r="X523">
        <f t="shared" si="89"/>
        <v>18</v>
      </c>
    </row>
    <row r="524" spans="1:2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 s="17">
        <f t="shared" si="83"/>
        <v>41093.208333333336</v>
      </c>
      <c r="K524">
        <v>1341291600</v>
      </c>
      <c r="L524" s="16">
        <f t="shared" si="84"/>
        <v>41105.208333333336</v>
      </c>
      <c r="M524">
        <v>1342328400</v>
      </c>
      <c r="N524" t="b">
        <v>0</v>
      </c>
      <c r="O524" t="b">
        <v>0</v>
      </c>
      <c r="P524" t="s">
        <v>100</v>
      </c>
      <c r="Q524" s="6">
        <f t="shared" si="81"/>
        <v>0.32453465346534655</v>
      </c>
      <c r="R524">
        <f t="shared" si="82"/>
        <v>85.806282722513089</v>
      </c>
      <c r="S524" t="str">
        <f t="shared" si="85"/>
        <v>film &amp; video</v>
      </c>
      <c r="T524" t="str">
        <f t="shared" si="86"/>
        <v>shorts</v>
      </c>
      <c r="U524">
        <f t="shared" si="87"/>
        <v>12</v>
      </c>
      <c r="V524" t="str">
        <f t="shared" si="88"/>
        <v>film &amp; video</v>
      </c>
      <c r="W524" t="str">
        <f t="shared" si="90"/>
        <v>shorts</v>
      </c>
      <c r="X524">
        <f t="shared" si="89"/>
        <v>19</v>
      </c>
    </row>
    <row r="525" spans="1:2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 s="17">
        <f t="shared" si="83"/>
        <v>40241.25</v>
      </c>
      <c r="K525">
        <v>1267682400</v>
      </c>
      <c r="L525" s="16">
        <f t="shared" si="84"/>
        <v>40246.25</v>
      </c>
      <c r="M525">
        <v>1268114400</v>
      </c>
      <c r="N525" t="b">
        <v>0</v>
      </c>
      <c r="O525" t="b">
        <v>0</v>
      </c>
      <c r="P525" t="s">
        <v>100</v>
      </c>
      <c r="Q525" s="6">
        <f t="shared" si="81"/>
        <v>7.003333333333333</v>
      </c>
      <c r="R525">
        <f t="shared" si="82"/>
        <v>70.82022471910112</v>
      </c>
      <c r="S525" t="str">
        <f t="shared" si="85"/>
        <v>film &amp; video</v>
      </c>
      <c r="T525" t="str">
        <f t="shared" si="86"/>
        <v>shorts</v>
      </c>
      <c r="U525">
        <f t="shared" si="87"/>
        <v>12</v>
      </c>
      <c r="V525" t="str">
        <f t="shared" si="88"/>
        <v>film &amp; video</v>
      </c>
      <c r="W525" t="str">
        <f t="shared" si="90"/>
        <v/>
      </c>
      <c r="X525">
        <f t="shared" si="89"/>
        <v>19</v>
      </c>
    </row>
    <row r="526" spans="1:2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 s="17">
        <f t="shared" si="83"/>
        <v>40294.208333333336</v>
      </c>
      <c r="K526">
        <v>1272258000</v>
      </c>
      <c r="L526" s="16">
        <f t="shared" si="84"/>
        <v>40307.208333333336</v>
      </c>
      <c r="M526">
        <v>1273381200</v>
      </c>
      <c r="N526" t="b">
        <v>0</v>
      </c>
      <c r="O526" t="b">
        <v>0</v>
      </c>
      <c r="P526" t="s">
        <v>33</v>
      </c>
      <c r="Q526" s="6">
        <f t="shared" si="81"/>
        <v>0.83904860392967939</v>
      </c>
      <c r="R526">
        <f t="shared" si="82"/>
        <v>40.998484082870135</v>
      </c>
      <c r="S526" t="str">
        <f t="shared" si="85"/>
        <v>theater</v>
      </c>
      <c r="T526" t="str">
        <f t="shared" si="86"/>
        <v>plays</v>
      </c>
      <c r="U526">
        <f t="shared" si="87"/>
        <v>7</v>
      </c>
      <c r="V526" t="str">
        <f t="shared" si="88"/>
        <v>theater</v>
      </c>
      <c r="W526" t="str">
        <f t="shared" si="90"/>
        <v>heater/plays</v>
      </c>
      <c r="X526">
        <f t="shared" si="89"/>
        <v>13</v>
      </c>
    </row>
    <row r="527" spans="1:2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 s="17">
        <f t="shared" si="83"/>
        <v>40505.25</v>
      </c>
      <c r="K527">
        <v>1290492000</v>
      </c>
      <c r="L527" s="16">
        <f t="shared" si="84"/>
        <v>40509.25</v>
      </c>
      <c r="M527">
        <v>1290837600</v>
      </c>
      <c r="N527" t="b">
        <v>0</v>
      </c>
      <c r="O527" t="b">
        <v>0</v>
      </c>
      <c r="P527" t="s">
        <v>65</v>
      </c>
      <c r="Q527" s="6">
        <f t="shared" si="81"/>
        <v>0.84190476190476193</v>
      </c>
      <c r="R527">
        <f t="shared" si="82"/>
        <v>28.063492063492063</v>
      </c>
      <c r="S527" t="str">
        <f t="shared" si="85"/>
        <v>technology</v>
      </c>
      <c r="T527" t="str">
        <f t="shared" si="86"/>
        <v>wearables</v>
      </c>
      <c r="U527">
        <f t="shared" si="87"/>
        <v>10</v>
      </c>
      <c r="V527" t="str">
        <f t="shared" si="88"/>
        <v>technology</v>
      </c>
      <c r="W527" t="str">
        <f t="shared" si="90"/>
        <v>es</v>
      </c>
      <c r="X527">
        <f t="shared" si="89"/>
        <v>20</v>
      </c>
    </row>
    <row r="528" spans="1:2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 s="17">
        <f t="shared" si="83"/>
        <v>42364.25</v>
      </c>
      <c r="K528">
        <v>1451109600</v>
      </c>
      <c r="L528" s="16">
        <f t="shared" si="84"/>
        <v>42401.25</v>
      </c>
      <c r="M528">
        <v>1454306400</v>
      </c>
      <c r="N528" t="b">
        <v>0</v>
      </c>
      <c r="O528" t="b">
        <v>1</v>
      </c>
      <c r="P528" t="s">
        <v>33</v>
      </c>
      <c r="Q528" s="6">
        <f t="shared" si="81"/>
        <v>1.5595180722891566</v>
      </c>
      <c r="R528">
        <f t="shared" si="82"/>
        <v>88.054421768707485</v>
      </c>
      <c r="S528" t="str">
        <f t="shared" si="85"/>
        <v>theater</v>
      </c>
      <c r="T528" t="str">
        <f t="shared" si="86"/>
        <v>plays</v>
      </c>
      <c r="U528">
        <f t="shared" si="87"/>
        <v>7</v>
      </c>
      <c r="V528" t="str">
        <f t="shared" si="88"/>
        <v>theater</v>
      </c>
      <c r="W528" t="str">
        <f t="shared" si="90"/>
        <v>theater/plays</v>
      </c>
      <c r="X528">
        <f t="shared" si="89"/>
        <v>13</v>
      </c>
    </row>
    <row r="529" spans="1:2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 s="17">
        <f t="shared" si="83"/>
        <v>42405.25</v>
      </c>
      <c r="K529">
        <v>1454652000</v>
      </c>
      <c r="L529" s="16">
        <f t="shared" si="84"/>
        <v>42441.25</v>
      </c>
      <c r="M529">
        <v>1457762400</v>
      </c>
      <c r="N529" t="b">
        <v>0</v>
      </c>
      <c r="O529" t="b">
        <v>0</v>
      </c>
      <c r="P529" t="s">
        <v>71</v>
      </c>
      <c r="Q529" s="6">
        <f t="shared" si="81"/>
        <v>0.99619450317124736</v>
      </c>
      <c r="R529">
        <f t="shared" si="82"/>
        <v>31</v>
      </c>
      <c r="S529" t="str">
        <f t="shared" si="85"/>
        <v>film &amp; video</v>
      </c>
      <c r="T529" t="str">
        <f t="shared" si="86"/>
        <v>animation</v>
      </c>
      <c r="U529">
        <f t="shared" si="87"/>
        <v>12</v>
      </c>
      <c r="V529" t="str">
        <f t="shared" si="88"/>
        <v>film &amp; video</v>
      </c>
      <c r="W529" t="str">
        <f t="shared" si="90"/>
        <v>ion</v>
      </c>
      <c r="X529">
        <f t="shared" si="89"/>
        <v>22</v>
      </c>
    </row>
    <row r="530" spans="1:2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 s="17">
        <f t="shared" si="83"/>
        <v>41601.25</v>
      </c>
      <c r="K530">
        <v>1385186400</v>
      </c>
      <c r="L530" s="16">
        <f t="shared" si="84"/>
        <v>41646.25</v>
      </c>
      <c r="M530">
        <v>1389074400</v>
      </c>
      <c r="N530" t="b">
        <v>0</v>
      </c>
      <c r="O530" t="b">
        <v>0</v>
      </c>
      <c r="P530" t="s">
        <v>60</v>
      </c>
      <c r="Q530" s="6">
        <f t="shared" si="81"/>
        <v>0.80300000000000005</v>
      </c>
      <c r="R530">
        <f t="shared" si="82"/>
        <v>90.337500000000006</v>
      </c>
      <c r="S530" t="str">
        <f t="shared" si="85"/>
        <v>music</v>
      </c>
      <c r="T530" t="str">
        <f t="shared" si="86"/>
        <v>indie rock</v>
      </c>
      <c r="U530">
        <f t="shared" si="87"/>
        <v>5</v>
      </c>
      <c r="V530" t="str">
        <f t="shared" si="88"/>
        <v>music</v>
      </c>
      <c r="W530" t="str">
        <f t="shared" si="90"/>
        <v>/indie rock</v>
      </c>
      <c r="X530">
        <f t="shared" si="89"/>
        <v>16</v>
      </c>
    </row>
    <row r="531" spans="1:2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 s="17">
        <f t="shared" si="83"/>
        <v>41769.208333333336</v>
      </c>
      <c r="K531">
        <v>1399698000</v>
      </c>
      <c r="L531" s="16">
        <f t="shared" si="84"/>
        <v>41797.208333333336</v>
      </c>
      <c r="M531">
        <v>1402117200</v>
      </c>
      <c r="N531" t="b">
        <v>0</v>
      </c>
      <c r="O531" t="b">
        <v>0</v>
      </c>
      <c r="P531" t="s">
        <v>89</v>
      </c>
      <c r="Q531" s="6">
        <f t="shared" si="81"/>
        <v>0.11254901960784314</v>
      </c>
      <c r="R531">
        <f t="shared" si="82"/>
        <v>63.777777777777779</v>
      </c>
      <c r="S531" t="str">
        <f t="shared" si="85"/>
        <v>games</v>
      </c>
      <c r="T531" t="str">
        <f t="shared" si="86"/>
        <v>video games</v>
      </c>
      <c r="U531">
        <f t="shared" si="87"/>
        <v>5</v>
      </c>
      <c r="V531" t="str">
        <f t="shared" si="88"/>
        <v>games</v>
      </c>
      <c r="W531" t="str">
        <f t="shared" si="90"/>
        <v>/video games</v>
      </c>
      <c r="X531">
        <f t="shared" si="89"/>
        <v>17</v>
      </c>
    </row>
    <row r="532" spans="1:2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 s="17">
        <f t="shared" si="83"/>
        <v>40421.208333333336</v>
      </c>
      <c r="K532">
        <v>1283230800</v>
      </c>
      <c r="L532" s="16">
        <f t="shared" si="84"/>
        <v>40435.208333333336</v>
      </c>
      <c r="M532">
        <v>1284440400</v>
      </c>
      <c r="N532" t="b">
        <v>0</v>
      </c>
      <c r="O532" t="b">
        <v>1</v>
      </c>
      <c r="P532" t="s">
        <v>119</v>
      </c>
      <c r="Q532" s="6">
        <f t="shared" si="81"/>
        <v>0.91740952380952379</v>
      </c>
      <c r="R532">
        <f t="shared" si="82"/>
        <v>53.995515695067262</v>
      </c>
      <c r="S532" t="str">
        <f t="shared" si="85"/>
        <v>publishing</v>
      </c>
      <c r="T532" t="str">
        <f t="shared" si="86"/>
        <v>fiction</v>
      </c>
      <c r="U532">
        <f t="shared" si="87"/>
        <v>10</v>
      </c>
      <c r="V532" t="str">
        <f t="shared" si="88"/>
        <v>publishing</v>
      </c>
      <c r="W532" t="str">
        <f t="shared" si="90"/>
        <v>iction</v>
      </c>
      <c r="X532">
        <f t="shared" si="89"/>
        <v>18</v>
      </c>
    </row>
    <row r="533" spans="1:2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 s="17">
        <f t="shared" si="83"/>
        <v>41589.25</v>
      </c>
      <c r="K533">
        <v>1384149600</v>
      </c>
      <c r="L533" s="16">
        <f t="shared" si="84"/>
        <v>41645.25</v>
      </c>
      <c r="M533">
        <v>1388988000</v>
      </c>
      <c r="N533" t="b">
        <v>0</v>
      </c>
      <c r="O533" t="b">
        <v>0</v>
      </c>
      <c r="P533" t="s">
        <v>89</v>
      </c>
      <c r="Q533" s="6">
        <f t="shared" si="81"/>
        <v>0.95521156936261387</v>
      </c>
      <c r="R533">
        <f t="shared" si="82"/>
        <v>48.993956043956047</v>
      </c>
      <c r="S533" t="str">
        <f t="shared" si="85"/>
        <v>games</v>
      </c>
      <c r="T533" t="str">
        <f t="shared" si="86"/>
        <v>video games</v>
      </c>
      <c r="U533">
        <f t="shared" si="87"/>
        <v>5</v>
      </c>
      <c r="V533" t="str">
        <f t="shared" si="88"/>
        <v>games</v>
      </c>
      <c r="W533" t="str">
        <f t="shared" si="90"/>
        <v>o games</v>
      </c>
      <c r="X533">
        <f t="shared" si="89"/>
        <v>17</v>
      </c>
    </row>
    <row r="534" spans="1:2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 s="17">
        <f t="shared" si="83"/>
        <v>43125.25</v>
      </c>
      <c r="K534">
        <v>1516860000</v>
      </c>
      <c r="L534" s="16">
        <f t="shared" si="84"/>
        <v>43126.25</v>
      </c>
      <c r="M534">
        <v>1516946400</v>
      </c>
      <c r="N534" t="b">
        <v>0</v>
      </c>
      <c r="O534" t="b">
        <v>0</v>
      </c>
      <c r="P534" t="s">
        <v>33</v>
      </c>
      <c r="Q534" s="6">
        <f t="shared" si="81"/>
        <v>5.0287499999999996</v>
      </c>
      <c r="R534">
        <f t="shared" si="82"/>
        <v>63.857142857142854</v>
      </c>
      <c r="S534" t="str">
        <f t="shared" si="85"/>
        <v>theater</v>
      </c>
      <c r="T534" t="str">
        <f t="shared" si="86"/>
        <v>plays</v>
      </c>
      <c r="U534">
        <f t="shared" si="87"/>
        <v>7</v>
      </c>
      <c r="V534" t="str">
        <f t="shared" si="88"/>
        <v>theater</v>
      </c>
      <c r="W534" t="str">
        <f t="shared" si="90"/>
        <v>er/plays</v>
      </c>
      <c r="X534">
        <f t="shared" si="89"/>
        <v>13</v>
      </c>
    </row>
    <row r="535" spans="1:2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 s="17">
        <f t="shared" si="83"/>
        <v>41479.208333333336</v>
      </c>
      <c r="K535">
        <v>1374642000</v>
      </c>
      <c r="L535" s="16">
        <f t="shared" si="84"/>
        <v>41515.208333333336</v>
      </c>
      <c r="M535">
        <v>1377752400</v>
      </c>
      <c r="N535" t="b">
        <v>0</v>
      </c>
      <c r="O535" t="b">
        <v>0</v>
      </c>
      <c r="P535" t="s">
        <v>60</v>
      </c>
      <c r="Q535" s="6">
        <f t="shared" si="81"/>
        <v>1.5924394463667819</v>
      </c>
      <c r="R535">
        <f t="shared" si="82"/>
        <v>82.996393146979258</v>
      </c>
      <c r="S535" t="str">
        <f t="shared" si="85"/>
        <v>music</v>
      </c>
      <c r="T535" t="str">
        <f t="shared" si="86"/>
        <v>indie rock</v>
      </c>
      <c r="U535">
        <f t="shared" si="87"/>
        <v>5</v>
      </c>
      <c r="V535" t="str">
        <f t="shared" si="88"/>
        <v>music</v>
      </c>
      <c r="W535" t="str">
        <f t="shared" si="90"/>
        <v>c/indie rock</v>
      </c>
      <c r="X535">
        <f t="shared" si="89"/>
        <v>16</v>
      </c>
    </row>
    <row r="536" spans="1:2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 s="17">
        <f t="shared" si="83"/>
        <v>43329.208333333328</v>
      </c>
      <c r="K536">
        <v>1534482000</v>
      </c>
      <c r="L536" s="16">
        <f t="shared" si="84"/>
        <v>43330.208333333328</v>
      </c>
      <c r="M536">
        <v>1534568400</v>
      </c>
      <c r="N536" t="b">
        <v>0</v>
      </c>
      <c r="O536" t="b">
        <v>1</v>
      </c>
      <c r="P536" t="s">
        <v>53</v>
      </c>
      <c r="Q536" s="6">
        <f t="shared" si="81"/>
        <v>0.15022446689113356</v>
      </c>
      <c r="R536">
        <f t="shared" si="82"/>
        <v>55.08230452674897</v>
      </c>
      <c r="S536" t="str">
        <f t="shared" si="85"/>
        <v>film &amp; video</v>
      </c>
      <c r="T536" t="str">
        <f t="shared" si="86"/>
        <v>drama</v>
      </c>
      <c r="U536">
        <f t="shared" si="87"/>
        <v>12</v>
      </c>
      <c r="V536" t="str">
        <f t="shared" si="88"/>
        <v>film &amp; video</v>
      </c>
      <c r="W536" t="str">
        <f t="shared" si="90"/>
        <v/>
      </c>
      <c r="X536">
        <f t="shared" si="89"/>
        <v>18</v>
      </c>
    </row>
    <row r="537" spans="1:2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 s="17">
        <f t="shared" si="83"/>
        <v>43259.208333333328</v>
      </c>
      <c r="K537">
        <v>1528434000</v>
      </c>
      <c r="L537" s="16">
        <f t="shared" si="84"/>
        <v>43261.208333333328</v>
      </c>
      <c r="M537">
        <v>1528606800</v>
      </c>
      <c r="N537" t="b">
        <v>0</v>
      </c>
      <c r="O537" t="b">
        <v>1</v>
      </c>
      <c r="P537" t="s">
        <v>33</v>
      </c>
      <c r="Q537" s="6">
        <f t="shared" si="81"/>
        <v>4.820384615384615</v>
      </c>
      <c r="R537">
        <f t="shared" si="82"/>
        <v>62.044554455445542</v>
      </c>
      <c r="S537" t="str">
        <f t="shared" si="85"/>
        <v>theater</v>
      </c>
      <c r="T537" t="str">
        <f t="shared" si="86"/>
        <v>plays</v>
      </c>
      <c r="U537">
        <f t="shared" si="87"/>
        <v>7</v>
      </c>
      <c r="V537" t="str">
        <f t="shared" si="88"/>
        <v>theater</v>
      </c>
      <c r="W537" t="str">
        <f t="shared" si="90"/>
        <v>ater/plays</v>
      </c>
      <c r="X537">
        <f t="shared" si="89"/>
        <v>13</v>
      </c>
    </row>
    <row r="538" spans="1:2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 s="17">
        <f t="shared" si="83"/>
        <v>40414.208333333336</v>
      </c>
      <c r="K538">
        <v>1282626000</v>
      </c>
      <c r="L538" s="16">
        <f t="shared" si="84"/>
        <v>40440.208333333336</v>
      </c>
      <c r="M538">
        <v>1284872400</v>
      </c>
      <c r="N538" t="b">
        <v>0</v>
      </c>
      <c r="O538" t="b">
        <v>0</v>
      </c>
      <c r="P538" t="s">
        <v>119</v>
      </c>
      <c r="Q538" s="6">
        <f t="shared" si="81"/>
        <v>1.4996938775510205</v>
      </c>
      <c r="R538">
        <f t="shared" si="82"/>
        <v>104.97857142857143</v>
      </c>
      <c r="S538" t="str">
        <f t="shared" si="85"/>
        <v>publishing</v>
      </c>
      <c r="T538" t="str">
        <f t="shared" si="86"/>
        <v>fiction</v>
      </c>
      <c r="U538">
        <f t="shared" si="87"/>
        <v>10</v>
      </c>
      <c r="V538" t="str">
        <f t="shared" si="88"/>
        <v>publishing</v>
      </c>
      <c r="W538" t="str">
        <f t="shared" si="90"/>
        <v>shing/fiction</v>
      </c>
      <c r="X538">
        <f t="shared" si="89"/>
        <v>18</v>
      </c>
    </row>
    <row r="539" spans="1:2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 s="17">
        <f t="shared" si="83"/>
        <v>43342.208333333328</v>
      </c>
      <c r="K539">
        <v>1535605200</v>
      </c>
      <c r="L539" s="16">
        <f t="shared" si="84"/>
        <v>43365.208333333328</v>
      </c>
      <c r="M539">
        <v>1537592400</v>
      </c>
      <c r="N539" t="b">
        <v>1</v>
      </c>
      <c r="O539" t="b">
        <v>1</v>
      </c>
      <c r="P539" t="s">
        <v>42</v>
      </c>
      <c r="Q539" s="6">
        <f t="shared" si="81"/>
        <v>1.1722156398104266</v>
      </c>
      <c r="R539">
        <f t="shared" si="82"/>
        <v>94.044676806083643</v>
      </c>
      <c r="S539" t="str">
        <f t="shared" si="85"/>
        <v>film &amp; video</v>
      </c>
      <c r="T539" t="str">
        <f t="shared" si="86"/>
        <v>documentary</v>
      </c>
      <c r="U539">
        <f t="shared" si="87"/>
        <v>12</v>
      </c>
      <c r="V539" t="str">
        <f t="shared" si="88"/>
        <v>film &amp; video</v>
      </c>
      <c r="W539" t="str">
        <f t="shared" si="90"/>
        <v>ntary</v>
      </c>
      <c r="X539">
        <f t="shared" si="89"/>
        <v>24</v>
      </c>
    </row>
    <row r="540" spans="1:2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 s="17">
        <f t="shared" si="83"/>
        <v>41539.208333333336</v>
      </c>
      <c r="K540">
        <v>1379826000</v>
      </c>
      <c r="L540" s="16">
        <f t="shared" si="84"/>
        <v>41555.208333333336</v>
      </c>
      <c r="M540">
        <v>1381208400</v>
      </c>
      <c r="N540" t="b">
        <v>0</v>
      </c>
      <c r="O540" t="b">
        <v>0</v>
      </c>
      <c r="P540" t="s">
        <v>292</v>
      </c>
      <c r="Q540" s="6">
        <f t="shared" si="81"/>
        <v>0.37695968274950431</v>
      </c>
      <c r="R540">
        <f t="shared" si="82"/>
        <v>44.007716049382715</v>
      </c>
      <c r="S540" t="str">
        <f t="shared" si="85"/>
        <v>games</v>
      </c>
      <c r="T540" t="str">
        <f t="shared" si="86"/>
        <v>mobile games</v>
      </c>
      <c r="U540">
        <f t="shared" si="87"/>
        <v>5</v>
      </c>
      <c r="V540" t="str">
        <f t="shared" si="88"/>
        <v>games</v>
      </c>
      <c r="W540" t="str">
        <f t="shared" si="90"/>
        <v>bile games</v>
      </c>
      <c r="X540">
        <f t="shared" si="89"/>
        <v>18</v>
      </c>
    </row>
    <row r="541" spans="1:2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 s="17">
        <f t="shared" si="83"/>
        <v>43647.208333333328</v>
      </c>
      <c r="K541">
        <v>1561957200</v>
      </c>
      <c r="L541" s="16">
        <f t="shared" si="84"/>
        <v>43653.208333333328</v>
      </c>
      <c r="M541">
        <v>1562475600</v>
      </c>
      <c r="N541" t="b">
        <v>0</v>
      </c>
      <c r="O541" t="b">
        <v>1</v>
      </c>
      <c r="P541" t="s">
        <v>17</v>
      </c>
      <c r="Q541" s="6">
        <f t="shared" si="81"/>
        <v>0.72653061224489801</v>
      </c>
      <c r="R541">
        <f t="shared" si="82"/>
        <v>92.467532467532465</v>
      </c>
      <c r="S541" t="str">
        <f t="shared" si="85"/>
        <v>food</v>
      </c>
      <c r="T541" t="str">
        <f t="shared" si="86"/>
        <v>food trucks</v>
      </c>
      <c r="U541">
        <f t="shared" si="87"/>
        <v>4</v>
      </c>
      <c r="V541" t="str">
        <f t="shared" si="88"/>
        <v>food</v>
      </c>
      <c r="W541" t="str">
        <f t="shared" si="90"/>
        <v>food/food trucks</v>
      </c>
      <c r="X541">
        <f t="shared" si="89"/>
        <v>16</v>
      </c>
    </row>
    <row r="542" spans="1:2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 s="17">
        <f t="shared" si="83"/>
        <v>43225.208333333328</v>
      </c>
      <c r="K542">
        <v>1525496400</v>
      </c>
      <c r="L542" s="16">
        <f t="shared" si="84"/>
        <v>43247.208333333328</v>
      </c>
      <c r="M542">
        <v>1527397200</v>
      </c>
      <c r="N542" t="b">
        <v>0</v>
      </c>
      <c r="O542" t="b">
        <v>0</v>
      </c>
      <c r="P542" t="s">
        <v>122</v>
      </c>
      <c r="Q542" s="6">
        <f t="shared" si="81"/>
        <v>2.6598113207547169</v>
      </c>
      <c r="R542">
        <f t="shared" si="82"/>
        <v>57.072874493927124</v>
      </c>
      <c r="S542" t="str">
        <f t="shared" si="85"/>
        <v>photography</v>
      </c>
      <c r="T542" t="str">
        <f t="shared" si="86"/>
        <v>photography books</v>
      </c>
      <c r="U542">
        <f t="shared" si="87"/>
        <v>11</v>
      </c>
      <c r="V542" t="str">
        <f t="shared" si="88"/>
        <v>photography</v>
      </c>
      <c r="W542" t="str">
        <f t="shared" si="90"/>
        <v xml:space="preserve"> books</v>
      </c>
      <c r="X542">
        <f t="shared" si="89"/>
        <v>29</v>
      </c>
    </row>
    <row r="543" spans="1:2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 s="17">
        <f t="shared" si="83"/>
        <v>42165.208333333328</v>
      </c>
      <c r="K543">
        <v>1433912400</v>
      </c>
      <c r="L543" s="16">
        <f t="shared" si="84"/>
        <v>42191.208333333328</v>
      </c>
      <c r="M543">
        <v>1436158800</v>
      </c>
      <c r="N543" t="b">
        <v>0</v>
      </c>
      <c r="O543" t="b">
        <v>0</v>
      </c>
      <c r="P543" t="s">
        <v>292</v>
      </c>
      <c r="Q543" s="6">
        <f t="shared" si="81"/>
        <v>0.24205617977528091</v>
      </c>
      <c r="R543">
        <f t="shared" si="82"/>
        <v>109.07848101265823</v>
      </c>
      <c r="S543" t="str">
        <f t="shared" si="85"/>
        <v>games</v>
      </c>
      <c r="T543" t="str">
        <f t="shared" si="86"/>
        <v>mobile games</v>
      </c>
      <c r="U543">
        <f t="shared" si="87"/>
        <v>5</v>
      </c>
      <c r="V543" t="str">
        <f t="shared" si="88"/>
        <v>games</v>
      </c>
      <c r="W543" t="str">
        <f t="shared" si="90"/>
        <v>bile games</v>
      </c>
      <c r="X543">
        <f t="shared" si="89"/>
        <v>18</v>
      </c>
    </row>
    <row r="544" spans="1:2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 s="17">
        <f t="shared" si="83"/>
        <v>42391.25</v>
      </c>
      <c r="K544">
        <v>1453442400</v>
      </c>
      <c r="L544" s="16">
        <f t="shared" si="84"/>
        <v>42421.25</v>
      </c>
      <c r="M544">
        <v>1456034400</v>
      </c>
      <c r="N544" t="b">
        <v>0</v>
      </c>
      <c r="O544" t="b">
        <v>0</v>
      </c>
      <c r="P544" t="s">
        <v>60</v>
      </c>
      <c r="Q544" s="6">
        <f t="shared" si="81"/>
        <v>2.5064935064935064E-2</v>
      </c>
      <c r="R544">
        <f t="shared" si="82"/>
        <v>39.387755102040813</v>
      </c>
      <c r="S544" t="str">
        <f t="shared" si="85"/>
        <v>music</v>
      </c>
      <c r="T544" t="str">
        <f t="shared" si="86"/>
        <v>indie rock</v>
      </c>
      <c r="U544">
        <f t="shared" si="87"/>
        <v>5</v>
      </c>
      <c r="V544" t="str">
        <f t="shared" si="88"/>
        <v>music</v>
      </c>
      <c r="W544" t="str">
        <f t="shared" si="90"/>
        <v>/indie rock</v>
      </c>
      <c r="X544">
        <f t="shared" si="89"/>
        <v>16</v>
      </c>
    </row>
    <row r="545" spans="1:2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 s="17">
        <f t="shared" si="83"/>
        <v>41528.208333333336</v>
      </c>
      <c r="K545">
        <v>1378875600</v>
      </c>
      <c r="L545" s="16">
        <f t="shared" si="84"/>
        <v>41543.208333333336</v>
      </c>
      <c r="M545">
        <v>1380171600</v>
      </c>
      <c r="N545" t="b">
        <v>0</v>
      </c>
      <c r="O545" t="b">
        <v>0</v>
      </c>
      <c r="P545" t="s">
        <v>89</v>
      </c>
      <c r="Q545" s="6">
        <f t="shared" si="81"/>
        <v>0.1632979976442874</v>
      </c>
      <c r="R545">
        <f t="shared" si="82"/>
        <v>77.022222222222226</v>
      </c>
      <c r="S545" t="str">
        <f t="shared" si="85"/>
        <v>games</v>
      </c>
      <c r="T545" t="str">
        <f t="shared" si="86"/>
        <v>video games</v>
      </c>
      <c r="U545">
        <f t="shared" si="87"/>
        <v>5</v>
      </c>
      <c r="V545" t="str">
        <f t="shared" si="88"/>
        <v>games</v>
      </c>
      <c r="W545" t="str">
        <f t="shared" si="90"/>
        <v>ames</v>
      </c>
      <c r="X545">
        <f t="shared" si="89"/>
        <v>17</v>
      </c>
    </row>
    <row r="546" spans="1:2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 s="17">
        <f t="shared" si="83"/>
        <v>42377.25</v>
      </c>
      <c r="K546">
        <v>1452232800</v>
      </c>
      <c r="L546" s="16">
        <f t="shared" si="84"/>
        <v>42390.25</v>
      </c>
      <c r="M546">
        <v>1453356000</v>
      </c>
      <c r="N546" t="b">
        <v>0</v>
      </c>
      <c r="O546" t="b">
        <v>0</v>
      </c>
      <c r="P546" t="s">
        <v>23</v>
      </c>
      <c r="Q546" s="6">
        <f t="shared" si="81"/>
        <v>2.7650000000000001</v>
      </c>
      <c r="R546">
        <f t="shared" si="82"/>
        <v>92.166666666666671</v>
      </c>
      <c r="S546" t="str">
        <f t="shared" si="85"/>
        <v>music</v>
      </c>
      <c r="T546" t="str">
        <f t="shared" si="86"/>
        <v>rock</v>
      </c>
      <c r="U546">
        <f t="shared" si="87"/>
        <v>5</v>
      </c>
      <c r="V546" t="str">
        <f t="shared" si="88"/>
        <v>music</v>
      </c>
      <c r="W546" t="str">
        <f t="shared" si="90"/>
        <v>ic/rock</v>
      </c>
      <c r="X546">
        <f t="shared" si="89"/>
        <v>10</v>
      </c>
    </row>
    <row r="547" spans="1:2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 s="17">
        <f t="shared" si="83"/>
        <v>43824.25</v>
      </c>
      <c r="K547">
        <v>1577253600</v>
      </c>
      <c r="L547" s="16">
        <f t="shared" si="84"/>
        <v>43844.25</v>
      </c>
      <c r="M547">
        <v>1578981600</v>
      </c>
      <c r="N547" t="b">
        <v>0</v>
      </c>
      <c r="O547" t="b">
        <v>0</v>
      </c>
      <c r="P547" t="s">
        <v>33</v>
      </c>
      <c r="Q547" s="6">
        <f t="shared" si="81"/>
        <v>0.88803571428571426</v>
      </c>
      <c r="R547">
        <f t="shared" si="82"/>
        <v>61.007063197026021</v>
      </c>
      <c r="S547" t="str">
        <f t="shared" si="85"/>
        <v>theater</v>
      </c>
      <c r="T547" t="str">
        <f t="shared" si="86"/>
        <v>plays</v>
      </c>
      <c r="U547">
        <f t="shared" si="87"/>
        <v>7</v>
      </c>
      <c r="V547" t="str">
        <f t="shared" si="88"/>
        <v>theater</v>
      </c>
      <c r="W547" t="str">
        <f t="shared" si="90"/>
        <v>plays</v>
      </c>
      <c r="X547">
        <f t="shared" si="89"/>
        <v>13</v>
      </c>
    </row>
    <row r="548" spans="1:2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 s="17">
        <f t="shared" si="83"/>
        <v>43360.208333333328</v>
      </c>
      <c r="K548">
        <v>1537160400</v>
      </c>
      <c r="L548" s="16">
        <f t="shared" si="84"/>
        <v>43363.208333333328</v>
      </c>
      <c r="M548">
        <v>1537419600</v>
      </c>
      <c r="N548" t="b">
        <v>0</v>
      </c>
      <c r="O548" t="b">
        <v>1</v>
      </c>
      <c r="P548" t="s">
        <v>33</v>
      </c>
      <c r="Q548" s="6">
        <f t="shared" si="81"/>
        <v>1.6357142857142857</v>
      </c>
      <c r="R548">
        <f t="shared" si="82"/>
        <v>78.068181818181813</v>
      </c>
      <c r="S548" t="str">
        <f t="shared" si="85"/>
        <v>theater</v>
      </c>
      <c r="T548" t="str">
        <f t="shared" si="86"/>
        <v>plays</v>
      </c>
      <c r="U548">
        <f t="shared" si="87"/>
        <v>7</v>
      </c>
      <c r="V548" t="str">
        <f t="shared" si="88"/>
        <v>theater</v>
      </c>
      <c r="W548" t="str">
        <f t="shared" si="90"/>
        <v>ater/plays</v>
      </c>
      <c r="X548">
        <f t="shared" si="89"/>
        <v>13</v>
      </c>
    </row>
    <row r="549" spans="1:2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 s="17">
        <f t="shared" si="83"/>
        <v>42029.25</v>
      </c>
      <c r="K549">
        <v>1422165600</v>
      </c>
      <c r="L549" s="16">
        <f t="shared" si="84"/>
        <v>42041.25</v>
      </c>
      <c r="M549">
        <v>1423202400</v>
      </c>
      <c r="N549" t="b">
        <v>0</v>
      </c>
      <c r="O549" t="b">
        <v>0</v>
      </c>
      <c r="P549" t="s">
        <v>53</v>
      </c>
      <c r="Q549" s="6">
        <f t="shared" si="81"/>
        <v>9.69</v>
      </c>
      <c r="R549">
        <f t="shared" si="82"/>
        <v>80.75</v>
      </c>
      <c r="S549" t="str">
        <f t="shared" si="85"/>
        <v>film &amp; video</v>
      </c>
      <c r="T549" t="str">
        <f t="shared" si="86"/>
        <v>drama</v>
      </c>
      <c r="U549">
        <f t="shared" si="87"/>
        <v>12</v>
      </c>
      <c r="V549" t="str">
        <f t="shared" si="88"/>
        <v>film &amp; video</v>
      </c>
      <c r="W549" t="str">
        <f t="shared" si="90"/>
        <v/>
      </c>
      <c r="X549">
        <f t="shared" si="89"/>
        <v>18</v>
      </c>
    </row>
    <row r="550" spans="1:2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 s="17">
        <f t="shared" si="83"/>
        <v>42461.208333333328</v>
      </c>
      <c r="K550">
        <v>1459486800</v>
      </c>
      <c r="L550" s="16">
        <f t="shared" si="84"/>
        <v>42474.208333333328</v>
      </c>
      <c r="M550">
        <v>1460610000</v>
      </c>
      <c r="N550" t="b">
        <v>0</v>
      </c>
      <c r="O550" t="b">
        <v>0</v>
      </c>
      <c r="P550" t="s">
        <v>33</v>
      </c>
      <c r="Q550" s="6">
        <f t="shared" si="81"/>
        <v>2.7091376701966716</v>
      </c>
      <c r="R550">
        <f t="shared" si="82"/>
        <v>59.991289782244557</v>
      </c>
      <c r="S550" t="str">
        <f t="shared" si="85"/>
        <v>theater</v>
      </c>
      <c r="T550" t="str">
        <f t="shared" si="86"/>
        <v>plays</v>
      </c>
      <c r="U550">
        <f t="shared" si="87"/>
        <v>7</v>
      </c>
      <c r="V550" t="str">
        <f t="shared" si="88"/>
        <v>theater</v>
      </c>
      <c r="W550" t="str">
        <f t="shared" si="90"/>
        <v>heater/plays</v>
      </c>
      <c r="X550">
        <f t="shared" si="89"/>
        <v>13</v>
      </c>
    </row>
    <row r="551" spans="1:2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 s="17">
        <f t="shared" si="83"/>
        <v>41422.208333333336</v>
      </c>
      <c r="K551">
        <v>1369717200</v>
      </c>
      <c r="L551" s="16">
        <f t="shared" si="84"/>
        <v>41431.208333333336</v>
      </c>
      <c r="M551">
        <v>1370494800</v>
      </c>
      <c r="N551" t="b">
        <v>0</v>
      </c>
      <c r="O551" t="b">
        <v>0</v>
      </c>
      <c r="P551" t="s">
        <v>65</v>
      </c>
      <c r="Q551" s="6">
        <f t="shared" si="81"/>
        <v>2.8421355932203389</v>
      </c>
      <c r="R551">
        <f t="shared" si="82"/>
        <v>110.03018372703411</v>
      </c>
      <c r="S551" t="str">
        <f t="shared" si="85"/>
        <v>technology</v>
      </c>
      <c r="T551" t="str">
        <f t="shared" si="86"/>
        <v>wearables</v>
      </c>
      <c r="U551">
        <f t="shared" si="87"/>
        <v>10</v>
      </c>
      <c r="V551" t="str">
        <f t="shared" si="88"/>
        <v>technology</v>
      </c>
      <c r="W551" t="str">
        <f t="shared" si="90"/>
        <v>ables</v>
      </c>
      <c r="X551">
        <f t="shared" si="89"/>
        <v>20</v>
      </c>
    </row>
    <row r="552" spans="1:2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 s="17">
        <f t="shared" si="83"/>
        <v>40968.25</v>
      </c>
      <c r="K552">
        <v>1330495200</v>
      </c>
      <c r="L552" s="16">
        <f t="shared" si="84"/>
        <v>40989.208333333336</v>
      </c>
      <c r="M552">
        <v>1332306000</v>
      </c>
      <c r="N552" t="b">
        <v>0</v>
      </c>
      <c r="O552" t="b">
        <v>0</v>
      </c>
      <c r="P552" t="s">
        <v>60</v>
      </c>
      <c r="Q552" s="6">
        <f t="shared" si="81"/>
        <v>0.04</v>
      </c>
      <c r="R552">
        <f t="shared" si="82"/>
        <v>4</v>
      </c>
      <c r="S552" t="str">
        <f t="shared" si="85"/>
        <v>music</v>
      </c>
      <c r="T552" t="str">
        <f t="shared" si="86"/>
        <v>indie rock</v>
      </c>
      <c r="U552">
        <f t="shared" si="87"/>
        <v>5</v>
      </c>
      <c r="V552" t="str">
        <f t="shared" si="88"/>
        <v>music</v>
      </c>
      <c r="W552" t="str">
        <f t="shared" si="90"/>
        <v>die rock</v>
      </c>
      <c r="X552">
        <f t="shared" si="89"/>
        <v>16</v>
      </c>
    </row>
    <row r="553" spans="1:2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 s="17">
        <f t="shared" si="83"/>
        <v>41993.25</v>
      </c>
      <c r="K553">
        <v>1419055200</v>
      </c>
      <c r="L553" s="16">
        <f t="shared" si="84"/>
        <v>42033.25</v>
      </c>
      <c r="M553">
        <v>1422511200</v>
      </c>
      <c r="N553" t="b">
        <v>0</v>
      </c>
      <c r="O553" t="b">
        <v>1</v>
      </c>
      <c r="P553" t="s">
        <v>28</v>
      </c>
      <c r="Q553" s="6">
        <f t="shared" si="81"/>
        <v>0.58632981676846196</v>
      </c>
      <c r="R553">
        <f t="shared" si="82"/>
        <v>37.99856063332134</v>
      </c>
      <c r="S553" t="str">
        <f t="shared" si="85"/>
        <v>technology</v>
      </c>
      <c r="T553" t="str">
        <f t="shared" si="86"/>
        <v>web</v>
      </c>
      <c r="U553">
        <f t="shared" si="87"/>
        <v>10</v>
      </c>
      <c r="V553" t="str">
        <f t="shared" si="88"/>
        <v>technology</v>
      </c>
      <c r="W553" t="str">
        <f t="shared" si="90"/>
        <v>eb</v>
      </c>
      <c r="X553">
        <f t="shared" si="89"/>
        <v>14</v>
      </c>
    </row>
    <row r="554" spans="1:2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 s="17">
        <f t="shared" si="83"/>
        <v>42700.25</v>
      </c>
      <c r="K554">
        <v>1480140000</v>
      </c>
      <c r="L554" s="16">
        <f t="shared" si="84"/>
        <v>42702.25</v>
      </c>
      <c r="M554">
        <v>1480312800</v>
      </c>
      <c r="N554" t="b">
        <v>0</v>
      </c>
      <c r="O554" t="b">
        <v>0</v>
      </c>
      <c r="P554" t="s">
        <v>33</v>
      </c>
      <c r="Q554" s="6">
        <f t="shared" si="81"/>
        <v>0.98511111111111116</v>
      </c>
      <c r="R554">
        <f t="shared" si="82"/>
        <v>96.369565217391298</v>
      </c>
      <c r="S554" t="str">
        <f t="shared" si="85"/>
        <v>theater</v>
      </c>
      <c r="T554" t="str">
        <f t="shared" si="86"/>
        <v>plays</v>
      </c>
      <c r="U554">
        <f t="shared" si="87"/>
        <v>7</v>
      </c>
      <c r="V554" t="str">
        <f t="shared" si="88"/>
        <v>theater</v>
      </c>
      <c r="W554" t="str">
        <f t="shared" si="90"/>
        <v>ys</v>
      </c>
      <c r="X554">
        <f t="shared" si="89"/>
        <v>13</v>
      </c>
    </row>
    <row r="555" spans="1:2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 s="17">
        <f t="shared" si="83"/>
        <v>40545.25</v>
      </c>
      <c r="K555">
        <v>1293948000</v>
      </c>
      <c r="L555" s="16">
        <f t="shared" si="84"/>
        <v>40546.25</v>
      </c>
      <c r="M555">
        <v>1294034400</v>
      </c>
      <c r="N555" t="b">
        <v>0</v>
      </c>
      <c r="O555" t="b">
        <v>0</v>
      </c>
      <c r="P555" t="s">
        <v>23</v>
      </c>
      <c r="Q555" s="6">
        <f t="shared" si="81"/>
        <v>0.43975381008206332</v>
      </c>
      <c r="R555">
        <f t="shared" si="82"/>
        <v>72.978599221789878</v>
      </c>
      <c r="S555" t="str">
        <f t="shared" si="85"/>
        <v>music</v>
      </c>
      <c r="T555" t="str">
        <f t="shared" si="86"/>
        <v>rock</v>
      </c>
      <c r="U555">
        <f t="shared" si="87"/>
        <v>5</v>
      </c>
      <c r="V555" t="str">
        <f t="shared" si="88"/>
        <v>music</v>
      </c>
      <c r="W555" t="str">
        <f t="shared" si="90"/>
        <v>music/rock</v>
      </c>
      <c r="X555">
        <f t="shared" si="89"/>
        <v>10</v>
      </c>
    </row>
    <row r="556" spans="1:2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 s="17">
        <f t="shared" si="83"/>
        <v>42723.25</v>
      </c>
      <c r="K556">
        <v>1482127200</v>
      </c>
      <c r="L556" s="16">
        <f t="shared" si="84"/>
        <v>42729.25</v>
      </c>
      <c r="M556">
        <v>1482645600</v>
      </c>
      <c r="N556" t="b">
        <v>0</v>
      </c>
      <c r="O556" t="b">
        <v>0</v>
      </c>
      <c r="P556" t="s">
        <v>60</v>
      </c>
      <c r="Q556" s="6">
        <f t="shared" si="81"/>
        <v>1.5166315789473683</v>
      </c>
      <c r="R556">
        <f t="shared" si="82"/>
        <v>26.007220216606498</v>
      </c>
      <c r="S556" t="str">
        <f t="shared" si="85"/>
        <v>music</v>
      </c>
      <c r="T556" t="str">
        <f t="shared" si="86"/>
        <v>indie rock</v>
      </c>
      <c r="U556">
        <f t="shared" si="87"/>
        <v>5</v>
      </c>
      <c r="V556" t="str">
        <f t="shared" si="88"/>
        <v>music</v>
      </c>
      <c r="W556" t="str">
        <f t="shared" si="90"/>
        <v>rock</v>
      </c>
      <c r="X556">
        <f t="shared" si="89"/>
        <v>16</v>
      </c>
    </row>
    <row r="557" spans="1:2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 s="17">
        <f t="shared" si="83"/>
        <v>41731.208333333336</v>
      </c>
      <c r="K557">
        <v>1396414800</v>
      </c>
      <c r="L557" s="16">
        <f t="shared" si="84"/>
        <v>41762.208333333336</v>
      </c>
      <c r="M557">
        <v>1399093200</v>
      </c>
      <c r="N557" t="b">
        <v>0</v>
      </c>
      <c r="O557" t="b">
        <v>0</v>
      </c>
      <c r="P557" t="s">
        <v>23</v>
      </c>
      <c r="Q557" s="6">
        <f t="shared" si="81"/>
        <v>2.2363492063492063</v>
      </c>
      <c r="R557">
        <f t="shared" si="82"/>
        <v>104.36296296296297</v>
      </c>
      <c r="S557" t="str">
        <f t="shared" si="85"/>
        <v>music</v>
      </c>
      <c r="T557" t="str">
        <f t="shared" si="86"/>
        <v>rock</v>
      </c>
      <c r="U557">
        <f t="shared" si="87"/>
        <v>5</v>
      </c>
      <c r="V557" t="str">
        <f t="shared" si="88"/>
        <v>music</v>
      </c>
      <c r="W557" t="str">
        <f t="shared" si="90"/>
        <v>music/rock</v>
      </c>
      <c r="X557">
        <f t="shared" si="89"/>
        <v>10</v>
      </c>
    </row>
    <row r="558" spans="1:2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 s="17">
        <f t="shared" si="83"/>
        <v>40792.208333333336</v>
      </c>
      <c r="K558">
        <v>1315285200</v>
      </c>
      <c r="L558" s="16">
        <f t="shared" si="84"/>
        <v>40799.208333333336</v>
      </c>
      <c r="M558">
        <v>1315890000</v>
      </c>
      <c r="N558" t="b">
        <v>0</v>
      </c>
      <c r="O558" t="b">
        <v>1</v>
      </c>
      <c r="P558" t="s">
        <v>206</v>
      </c>
      <c r="Q558" s="6">
        <f t="shared" si="81"/>
        <v>2.3975</v>
      </c>
      <c r="R558">
        <f t="shared" si="82"/>
        <v>102.18852459016394</v>
      </c>
      <c r="S558" t="str">
        <f t="shared" si="85"/>
        <v>publishing</v>
      </c>
      <c r="T558" t="str">
        <f t="shared" si="86"/>
        <v>translations</v>
      </c>
      <c r="U558">
        <f t="shared" si="87"/>
        <v>10</v>
      </c>
      <c r="V558" t="str">
        <f t="shared" si="88"/>
        <v>publishing</v>
      </c>
      <c r="W558" t="str">
        <f t="shared" si="90"/>
        <v>hing/translations</v>
      </c>
      <c r="X558">
        <f t="shared" si="89"/>
        <v>23</v>
      </c>
    </row>
    <row r="559" spans="1:2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 s="17">
        <f t="shared" si="83"/>
        <v>42279.208333333328</v>
      </c>
      <c r="K559">
        <v>1443762000</v>
      </c>
      <c r="L559" s="16">
        <f t="shared" si="84"/>
        <v>42282.208333333328</v>
      </c>
      <c r="M559">
        <v>1444021200</v>
      </c>
      <c r="N559" t="b">
        <v>0</v>
      </c>
      <c r="O559" t="b">
        <v>1</v>
      </c>
      <c r="P559" t="s">
        <v>474</v>
      </c>
      <c r="Q559" s="6">
        <f t="shared" si="81"/>
        <v>1.9933333333333334</v>
      </c>
      <c r="R559">
        <f t="shared" si="82"/>
        <v>54.117647058823529</v>
      </c>
      <c r="S559" t="str">
        <f t="shared" si="85"/>
        <v>film &amp; video</v>
      </c>
      <c r="T559" t="str">
        <f t="shared" si="86"/>
        <v>science fiction</v>
      </c>
      <c r="U559">
        <f t="shared" si="87"/>
        <v>12</v>
      </c>
      <c r="V559" t="str">
        <f t="shared" si="88"/>
        <v>film &amp; video</v>
      </c>
      <c r="W559" t="str">
        <f t="shared" si="90"/>
        <v/>
      </c>
      <c r="X559">
        <f t="shared" si="89"/>
        <v>28</v>
      </c>
    </row>
    <row r="560" spans="1:2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 s="17">
        <f t="shared" si="83"/>
        <v>42424.25</v>
      </c>
      <c r="K560">
        <v>1456293600</v>
      </c>
      <c r="L560" s="16">
        <f t="shared" si="84"/>
        <v>42467.208333333328</v>
      </c>
      <c r="M560">
        <v>1460005200</v>
      </c>
      <c r="N560" t="b">
        <v>0</v>
      </c>
      <c r="O560" t="b">
        <v>0</v>
      </c>
      <c r="P560" t="s">
        <v>33</v>
      </c>
      <c r="Q560" s="6">
        <f t="shared" si="81"/>
        <v>1.373448275862069</v>
      </c>
      <c r="R560">
        <f t="shared" si="82"/>
        <v>63.222222222222221</v>
      </c>
      <c r="S560" t="str">
        <f t="shared" si="85"/>
        <v>theater</v>
      </c>
      <c r="T560" t="str">
        <f t="shared" si="86"/>
        <v>plays</v>
      </c>
      <c r="U560">
        <f t="shared" si="87"/>
        <v>7</v>
      </c>
      <c r="V560" t="str">
        <f t="shared" si="88"/>
        <v>theater</v>
      </c>
      <c r="W560" t="str">
        <f t="shared" si="90"/>
        <v>plays</v>
      </c>
      <c r="X560">
        <f t="shared" si="89"/>
        <v>13</v>
      </c>
    </row>
    <row r="561" spans="1:2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 s="17">
        <f t="shared" si="83"/>
        <v>42584.208333333328</v>
      </c>
      <c r="K561">
        <v>1470114000</v>
      </c>
      <c r="L561" s="16">
        <f t="shared" si="84"/>
        <v>42591.208333333328</v>
      </c>
      <c r="M561">
        <v>1470718800</v>
      </c>
      <c r="N561" t="b">
        <v>0</v>
      </c>
      <c r="O561" t="b">
        <v>0</v>
      </c>
      <c r="P561" t="s">
        <v>33</v>
      </c>
      <c r="Q561" s="6">
        <f t="shared" si="81"/>
        <v>1.009696106362773</v>
      </c>
      <c r="R561">
        <f t="shared" si="82"/>
        <v>104.03228962818004</v>
      </c>
      <c r="S561" t="str">
        <f t="shared" si="85"/>
        <v>theater</v>
      </c>
      <c r="T561" t="str">
        <f t="shared" si="86"/>
        <v>plays</v>
      </c>
      <c r="U561">
        <f t="shared" si="87"/>
        <v>7</v>
      </c>
      <c r="V561" t="str">
        <f t="shared" si="88"/>
        <v>theater</v>
      </c>
      <c r="W561" t="str">
        <f t="shared" si="90"/>
        <v>theater/plays</v>
      </c>
      <c r="X561">
        <f t="shared" si="89"/>
        <v>13</v>
      </c>
    </row>
    <row r="562" spans="1:2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 s="17">
        <f t="shared" si="83"/>
        <v>40865.25</v>
      </c>
      <c r="K562">
        <v>1321596000</v>
      </c>
      <c r="L562" s="16">
        <f t="shared" si="84"/>
        <v>40905.25</v>
      </c>
      <c r="M562">
        <v>1325052000</v>
      </c>
      <c r="N562" t="b">
        <v>0</v>
      </c>
      <c r="O562" t="b">
        <v>0</v>
      </c>
      <c r="P562" t="s">
        <v>71</v>
      </c>
      <c r="Q562" s="6">
        <f t="shared" si="81"/>
        <v>7.9416000000000002</v>
      </c>
      <c r="R562">
        <f t="shared" si="82"/>
        <v>49.994334277620396</v>
      </c>
      <c r="S562" t="str">
        <f t="shared" si="85"/>
        <v>film &amp; video</v>
      </c>
      <c r="T562" t="str">
        <f t="shared" si="86"/>
        <v>animation</v>
      </c>
      <c r="U562">
        <f t="shared" si="87"/>
        <v>12</v>
      </c>
      <c r="V562" t="str">
        <f t="shared" si="88"/>
        <v>film &amp; video</v>
      </c>
      <c r="W562" t="str">
        <f t="shared" si="90"/>
        <v/>
      </c>
      <c r="X562">
        <f t="shared" si="89"/>
        <v>22</v>
      </c>
    </row>
    <row r="563" spans="1:2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 s="17">
        <f t="shared" si="83"/>
        <v>40833.208333333336</v>
      </c>
      <c r="K563">
        <v>1318827600</v>
      </c>
      <c r="L563" s="16">
        <f t="shared" si="84"/>
        <v>40835.208333333336</v>
      </c>
      <c r="M563">
        <v>1319000400</v>
      </c>
      <c r="N563" t="b">
        <v>0</v>
      </c>
      <c r="O563" t="b">
        <v>0</v>
      </c>
      <c r="P563" t="s">
        <v>33</v>
      </c>
      <c r="Q563" s="6">
        <f t="shared" si="81"/>
        <v>3.6970000000000001</v>
      </c>
      <c r="R563">
        <f t="shared" si="82"/>
        <v>56.015151515151516</v>
      </c>
      <c r="S563" t="str">
        <f t="shared" si="85"/>
        <v>theater</v>
      </c>
      <c r="T563" t="str">
        <f t="shared" si="86"/>
        <v>plays</v>
      </c>
      <c r="U563">
        <f t="shared" si="87"/>
        <v>7</v>
      </c>
      <c r="V563" t="str">
        <f t="shared" si="88"/>
        <v>theater</v>
      </c>
      <c r="W563" t="str">
        <f t="shared" si="90"/>
        <v>ys</v>
      </c>
      <c r="X563">
        <f t="shared" si="89"/>
        <v>13</v>
      </c>
    </row>
    <row r="564" spans="1:2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 s="17">
        <f t="shared" si="83"/>
        <v>43536.208333333328</v>
      </c>
      <c r="K564">
        <v>1552366800</v>
      </c>
      <c r="L564" s="16">
        <f t="shared" si="84"/>
        <v>43538.208333333328</v>
      </c>
      <c r="M564">
        <v>1552539600</v>
      </c>
      <c r="N564" t="b">
        <v>0</v>
      </c>
      <c r="O564" t="b">
        <v>0</v>
      </c>
      <c r="P564" t="s">
        <v>23</v>
      </c>
      <c r="Q564" s="6">
        <f t="shared" si="81"/>
        <v>0.12818181818181817</v>
      </c>
      <c r="R564">
        <f t="shared" si="82"/>
        <v>48.807692307692307</v>
      </c>
      <c r="S564" t="str">
        <f t="shared" si="85"/>
        <v>music</v>
      </c>
      <c r="T564" t="str">
        <f t="shared" si="86"/>
        <v>rock</v>
      </c>
      <c r="U564">
        <f t="shared" si="87"/>
        <v>5</v>
      </c>
      <c r="V564" t="str">
        <f t="shared" si="88"/>
        <v>music</v>
      </c>
      <c r="W564" t="str">
        <f t="shared" si="90"/>
        <v>music/rock</v>
      </c>
      <c r="X564">
        <f t="shared" si="89"/>
        <v>10</v>
      </c>
    </row>
    <row r="565" spans="1:2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 s="17">
        <f t="shared" si="83"/>
        <v>43417.25</v>
      </c>
      <c r="K565">
        <v>1542088800</v>
      </c>
      <c r="L565" s="16">
        <f t="shared" si="84"/>
        <v>43437.25</v>
      </c>
      <c r="M565">
        <v>1543816800</v>
      </c>
      <c r="N565" t="b">
        <v>0</v>
      </c>
      <c r="O565" t="b">
        <v>0</v>
      </c>
      <c r="P565" t="s">
        <v>42</v>
      </c>
      <c r="Q565" s="6">
        <f t="shared" si="81"/>
        <v>1.3802702702702703</v>
      </c>
      <c r="R565">
        <f t="shared" si="82"/>
        <v>60.082352941176474</v>
      </c>
      <c r="S565" t="str">
        <f t="shared" si="85"/>
        <v>film &amp; video</v>
      </c>
      <c r="T565" t="str">
        <f t="shared" si="86"/>
        <v>documentary</v>
      </c>
      <c r="U565">
        <f t="shared" si="87"/>
        <v>12</v>
      </c>
      <c r="V565" t="str">
        <f t="shared" si="88"/>
        <v>film &amp; video</v>
      </c>
      <c r="W565" t="str">
        <f t="shared" si="90"/>
        <v/>
      </c>
      <c r="X565">
        <f t="shared" si="89"/>
        <v>24</v>
      </c>
    </row>
    <row r="566" spans="1:2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 s="17">
        <f t="shared" si="83"/>
        <v>42078.208333333328</v>
      </c>
      <c r="K566">
        <v>1426395600</v>
      </c>
      <c r="L566" s="16">
        <f t="shared" si="84"/>
        <v>42086.208333333328</v>
      </c>
      <c r="M566">
        <v>1427086800</v>
      </c>
      <c r="N566" t="b">
        <v>0</v>
      </c>
      <c r="O566" t="b">
        <v>0</v>
      </c>
      <c r="P566" t="s">
        <v>33</v>
      </c>
      <c r="Q566" s="6">
        <f t="shared" si="81"/>
        <v>0.83813278008298753</v>
      </c>
      <c r="R566">
        <f t="shared" si="82"/>
        <v>78.990502793296088</v>
      </c>
      <c r="S566" t="str">
        <f t="shared" si="85"/>
        <v>theater</v>
      </c>
      <c r="T566" t="str">
        <f t="shared" si="86"/>
        <v>plays</v>
      </c>
      <c r="U566">
        <f t="shared" si="87"/>
        <v>7</v>
      </c>
      <c r="V566" t="str">
        <f t="shared" si="88"/>
        <v>theater</v>
      </c>
      <c r="W566" t="str">
        <f t="shared" si="90"/>
        <v>plays</v>
      </c>
      <c r="X566">
        <f t="shared" si="89"/>
        <v>13</v>
      </c>
    </row>
    <row r="567" spans="1:2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 s="17">
        <f t="shared" si="83"/>
        <v>40862.25</v>
      </c>
      <c r="K567">
        <v>1321336800</v>
      </c>
      <c r="L567" s="16">
        <f t="shared" si="84"/>
        <v>40882.25</v>
      </c>
      <c r="M567">
        <v>1323064800</v>
      </c>
      <c r="N567" t="b">
        <v>0</v>
      </c>
      <c r="O567" t="b">
        <v>0</v>
      </c>
      <c r="P567" t="s">
        <v>33</v>
      </c>
      <c r="Q567" s="6">
        <f t="shared" si="81"/>
        <v>2.0460063224446787</v>
      </c>
      <c r="R567">
        <f t="shared" si="82"/>
        <v>53.99499443826474</v>
      </c>
      <c r="S567" t="str">
        <f t="shared" si="85"/>
        <v>theater</v>
      </c>
      <c r="T567" t="str">
        <f t="shared" si="86"/>
        <v>plays</v>
      </c>
      <c r="U567">
        <f t="shared" si="87"/>
        <v>7</v>
      </c>
      <c r="V567" t="str">
        <f t="shared" si="88"/>
        <v>theater</v>
      </c>
      <c r="W567" t="str">
        <f t="shared" si="90"/>
        <v>heater/plays</v>
      </c>
      <c r="X567">
        <f t="shared" si="89"/>
        <v>13</v>
      </c>
    </row>
    <row r="568" spans="1:2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 s="17">
        <f t="shared" si="83"/>
        <v>42424.25</v>
      </c>
      <c r="K568">
        <v>1456293600</v>
      </c>
      <c r="L568" s="16">
        <f t="shared" si="84"/>
        <v>42447.208333333328</v>
      </c>
      <c r="M568">
        <v>1458277200</v>
      </c>
      <c r="N568" t="b">
        <v>0</v>
      </c>
      <c r="O568" t="b">
        <v>1</v>
      </c>
      <c r="P568" t="s">
        <v>50</v>
      </c>
      <c r="Q568" s="6">
        <f t="shared" si="81"/>
        <v>0.44344086021505374</v>
      </c>
      <c r="R568">
        <f t="shared" si="82"/>
        <v>111.45945945945945</v>
      </c>
      <c r="S568" t="str">
        <f t="shared" si="85"/>
        <v>music</v>
      </c>
      <c r="T568" t="str">
        <f t="shared" si="86"/>
        <v>electric music</v>
      </c>
      <c r="U568">
        <f t="shared" si="87"/>
        <v>5</v>
      </c>
      <c r="V568" t="str">
        <f t="shared" si="88"/>
        <v>music</v>
      </c>
      <c r="W568" t="str">
        <f t="shared" si="90"/>
        <v>usic</v>
      </c>
      <c r="X568">
        <f t="shared" si="89"/>
        <v>20</v>
      </c>
    </row>
    <row r="569" spans="1:2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 s="17">
        <f t="shared" si="83"/>
        <v>41830.208333333336</v>
      </c>
      <c r="K569">
        <v>1404968400</v>
      </c>
      <c r="L569" s="16">
        <f t="shared" si="84"/>
        <v>41832.208333333336</v>
      </c>
      <c r="M569">
        <v>1405141200</v>
      </c>
      <c r="N569" t="b">
        <v>0</v>
      </c>
      <c r="O569" t="b">
        <v>0</v>
      </c>
      <c r="P569" t="s">
        <v>23</v>
      </c>
      <c r="Q569" s="6">
        <f t="shared" si="81"/>
        <v>2.1860294117647059</v>
      </c>
      <c r="R569">
        <f t="shared" si="82"/>
        <v>60.922131147540981</v>
      </c>
      <c r="S569" t="str">
        <f t="shared" si="85"/>
        <v>music</v>
      </c>
      <c r="T569" t="str">
        <f t="shared" si="86"/>
        <v>rock</v>
      </c>
      <c r="U569">
        <f t="shared" si="87"/>
        <v>5</v>
      </c>
      <c r="V569" t="str">
        <f t="shared" si="88"/>
        <v>music</v>
      </c>
      <c r="W569" t="str">
        <f t="shared" si="90"/>
        <v>ic/rock</v>
      </c>
      <c r="X569">
        <f t="shared" si="89"/>
        <v>10</v>
      </c>
    </row>
    <row r="570" spans="1:2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 s="17">
        <f t="shared" si="83"/>
        <v>40374.208333333336</v>
      </c>
      <c r="K570">
        <v>1279170000</v>
      </c>
      <c r="L570" s="16">
        <f t="shared" si="84"/>
        <v>40419.208333333336</v>
      </c>
      <c r="M570">
        <v>1283058000</v>
      </c>
      <c r="N570" t="b">
        <v>0</v>
      </c>
      <c r="O570" t="b">
        <v>0</v>
      </c>
      <c r="P570" t="s">
        <v>33</v>
      </c>
      <c r="Q570" s="6">
        <f t="shared" si="81"/>
        <v>1.8603314917127072</v>
      </c>
      <c r="R570">
        <f t="shared" si="82"/>
        <v>26.0015444015444</v>
      </c>
      <c r="S570" t="str">
        <f t="shared" si="85"/>
        <v>theater</v>
      </c>
      <c r="T570" t="str">
        <f t="shared" si="86"/>
        <v>plays</v>
      </c>
      <c r="U570">
        <f t="shared" si="87"/>
        <v>7</v>
      </c>
      <c r="V570" t="str">
        <f t="shared" si="88"/>
        <v>theater</v>
      </c>
      <c r="W570" t="str">
        <f t="shared" si="90"/>
        <v>theater/plays</v>
      </c>
      <c r="X570">
        <f t="shared" si="89"/>
        <v>13</v>
      </c>
    </row>
    <row r="571" spans="1:2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 s="17">
        <f t="shared" si="83"/>
        <v>40554.25</v>
      </c>
      <c r="K571">
        <v>1294725600</v>
      </c>
      <c r="L571" s="16">
        <f t="shared" si="84"/>
        <v>40566.25</v>
      </c>
      <c r="M571">
        <v>1295762400</v>
      </c>
      <c r="N571" t="b">
        <v>0</v>
      </c>
      <c r="O571" t="b">
        <v>0</v>
      </c>
      <c r="P571" t="s">
        <v>71</v>
      </c>
      <c r="Q571" s="6">
        <f t="shared" si="81"/>
        <v>2.3733830845771142</v>
      </c>
      <c r="R571">
        <f t="shared" si="82"/>
        <v>80.993208828522924</v>
      </c>
      <c r="S571" t="str">
        <f t="shared" si="85"/>
        <v>film &amp; video</v>
      </c>
      <c r="T571" t="str">
        <f t="shared" si="86"/>
        <v>animation</v>
      </c>
      <c r="U571">
        <f t="shared" si="87"/>
        <v>12</v>
      </c>
      <c r="V571" t="str">
        <f t="shared" si="88"/>
        <v>film &amp; video</v>
      </c>
      <c r="W571" t="e">
        <f t="shared" si="90"/>
        <v>#VALUE!</v>
      </c>
      <c r="X571">
        <f t="shared" si="89"/>
        <v>22</v>
      </c>
    </row>
    <row r="572" spans="1:2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 s="17">
        <f t="shared" si="83"/>
        <v>41993.25</v>
      </c>
      <c r="K572">
        <v>1419055200</v>
      </c>
      <c r="L572" s="16">
        <f t="shared" si="84"/>
        <v>41999.25</v>
      </c>
      <c r="M572">
        <v>1419573600</v>
      </c>
      <c r="N572" t="b">
        <v>0</v>
      </c>
      <c r="O572" t="b">
        <v>1</v>
      </c>
      <c r="P572" t="s">
        <v>23</v>
      </c>
      <c r="Q572" s="6">
        <f t="shared" si="81"/>
        <v>3.0565384615384614</v>
      </c>
      <c r="R572">
        <f t="shared" si="82"/>
        <v>34.995963302752294</v>
      </c>
      <c r="S572" t="str">
        <f t="shared" si="85"/>
        <v>music</v>
      </c>
      <c r="T572" t="str">
        <f t="shared" si="86"/>
        <v>rock</v>
      </c>
      <c r="U572">
        <f t="shared" si="87"/>
        <v>5</v>
      </c>
      <c r="V572" t="str">
        <f t="shared" si="88"/>
        <v>music</v>
      </c>
      <c r="W572" t="str">
        <f t="shared" si="90"/>
        <v>music/rock</v>
      </c>
      <c r="X572">
        <f t="shared" si="89"/>
        <v>10</v>
      </c>
    </row>
    <row r="573" spans="1:2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 s="17">
        <f t="shared" si="83"/>
        <v>42174.208333333328</v>
      </c>
      <c r="K573">
        <v>1434690000</v>
      </c>
      <c r="L573" s="16">
        <f t="shared" si="84"/>
        <v>42221.208333333328</v>
      </c>
      <c r="M573">
        <v>1438750800</v>
      </c>
      <c r="N573" t="b">
        <v>0</v>
      </c>
      <c r="O573" t="b">
        <v>0</v>
      </c>
      <c r="P573" t="s">
        <v>100</v>
      </c>
      <c r="Q573" s="6">
        <f t="shared" si="81"/>
        <v>0.94142857142857139</v>
      </c>
      <c r="R573">
        <f t="shared" si="82"/>
        <v>94.142857142857139</v>
      </c>
      <c r="S573" t="str">
        <f t="shared" si="85"/>
        <v>film &amp; video</v>
      </c>
      <c r="T573" t="str">
        <f t="shared" si="86"/>
        <v>shorts</v>
      </c>
      <c r="U573">
        <f t="shared" si="87"/>
        <v>12</v>
      </c>
      <c r="V573" t="str">
        <f t="shared" si="88"/>
        <v>film &amp; video</v>
      </c>
      <c r="W573" t="e">
        <f t="shared" si="90"/>
        <v>#VALUE!</v>
      </c>
      <c r="X573">
        <f t="shared" si="89"/>
        <v>19</v>
      </c>
    </row>
    <row r="574" spans="1:2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 s="17">
        <f t="shared" si="83"/>
        <v>42275.208333333328</v>
      </c>
      <c r="K574">
        <v>1443416400</v>
      </c>
      <c r="L574" s="16">
        <f t="shared" si="84"/>
        <v>42291.208333333328</v>
      </c>
      <c r="M574">
        <v>1444798800</v>
      </c>
      <c r="N574" t="b">
        <v>0</v>
      </c>
      <c r="O574" t="b">
        <v>1</v>
      </c>
      <c r="P574" t="s">
        <v>23</v>
      </c>
      <c r="Q574" s="6">
        <f t="shared" si="81"/>
        <v>0.54400000000000004</v>
      </c>
      <c r="R574">
        <f t="shared" si="82"/>
        <v>52.085106382978722</v>
      </c>
      <c r="S574" t="str">
        <f t="shared" si="85"/>
        <v>music</v>
      </c>
      <c r="T574" t="str">
        <f t="shared" si="86"/>
        <v>rock</v>
      </c>
      <c r="U574">
        <f t="shared" si="87"/>
        <v>5</v>
      </c>
      <c r="V574" t="str">
        <f t="shared" si="88"/>
        <v>music</v>
      </c>
      <c r="W574" t="str">
        <f t="shared" si="90"/>
        <v>music/rock</v>
      </c>
      <c r="X574">
        <f t="shared" si="89"/>
        <v>10</v>
      </c>
    </row>
    <row r="575" spans="1:2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 s="17">
        <f t="shared" si="83"/>
        <v>41761.208333333336</v>
      </c>
      <c r="K575">
        <v>1399006800</v>
      </c>
      <c r="L575" s="16">
        <f t="shared" si="84"/>
        <v>41763.208333333336</v>
      </c>
      <c r="M575">
        <v>1399179600</v>
      </c>
      <c r="N575" t="b">
        <v>0</v>
      </c>
      <c r="O575" t="b">
        <v>0</v>
      </c>
      <c r="P575" t="s">
        <v>1029</v>
      </c>
      <c r="Q575" s="6">
        <f t="shared" si="81"/>
        <v>1.1188059701492536</v>
      </c>
      <c r="R575">
        <f t="shared" si="82"/>
        <v>24.986666666666668</v>
      </c>
      <c r="S575" t="str">
        <f t="shared" si="85"/>
        <v>journalism</v>
      </c>
      <c r="T575" t="str">
        <f t="shared" si="86"/>
        <v>audio</v>
      </c>
      <c r="U575">
        <f t="shared" si="87"/>
        <v>10</v>
      </c>
      <c r="V575" t="str">
        <f t="shared" si="88"/>
        <v>journalism</v>
      </c>
      <c r="W575" t="str">
        <f t="shared" si="90"/>
        <v>audio</v>
      </c>
      <c r="X575">
        <f t="shared" si="89"/>
        <v>16</v>
      </c>
    </row>
    <row r="576" spans="1:2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 s="17">
        <f t="shared" si="83"/>
        <v>43806.25</v>
      </c>
      <c r="K576">
        <v>1575698400</v>
      </c>
      <c r="L576" s="16">
        <f t="shared" si="84"/>
        <v>43816.25</v>
      </c>
      <c r="M576">
        <v>1576562400</v>
      </c>
      <c r="N576" t="b">
        <v>0</v>
      </c>
      <c r="O576" t="b">
        <v>1</v>
      </c>
      <c r="P576" t="s">
        <v>17</v>
      </c>
      <c r="Q576" s="6">
        <f t="shared" si="81"/>
        <v>3.6914814814814814</v>
      </c>
      <c r="R576">
        <f t="shared" si="82"/>
        <v>69.215277777777771</v>
      </c>
      <c r="S576" t="str">
        <f t="shared" si="85"/>
        <v>food</v>
      </c>
      <c r="T576" t="str">
        <f t="shared" si="86"/>
        <v>food trucks</v>
      </c>
      <c r="U576">
        <f t="shared" si="87"/>
        <v>4</v>
      </c>
      <c r="V576" t="str">
        <f t="shared" si="88"/>
        <v>food</v>
      </c>
      <c r="W576" t="str">
        <f t="shared" si="90"/>
        <v>d trucks</v>
      </c>
      <c r="X576">
        <f t="shared" si="89"/>
        <v>16</v>
      </c>
    </row>
    <row r="577" spans="1:2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 s="17">
        <f t="shared" si="83"/>
        <v>41779.208333333336</v>
      </c>
      <c r="K577">
        <v>1400562000</v>
      </c>
      <c r="L577" s="16">
        <f t="shared" si="84"/>
        <v>41782.208333333336</v>
      </c>
      <c r="M577">
        <v>1400821200</v>
      </c>
      <c r="N577" t="b">
        <v>0</v>
      </c>
      <c r="O577" t="b">
        <v>1</v>
      </c>
      <c r="P577" t="s">
        <v>33</v>
      </c>
      <c r="Q577" s="6">
        <f t="shared" si="81"/>
        <v>0.62930372148859548</v>
      </c>
      <c r="R577">
        <f t="shared" si="82"/>
        <v>93.944444444444443</v>
      </c>
      <c r="S577" t="str">
        <f t="shared" si="85"/>
        <v>theater</v>
      </c>
      <c r="T577" t="str">
        <f t="shared" si="86"/>
        <v>plays</v>
      </c>
      <c r="U577">
        <f t="shared" si="87"/>
        <v>7</v>
      </c>
      <c r="V577" t="str">
        <f t="shared" si="88"/>
        <v>theater</v>
      </c>
      <c r="W577" t="str">
        <f t="shared" si="90"/>
        <v>plays</v>
      </c>
      <c r="X577">
        <f t="shared" si="89"/>
        <v>13</v>
      </c>
    </row>
    <row r="578" spans="1:2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 s="17">
        <f t="shared" si="83"/>
        <v>43040.208333333328</v>
      </c>
      <c r="K578">
        <v>1509512400</v>
      </c>
      <c r="L578" s="16">
        <f t="shared" si="84"/>
        <v>43057.25</v>
      </c>
      <c r="M578">
        <v>1510984800</v>
      </c>
      <c r="N578" t="b">
        <v>0</v>
      </c>
      <c r="O578" t="b">
        <v>0</v>
      </c>
      <c r="P578" t="s">
        <v>33</v>
      </c>
      <c r="Q578" s="6">
        <f t="shared" ref="Q578:Q641" si="91">E578/D578</f>
        <v>0.6492783505154639</v>
      </c>
      <c r="R578">
        <f t="shared" ref="R578:R641" si="92">IFERROR(E578/G578, 0)</f>
        <v>98.40625</v>
      </c>
      <c r="S578" t="str">
        <f t="shared" si="85"/>
        <v>theater</v>
      </c>
      <c r="T578" t="str">
        <f t="shared" si="86"/>
        <v>plays</v>
      </c>
      <c r="U578">
        <f t="shared" si="87"/>
        <v>7</v>
      </c>
      <c r="V578" t="str">
        <f t="shared" si="88"/>
        <v>theater</v>
      </c>
      <c r="W578" t="str">
        <f t="shared" si="90"/>
        <v>ys</v>
      </c>
      <c r="X578">
        <f t="shared" si="89"/>
        <v>13</v>
      </c>
    </row>
    <row r="579" spans="1:2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 s="17">
        <f t="shared" ref="J579:J642" si="93">(((K579/60)/60)/24)+DATE(1970,1,1)</f>
        <v>40613.25</v>
      </c>
      <c r="K579">
        <v>1299823200</v>
      </c>
      <c r="L579" s="16">
        <f t="shared" ref="L579:L642" si="94">(((M579/60)/60)/24)+DATE(1970,1,1)</f>
        <v>40639.208333333336</v>
      </c>
      <c r="M579">
        <v>1302066000</v>
      </c>
      <c r="N579" t="b">
        <v>0</v>
      </c>
      <c r="O579" t="b">
        <v>0</v>
      </c>
      <c r="P579" t="s">
        <v>159</v>
      </c>
      <c r="Q579" s="6">
        <f t="shared" si="91"/>
        <v>0.18853658536585366</v>
      </c>
      <c r="R579">
        <f t="shared" si="92"/>
        <v>41.783783783783782</v>
      </c>
      <c r="S579" t="str">
        <f t="shared" ref="S579:S642" si="95">LEFT(P579,SEARCH("/",P579)-1)</f>
        <v>music</v>
      </c>
      <c r="T579" t="str">
        <f t="shared" ref="T579:T642" si="96">MID(P579,SEARCH("/",P579)+1,LEN(P579))</f>
        <v>jazz</v>
      </c>
      <c r="U579">
        <f t="shared" ref="U579:U642" si="97">SEARCH("/",P579)-1</f>
        <v>5</v>
      </c>
      <c r="V579" t="str">
        <f t="shared" ref="V579:V642" si="98">LEFT(P579,SEARCH("/",P579)-1)</f>
        <v>music</v>
      </c>
      <c r="W579" t="str">
        <f t="shared" si="90"/>
        <v>music/jazz</v>
      </c>
      <c r="X579">
        <f t="shared" si="89"/>
        <v>10</v>
      </c>
    </row>
    <row r="580" spans="1:2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 s="17">
        <f t="shared" si="93"/>
        <v>40878.25</v>
      </c>
      <c r="K580">
        <v>1322719200</v>
      </c>
      <c r="L580" s="16">
        <f t="shared" si="94"/>
        <v>40881.25</v>
      </c>
      <c r="M580">
        <v>1322978400</v>
      </c>
      <c r="N580" t="b">
        <v>0</v>
      </c>
      <c r="O580" t="b">
        <v>0</v>
      </c>
      <c r="P580" t="s">
        <v>474</v>
      </c>
      <c r="Q580" s="6">
        <f t="shared" si="91"/>
        <v>0.1675440414507772</v>
      </c>
      <c r="R580">
        <f t="shared" si="92"/>
        <v>65.991836734693877</v>
      </c>
      <c r="S580" t="str">
        <f t="shared" si="95"/>
        <v>film &amp; video</v>
      </c>
      <c r="T580" t="str">
        <f t="shared" si="96"/>
        <v>science fiction</v>
      </c>
      <c r="U580">
        <f t="shared" si="97"/>
        <v>12</v>
      </c>
      <c r="V580" t="str">
        <f t="shared" si="98"/>
        <v>film &amp; video</v>
      </c>
      <c r="W580" t="e">
        <f t="shared" si="90"/>
        <v>#VALUE!</v>
      </c>
      <c r="X580">
        <f t="shared" ref="X580:X643" si="99">LEN(P580)</f>
        <v>28</v>
      </c>
    </row>
    <row r="581" spans="1:2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 s="17">
        <f t="shared" si="93"/>
        <v>40762.208333333336</v>
      </c>
      <c r="K581">
        <v>1312693200</v>
      </c>
      <c r="L581" s="16">
        <f t="shared" si="94"/>
        <v>40774.208333333336</v>
      </c>
      <c r="M581">
        <v>1313730000</v>
      </c>
      <c r="N581" t="b">
        <v>0</v>
      </c>
      <c r="O581" t="b">
        <v>0</v>
      </c>
      <c r="P581" t="s">
        <v>159</v>
      </c>
      <c r="Q581" s="6">
        <f t="shared" si="91"/>
        <v>1.0111290322580646</v>
      </c>
      <c r="R581">
        <f t="shared" si="92"/>
        <v>72.05747126436782</v>
      </c>
      <c r="S581" t="str">
        <f t="shared" si="95"/>
        <v>music</v>
      </c>
      <c r="T581" t="str">
        <f t="shared" si="96"/>
        <v>jazz</v>
      </c>
      <c r="U581">
        <f t="shared" si="97"/>
        <v>5</v>
      </c>
      <c r="V581" t="str">
        <f t="shared" si="98"/>
        <v>music</v>
      </c>
      <c r="W581" t="str">
        <f t="shared" si="90"/>
        <v>ic/jazz</v>
      </c>
      <c r="X581">
        <f t="shared" si="99"/>
        <v>10</v>
      </c>
    </row>
    <row r="582" spans="1:2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 s="17">
        <f t="shared" si="93"/>
        <v>41696.25</v>
      </c>
      <c r="K582">
        <v>1393394400</v>
      </c>
      <c r="L582" s="16">
        <f t="shared" si="94"/>
        <v>41704.25</v>
      </c>
      <c r="M582">
        <v>1394085600</v>
      </c>
      <c r="N582" t="b">
        <v>0</v>
      </c>
      <c r="O582" t="b">
        <v>0</v>
      </c>
      <c r="P582" t="s">
        <v>33</v>
      </c>
      <c r="Q582" s="6">
        <f t="shared" si="91"/>
        <v>3.4150228310502282</v>
      </c>
      <c r="R582">
        <f t="shared" si="92"/>
        <v>48.003209242618745</v>
      </c>
      <c r="S582" t="str">
        <f t="shared" si="95"/>
        <v>theater</v>
      </c>
      <c r="T582" t="str">
        <f t="shared" si="96"/>
        <v>plays</v>
      </c>
      <c r="U582">
        <f t="shared" si="97"/>
        <v>7</v>
      </c>
      <c r="V582" t="str">
        <f t="shared" si="98"/>
        <v>theater</v>
      </c>
      <c r="W582" t="str">
        <f t="shared" ref="W582:W645" si="100">RIGHT(P582,LEN(P583)-SEARCH("/",P582))</f>
        <v>/plays</v>
      </c>
      <c r="X582">
        <f t="shared" si="99"/>
        <v>13</v>
      </c>
    </row>
    <row r="583" spans="1:2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 s="17">
        <f t="shared" si="93"/>
        <v>40662.208333333336</v>
      </c>
      <c r="K583">
        <v>1304053200</v>
      </c>
      <c r="L583" s="16">
        <f t="shared" si="94"/>
        <v>40677.208333333336</v>
      </c>
      <c r="M583">
        <v>1305349200</v>
      </c>
      <c r="N583" t="b">
        <v>0</v>
      </c>
      <c r="O583" t="b">
        <v>0</v>
      </c>
      <c r="P583" t="s">
        <v>28</v>
      </c>
      <c r="Q583" s="6">
        <f t="shared" si="91"/>
        <v>0.64016666666666666</v>
      </c>
      <c r="R583">
        <f t="shared" si="92"/>
        <v>54.098591549295776</v>
      </c>
      <c r="S583" t="str">
        <f t="shared" si="95"/>
        <v>technology</v>
      </c>
      <c r="T583" t="str">
        <f t="shared" si="96"/>
        <v>web</v>
      </c>
      <c r="U583">
        <f t="shared" si="97"/>
        <v>10</v>
      </c>
      <c r="V583" t="str">
        <f t="shared" si="98"/>
        <v>technology</v>
      </c>
      <c r="W583" t="str">
        <f t="shared" si="100"/>
        <v>gy/web</v>
      </c>
      <c r="X583">
        <f t="shared" si="99"/>
        <v>14</v>
      </c>
    </row>
    <row r="584" spans="1:2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 s="17">
        <f t="shared" si="93"/>
        <v>42165.208333333328</v>
      </c>
      <c r="K584">
        <v>1433912400</v>
      </c>
      <c r="L584" s="16">
        <f t="shared" si="94"/>
        <v>42170.208333333328</v>
      </c>
      <c r="M584">
        <v>1434344400</v>
      </c>
      <c r="N584" t="b">
        <v>0</v>
      </c>
      <c r="O584" t="b">
        <v>1</v>
      </c>
      <c r="P584" t="s">
        <v>89</v>
      </c>
      <c r="Q584" s="6">
        <f t="shared" si="91"/>
        <v>0.5208045977011494</v>
      </c>
      <c r="R584">
        <f t="shared" si="92"/>
        <v>107.88095238095238</v>
      </c>
      <c r="S584" t="str">
        <f t="shared" si="95"/>
        <v>games</v>
      </c>
      <c r="T584" t="str">
        <f t="shared" si="96"/>
        <v>video games</v>
      </c>
      <c r="U584">
        <f t="shared" si="97"/>
        <v>5</v>
      </c>
      <c r="V584" t="str">
        <f t="shared" si="98"/>
        <v>games</v>
      </c>
      <c r="W584" t="str">
        <f t="shared" si="100"/>
        <v>games/video games</v>
      </c>
      <c r="X584">
        <f t="shared" si="99"/>
        <v>17</v>
      </c>
    </row>
    <row r="585" spans="1:2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 s="17">
        <f t="shared" si="93"/>
        <v>40959.25</v>
      </c>
      <c r="K585">
        <v>1329717600</v>
      </c>
      <c r="L585" s="16">
        <f t="shared" si="94"/>
        <v>40976.25</v>
      </c>
      <c r="M585">
        <v>1331186400</v>
      </c>
      <c r="N585" t="b">
        <v>0</v>
      </c>
      <c r="O585" t="b">
        <v>0</v>
      </c>
      <c r="P585" t="s">
        <v>42</v>
      </c>
      <c r="Q585" s="6">
        <f t="shared" si="91"/>
        <v>3.2240211640211642</v>
      </c>
      <c r="R585">
        <f t="shared" si="92"/>
        <v>67.034103410341032</v>
      </c>
      <c r="S585" t="str">
        <f t="shared" si="95"/>
        <v>film &amp; video</v>
      </c>
      <c r="T585" t="str">
        <f t="shared" si="96"/>
        <v>documentary</v>
      </c>
      <c r="U585">
        <f t="shared" si="97"/>
        <v>12</v>
      </c>
      <c r="V585" t="str">
        <f t="shared" si="98"/>
        <v>film &amp; video</v>
      </c>
      <c r="W585" t="str">
        <f t="shared" si="100"/>
        <v>y</v>
      </c>
      <c r="X585">
        <f t="shared" si="99"/>
        <v>24</v>
      </c>
    </row>
    <row r="586" spans="1:2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 s="17">
        <f t="shared" si="93"/>
        <v>41024.208333333336</v>
      </c>
      <c r="K586">
        <v>1335330000</v>
      </c>
      <c r="L586" s="16">
        <f t="shared" si="94"/>
        <v>41038.208333333336</v>
      </c>
      <c r="M586">
        <v>1336539600</v>
      </c>
      <c r="N586" t="b">
        <v>0</v>
      </c>
      <c r="O586" t="b">
        <v>0</v>
      </c>
      <c r="P586" t="s">
        <v>28</v>
      </c>
      <c r="Q586" s="6">
        <f t="shared" si="91"/>
        <v>1.1950810185185186</v>
      </c>
      <c r="R586">
        <f t="shared" si="92"/>
        <v>64.01425914445133</v>
      </c>
      <c r="S586" t="str">
        <f t="shared" si="95"/>
        <v>technology</v>
      </c>
      <c r="T586" t="str">
        <f t="shared" si="96"/>
        <v>web</v>
      </c>
      <c r="U586">
        <f t="shared" si="97"/>
        <v>10</v>
      </c>
      <c r="V586" t="str">
        <f t="shared" si="98"/>
        <v>technology</v>
      </c>
      <c r="W586" t="str">
        <f t="shared" si="100"/>
        <v>chnology/web</v>
      </c>
      <c r="X586">
        <f t="shared" si="99"/>
        <v>14</v>
      </c>
    </row>
    <row r="587" spans="1:2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 s="17">
        <f t="shared" si="93"/>
        <v>40255.208333333336</v>
      </c>
      <c r="K587">
        <v>1268888400</v>
      </c>
      <c r="L587" s="16">
        <f t="shared" si="94"/>
        <v>40265.208333333336</v>
      </c>
      <c r="M587">
        <v>1269752400</v>
      </c>
      <c r="N587" t="b">
        <v>0</v>
      </c>
      <c r="O587" t="b">
        <v>0</v>
      </c>
      <c r="P587" t="s">
        <v>206</v>
      </c>
      <c r="Q587" s="6">
        <f t="shared" si="91"/>
        <v>1.4679775280898877</v>
      </c>
      <c r="R587">
        <f t="shared" si="92"/>
        <v>96.066176470588232</v>
      </c>
      <c r="S587" t="str">
        <f t="shared" si="95"/>
        <v>publishing</v>
      </c>
      <c r="T587" t="str">
        <f t="shared" si="96"/>
        <v>translations</v>
      </c>
      <c r="U587">
        <f t="shared" si="97"/>
        <v>10</v>
      </c>
      <c r="V587" t="str">
        <f t="shared" si="98"/>
        <v>publishing</v>
      </c>
      <c r="W587" t="e">
        <f t="shared" si="100"/>
        <v>#VALUE!</v>
      </c>
      <c r="X587">
        <f t="shared" si="99"/>
        <v>23</v>
      </c>
    </row>
    <row r="588" spans="1:2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 s="17">
        <f t="shared" si="93"/>
        <v>40499.25</v>
      </c>
      <c r="K588">
        <v>1289973600</v>
      </c>
      <c r="L588" s="16">
        <f t="shared" si="94"/>
        <v>40518.25</v>
      </c>
      <c r="M588">
        <v>1291615200</v>
      </c>
      <c r="N588" t="b">
        <v>0</v>
      </c>
      <c r="O588" t="b">
        <v>0</v>
      </c>
      <c r="P588" t="s">
        <v>23</v>
      </c>
      <c r="Q588" s="6">
        <f t="shared" si="91"/>
        <v>9.5057142857142853</v>
      </c>
      <c r="R588">
        <f t="shared" si="92"/>
        <v>51.184615384615384</v>
      </c>
      <c r="S588" t="str">
        <f t="shared" si="95"/>
        <v>music</v>
      </c>
      <c r="T588" t="str">
        <f t="shared" si="96"/>
        <v>rock</v>
      </c>
      <c r="U588">
        <f t="shared" si="97"/>
        <v>5</v>
      </c>
      <c r="V588" t="str">
        <f t="shared" si="98"/>
        <v>music</v>
      </c>
      <c r="W588" t="str">
        <f t="shared" si="100"/>
        <v>music/rock</v>
      </c>
      <c r="X588">
        <f t="shared" si="99"/>
        <v>10</v>
      </c>
    </row>
    <row r="589" spans="1:2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 s="17">
        <f t="shared" si="93"/>
        <v>43484.25</v>
      </c>
      <c r="K589">
        <v>1547877600</v>
      </c>
      <c r="L589" s="16">
        <f t="shared" si="94"/>
        <v>43536.208333333328</v>
      </c>
      <c r="M589">
        <v>1552366800</v>
      </c>
      <c r="N589" t="b">
        <v>0</v>
      </c>
      <c r="O589" t="b">
        <v>1</v>
      </c>
      <c r="P589" t="s">
        <v>17</v>
      </c>
      <c r="Q589" s="6">
        <f t="shared" si="91"/>
        <v>0.72893617021276591</v>
      </c>
      <c r="R589">
        <f t="shared" si="92"/>
        <v>43.92307692307692</v>
      </c>
      <c r="S589" t="str">
        <f t="shared" si="95"/>
        <v>food</v>
      </c>
      <c r="T589" t="str">
        <f t="shared" si="96"/>
        <v>food trucks</v>
      </c>
      <c r="U589">
        <f t="shared" si="97"/>
        <v>4</v>
      </c>
      <c r="V589" t="str">
        <f t="shared" si="98"/>
        <v>food</v>
      </c>
      <c r="W589" t="str">
        <f t="shared" si="100"/>
        <v>d trucks</v>
      </c>
      <c r="X589">
        <f t="shared" si="99"/>
        <v>16</v>
      </c>
    </row>
    <row r="590" spans="1:2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 s="17">
        <f t="shared" si="93"/>
        <v>40262.208333333336</v>
      </c>
      <c r="K590">
        <v>1269493200</v>
      </c>
      <c r="L590" s="16">
        <f t="shared" si="94"/>
        <v>40293.208333333336</v>
      </c>
      <c r="M590">
        <v>1272171600</v>
      </c>
      <c r="N590" t="b">
        <v>0</v>
      </c>
      <c r="O590" t="b">
        <v>0</v>
      </c>
      <c r="P590" t="s">
        <v>33</v>
      </c>
      <c r="Q590" s="6">
        <f t="shared" si="91"/>
        <v>0.7900824873096447</v>
      </c>
      <c r="R590">
        <f t="shared" si="92"/>
        <v>91.021198830409361</v>
      </c>
      <c r="S590" t="str">
        <f t="shared" si="95"/>
        <v>theater</v>
      </c>
      <c r="T590" t="str">
        <f t="shared" si="96"/>
        <v>plays</v>
      </c>
      <c r="U590">
        <f t="shared" si="97"/>
        <v>7</v>
      </c>
      <c r="V590" t="str">
        <f t="shared" si="98"/>
        <v>theater</v>
      </c>
      <c r="W590" t="str">
        <f t="shared" si="100"/>
        <v>theater/plays</v>
      </c>
      <c r="X590">
        <f t="shared" si="99"/>
        <v>13</v>
      </c>
    </row>
    <row r="591" spans="1:2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 s="17">
        <f t="shared" si="93"/>
        <v>42190.208333333328</v>
      </c>
      <c r="K591">
        <v>1436072400</v>
      </c>
      <c r="L591" s="16">
        <f t="shared" si="94"/>
        <v>42197.208333333328</v>
      </c>
      <c r="M591">
        <v>1436677200</v>
      </c>
      <c r="N591" t="b">
        <v>0</v>
      </c>
      <c r="O591" t="b">
        <v>0</v>
      </c>
      <c r="P591" t="s">
        <v>42</v>
      </c>
      <c r="Q591" s="6">
        <f t="shared" si="91"/>
        <v>0.64721518987341775</v>
      </c>
      <c r="R591">
        <f t="shared" si="92"/>
        <v>50.127450980392155</v>
      </c>
      <c r="S591" t="str">
        <f t="shared" si="95"/>
        <v>film &amp; video</v>
      </c>
      <c r="T591" t="str">
        <f t="shared" si="96"/>
        <v>documentary</v>
      </c>
      <c r="U591">
        <f t="shared" si="97"/>
        <v>12</v>
      </c>
      <c r="V591" t="str">
        <f t="shared" si="98"/>
        <v>film &amp; video</v>
      </c>
      <c r="W591" t="str">
        <f t="shared" si="100"/>
        <v>eo/documentary</v>
      </c>
      <c r="X591">
        <f t="shared" si="99"/>
        <v>24</v>
      </c>
    </row>
    <row r="592" spans="1:2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 s="17">
        <f t="shared" si="93"/>
        <v>41994.25</v>
      </c>
      <c r="K592">
        <v>1419141600</v>
      </c>
      <c r="L592" s="16">
        <f t="shared" si="94"/>
        <v>42005.25</v>
      </c>
      <c r="M592">
        <v>1420092000</v>
      </c>
      <c r="N592" t="b">
        <v>0</v>
      </c>
      <c r="O592" t="b">
        <v>0</v>
      </c>
      <c r="P592" t="s">
        <v>133</v>
      </c>
      <c r="Q592" s="6">
        <f t="shared" si="91"/>
        <v>0.82028169014084507</v>
      </c>
      <c r="R592">
        <f t="shared" si="92"/>
        <v>67.720930232558146</v>
      </c>
      <c r="S592" t="str">
        <f t="shared" si="95"/>
        <v>publishing</v>
      </c>
      <c r="T592" t="str">
        <f t="shared" si="96"/>
        <v>radio &amp; podcasts</v>
      </c>
      <c r="U592">
        <f t="shared" si="97"/>
        <v>10</v>
      </c>
      <c r="V592" t="str">
        <f t="shared" si="98"/>
        <v>publishing</v>
      </c>
      <c r="W592" t="str">
        <f t="shared" si="100"/>
        <v>dcasts</v>
      </c>
      <c r="X592">
        <f t="shared" si="99"/>
        <v>27</v>
      </c>
    </row>
    <row r="593" spans="1:2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 s="17">
        <f t="shared" si="93"/>
        <v>40373.208333333336</v>
      </c>
      <c r="K593">
        <v>1279083600</v>
      </c>
      <c r="L593" s="16">
        <f t="shared" si="94"/>
        <v>40383.208333333336</v>
      </c>
      <c r="M593">
        <v>1279947600</v>
      </c>
      <c r="N593" t="b">
        <v>0</v>
      </c>
      <c r="O593" t="b">
        <v>0</v>
      </c>
      <c r="P593" t="s">
        <v>89</v>
      </c>
      <c r="Q593" s="6">
        <f t="shared" si="91"/>
        <v>10.376666666666667</v>
      </c>
      <c r="R593">
        <f t="shared" si="92"/>
        <v>61.03921568627451</v>
      </c>
      <c r="S593" t="str">
        <f t="shared" si="95"/>
        <v>games</v>
      </c>
      <c r="T593" t="str">
        <f t="shared" si="96"/>
        <v>video games</v>
      </c>
      <c r="U593">
        <f t="shared" si="97"/>
        <v>5</v>
      </c>
      <c r="V593" t="str">
        <f t="shared" si="98"/>
        <v>games</v>
      </c>
      <c r="W593" t="str">
        <f t="shared" si="100"/>
        <v>o games</v>
      </c>
      <c r="X593">
        <f t="shared" si="99"/>
        <v>17</v>
      </c>
    </row>
    <row r="594" spans="1:2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 s="17">
        <f t="shared" si="93"/>
        <v>41789.208333333336</v>
      </c>
      <c r="K594">
        <v>1401426000</v>
      </c>
      <c r="L594" s="16">
        <f t="shared" si="94"/>
        <v>41798.208333333336</v>
      </c>
      <c r="M594">
        <v>1402203600</v>
      </c>
      <c r="N594" t="b">
        <v>0</v>
      </c>
      <c r="O594" t="b">
        <v>0</v>
      </c>
      <c r="P594" t="s">
        <v>33</v>
      </c>
      <c r="Q594" s="6">
        <f t="shared" si="91"/>
        <v>0.12910076530612244</v>
      </c>
      <c r="R594">
        <f t="shared" si="92"/>
        <v>80.011857707509876</v>
      </c>
      <c r="S594" t="str">
        <f t="shared" si="95"/>
        <v>theater</v>
      </c>
      <c r="T594" t="str">
        <f t="shared" si="96"/>
        <v>plays</v>
      </c>
      <c r="U594">
        <f t="shared" si="97"/>
        <v>7</v>
      </c>
      <c r="V594" t="str">
        <f t="shared" si="98"/>
        <v>theater</v>
      </c>
      <c r="W594" t="str">
        <f t="shared" si="100"/>
        <v>theater/plays</v>
      </c>
      <c r="X594">
        <f t="shared" si="99"/>
        <v>13</v>
      </c>
    </row>
    <row r="595" spans="1:2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 s="17">
        <f t="shared" si="93"/>
        <v>41724.208333333336</v>
      </c>
      <c r="K595">
        <v>1395810000</v>
      </c>
      <c r="L595" s="16">
        <f t="shared" si="94"/>
        <v>41737.208333333336</v>
      </c>
      <c r="M595">
        <v>1396933200</v>
      </c>
      <c r="N595" t="b">
        <v>0</v>
      </c>
      <c r="O595" t="b">
        <v>0</v>
      </c>
      <c r="P595" t="s">
        <v>71</v>
      </c>
      <c r="Q595" s="6">
        <f t="shared" si="91"/>
        <v>1.5484210526315789</v>
      </c>
      <c r="R595">
        <f t="shared" si="92"/>
        <v>47.001497753369947</v>
      </c>
      <c r="S595" t="str">
        <f t="shared" si="95"/>
        <v>film &amp; video</v>
      </c>
      <c r="T595" t="str">
        <f t="shared" si="96"/>
        <v>animation</v>
      </c>
      <c r="U595">
        <f t="shared" si="97"/>
        <v>12</v>
      </c>
      <c r="V595" t="str">
        <f t="shared" si="98"/>
        <v>film &amp; video</v>
      </c>
      <c r="W595" t="str">
        <f t="shared" si="100"/>
        <v/>
      </c>
      <c r="X595">
        <f t="shared" si="99"/>
        <v>22</v>
      </c>
    </row>
    <row r="596" spans="1:2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 s="17">
        <f t="shared" si="93"/>
        <v>42548.208333333328</v>
      </c>
      <c r="K596">
        <v>1467003600</v>
      </c>
      <c r="L596" s="16">
        <f t="shared" si="94"/>
        <v>42551.208333333328</v>
      </c>
      <c r="M596">
        <v>1467262800</v>
      </c>
      <c r="N596" t="b">
        <v>0</v>
      </c>
      <c r="O596" t="b">
        <v>1</v>
      </c>
      <c r="P596" t="s">
        <v>33</v>
      </c>
      <c r="Q596" s="6">
        <f t="shared" si="91"/>
        <v>7.0991735537190084E-2</v>
      </c>
      <c r="R596">
        <f t="shared" si="92"/>
        <v>71.127388535031841</v>
      </c>
      <c r="S596" t="str">
        <f t="shared" si="95"/>
        <v>theater</v>
      </c>
      <c r="T596" t="str">
        <f t="shared" si="96"/>
        <v>plays</v>
      </c>
      <c r="U596">
        <f t="shared" si="97"/>
        <v>7</v>
      </c>
      <c r="V596" t="str">
        <f t="shared" si="98"/>
        <v>theater</v>
      </c>
      <c r="W596" t="str">
        <f t="shared" si="100"/>
        <v>plays</v>
      </c>
      <c r="X596">
        <f t="shared" si="99"/>
        <v>13</v>
      </c>
    </row>
    <row r="597" spans="1:2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 s="17">
        <f t="shared" si="93"/>
        <v>40253.208333333336</v>
      </c>
      <c r="K597">
        <v>1268715600</v>
      </c>
      <c r="L597" s="16">
        <f t="shared" si="94"/>
        <v>40274.208333333336</v>
      </c>
      <c r="M597">
        <v>1270530000</v>
      </c>
      <c r="N597" t="b">
        <v>0</v>
      </c>
      <c r="O597" t="b">
        <v>1</v>
      </c>
      <c r="P597" t="s">
        <v>33</v>
      </c>
      <c r="Q597" s="6">
        <f t="shared" si="91"/>
        <v>2.0852773826458035</v>
      </c>
      <c r="R597">
        <f t="shared" si="92"/>
        <v>89.99079189686924</v>
      </c>
      <c r="S597" t="str">
        <f t="shared" si="95"/>
        <v>theater</v>
      </c>
      <c r="T597" t="str">
        <f t="shared" si="96"/>
        <v>plays</v>
      </c>
      <c r="U597">
        <f t="shared" si="97"/>
        <v>7</v>
      </c>
      <c r="V597" t="str">
        <f t="shared" si="98"/>
        <v>theater</v>
      </c>
      <c r="W597" t="str">
        <f t="shared" si="100"/>
        <v>ater/plays</v>
      </c>
      <c r="X597">
        <f t="shared" si="99"/>
        <v>13</v>
      </c>
    </row>
    <row r="598" spans="1:2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 s="17">
        <f t="shared" si="93"/>
        <v>42434.25</v>
      </c>
      <c r="K598">
        <v>1457157600</v>
      </c>
      <c r="L598" s="16">
        <f t="shared" si="94"/>
        <v>42441.25</v>
      </c>
      <c r="M598">
        <v>1457762400</v>
      </c>
      <c r="N598" t="b">
        <v>0</v>
      </c>
      <c r="O598" t="b">
        <v>1</v>
      </c>
      <c r="P598" t="s">
        <v>53</v>
      </c>
      <c r="Q598" s="6">
        <f t="shared" si="91"/>
        <v>0.99683544303797467</v>
      </c>
      <c r="R598">
        <f t="shared" si="92"/>
        <v>43.032786885245905</v>
      </c>
      <c r="S598" t="str">
        <f t="shared" si="95"/>
        <v>film &amp; video</v>
      </c>
      <c r="T598" t="str">
        <f t="shared" si="96"/>
        <v>drama</v>
      </c>
      <c r="U598">
        <f t="shared" si="97"/>
        <v>12</v>
      </c>
      <c r="V598" t="str">
        <f t="shared" si="98"/>
        <v>film &amp; video</v>
      </c>
      <c r="W598" t="str">
        <f t="shared" si="100"/>
        <v/>
      </c>
      <c r="X598">
        <f t="shared" si="99"/>
        <v>18</v>
      </c>
    </row>
    <row r="599" spans="1:2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 s="17">
        <f t="shared" si="93"/>
        <v>43786.25</v>
      </c>
      <c r="K599">
        <v>1573970400</v>
      </c>
      <c r="L599" s="16">
        <f t="shared" si="94"/>
        <v>43804.25</v>
      </c>
      <c r="M599">
        <v>1575525600</v>
      </c>
      <c r="N599" t="b">
        <v>0</v>
      </c>
      <c r="O599" t="b">
        <v>0</v>
      </c>
      <c r="P599" t="s">
        <v>33</v>
      </c>
      <c r="Q599" s="6">
        <f t="shared" si="91"/>
        <v>2.0159756097560977</v>
      </c>
      <c r="R599">
        <f t="shared" si="92"/>
        <v>67.997714808043881</v>
      </c>
      <c r="S599" t="str">
        <f t="shared" si="95"/>
        <v>theater</v>
      </c>
      <c r="T599" t="str">
        <f t="shared" si="96"/>
        <v>plays</v>
      </c>
      <c r="U599">
        <f t="shared" si="97"/>
        <v>7</v>
      </c>
      <c r="V599" t="str">
        <f t="shared" si="98"/>
        <v>theater</v>
      </c>
      <c r="W599" t="str">
        <f t="shared" si="100"/>
        <v>ys</v>
      </c>
      <c r="X599">
        <f t="shared" si="99"/>
        <v>13</v>
      </c>
    </row>
    <row r="600" spans="1:2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 s="17">
        <f t="shared" si="93"/>
        <v>40344.208333333336</v>
      </c>
      <c r="K600">
        <v>1276578000</v>
      </c>
      <c r="L600" s="16">
        <f t="shared" si="94"/>
        <v>40373.208333333336</v>
      </c>
      <c r="M600">
        <v>1279083600</v>
      </c>
      <c r="N600" t="b">
        <v>0</v>
      </c>
      <c r="O600" t="b">
        <v>0</v>
      </c>
      <c r="P600" t="s">
        <v>23</v>
      </c>
      <c r="Q600" s="6">
        <f t="shared" si="91"/>
        <v>1.6209032258064515</v>
      </c>
      <c r="R600">
        <f t="shared" si="92"/>
        <v>73.004566210045667</v>
      </c>
      <c r="S600" t="str">
        <f t="shared" si="95"/>
        <v>music</v>
      </c>
      <c r="T600" t="str">
        <f t="shared" si="96"/>
        <v>rock</v>
      </c>
      <c r="U600">
        <f t="shared" si="97"/>
        <v>5</v>
      </c>
      <c r="V600" t="str">
        <f t="shared" si="98"/>
        <v>music</v>
      </c>
      <c r="W600" t="str">
        <f t="shared" si="100"/>
        <v>music/rock</v>
      </c>
      <c r="X600">
        <f t="shared" si="99"/>
        <v>10</v>
      </c>
    </row>
    <row r="601" spans="1:2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 s="17">
        <f t="shared" si="93"/>
        <v>42047.25</v>
      </c>
      <c r="K601">
        <v>1423720800</v>
      </c>
      <c r="L601" s="16">
        <f t="shared" si="94"/>
        <v>42055.25</v>
      </c>
      <c r="M601">
        <v>1424412000</v>
      </c>
      <c r="N601" t="b">
        <v>0</v>
      </c>
      <c r="O601" t="b">
        <v>0</v>
      </c>
      <c r="P601" t="s">
        <v>42</v>
      </c>
      <c r="Q601" s="6">
        <f t="shared" si="91"/>
        <v>3.6436208125445471E-2</v>
      </c>
      <c r="R601">
        <f t="shared" si="92"/>
        <v>62.341463414634148</v>
      </c>
      <c r="S601" t="str">
        <f t="shared" si="95"/>
        <v>film &amp; video</v>
      </c>
      <c r="T601" t="str">
        <f t="shared" si="96"/>
        <v>documentary</v>
      </c>
      <c r="U601">
        <f t="shared" si="97"/>
        <v>12</v>
      </c>
      <c r="V601" t="str">
        <f t="shared" si="98"/>
        <v>film &amp; video</v>
      </c>
      <c r="W601" t="str">
        <f t="shared" si="100"/>
        <v>ary</v>
      </c>
      <c r="X601">
        <f t="shared" si="99"/>
        <v>24</v>
      </c>
    </row>
    <row r="602" spans="1:2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 s="17">
        <f t="shared" si="93"/>
        <v>41485.208333333336</v>
      </c>
      <c r="K602">
        <v>1375160400</v>
      </c>
      <c r="L602" s="16">
        <f t="shared" si="94"/>
        <v>41497.208333333336</v>
      </c>
      <c r="M602">
        <v>1376197200</v>
      </c>
      <c r="N602" t="b">
        <v>0</v>
      </c>
      <c r="O602" t="b">
        <v>0</v>
      </c>
      <c r="P602" t="s">
        <v>17</v>
      </c>
      <c r="Q602" s="6">
        <f t="shared" si="91"/>
        <v>0.05</v>
      </c>
      <c r="R602">
        <f t="shared" si="92"/>
        <v>5</v>
      </c>
      <c r="S602" t="str">
        <f t="shared" si="95"/>
        <v>food</v>
      </c>
      <c r="T602" t="str">
        <f t="shared" si="96"/>
        <v>food trucks</v>
      </c>
      <c r="U602">
        <f t="shared" si="97"/>
        <v>4</v>
      </c>
      <c r="V602" t="str">
        <f t="shared" si="98"/>
        <v>food</v>
      </c>
      <c r="W602" t="str">
        <f t="shared" si="100"/>
        <v>ood/food trucks</v>
      </c>
      <c r="X602">
        <f t="shared" si="99"/>
        <v>16</v>
      </c>
    </row>
    <row r="603" spans="1:2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 s="17">
        <f t="shared" si="93"/>
        <v>41789.208333333336</v>
      </c>
      <c r="K603">
        <v>1401426000</v>
      </c>
      <c r="L603" s="16">
        <f t="shared" si="94"/>
        <v>41806.208333333336</v>
      </c>
      <c r="M603">
        <v>1402894800</v>
      </c>
      <c r="N603" t="b">
        <v>1</v>
      </c>
      <c r="O603" t="b">
        <v>0</v>
      </c>
      <c r="P603" t="s">
        <v>65</v>
      </c>
      <c r="Q603" s="6">
        <f t="shared" si="91"/>
        <v>2.0663492063492064</v>
      </c>
      <c r="R603">
        <f t="shared" si="92"/>
        <v>67.103092783505161</v>
      </c>
      <c r="S603" t="str">
        <f t="shared" si="95"/>
        <v>technology</v>
      </c>
      <c r="T603" t="str">
        <f t="shared" si="96"/>
        <v>wearables</v>
      </c>
      <c r="U603">
        <f t="shared" si="97"/>
        <v>10</v>
      </c>
      <c r="V603" t="str">
        <f t="shared" si="98"/>
        <v>technology</v>
      </c>
      <c r="W603" t="str">
        <f t="shared" si="100"/>
        <v>es</v>
      </c>
      <c r="X603">
        <f t="shared" si="99"/>
        <v>20</v>
      </c>
    </row>
    <row r="604" spans="1:2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 s="17">
        <f t="shared" si="93"/>
        <v>42160.208333333328</v>
      </c>
      <c r="K604">
        <v>1433480400</v>
      </c>
      <c r="L604" s="16">
        <f t="shared" si="94"/>
        <v>42171.208333333328</v>
      </c>
      <c r="M604">
        <v>1434430800</v>
      </c>
      <c r="N604" t="b">
        <v>0</v>
      </c>
      <c r="O604" t="b">
        <v>0</v>
      </c>
      <c r="P604" t="s">
        <v>33</v>
      </c>
      <c r="Q604" s="6">
        <f t="shared" si="91"/>
        <v>1.2823628691983122</v>
      </c>
      <c r="R604">
        <f t="shared" si="92"/>
        <v>79.978947368421046</v>
      </c>
      <c r="S604" t="str">
        <f t="shared" si="95"/>
        <v>theater</v>
      </c>
      <c r="T604" t="str">
        <f t="shared" si="96"/>
        <v>plays</v>
      </c>
      <c r="U604">
        <f t="shared" si="97"/>
        <v>7</v>
      </c>
      <c r="V604" t="str">
        <f t="shared" si="98"/>
        <v>theater</v>
      </c>
      <c r="W604" t="str">
        <f t="shared" si="100"/>
        <v>plays</v>
      </c>
      <c r="X604">
        <f t="shared" si="99"/>
        <v>13</v>
      </c>
    </row>
    <row r="605" spans="1:2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 s="17">
        <f t="shared" si="93"/>
        <v>43573.208333333328</v>
      </c>
      <c r="K605">
        <v>1555563600</v>
      </c>
      <c r="L605" s="16">
        <f t="shared" si="94"/>
        <v>43600.208333333328</v>
      </c>
      <c r="M605">
        <v>1557896400</v>
      </c>
      <c r="N605" t="b">
        <v>0</v>
      </c>
      <c r="O605" t="b">
        <v>0</v>
      </c>
      <c r="P605" t="s">
        <v>33</v>
      </c>
      <c r="Q605" s="6">
        <f t="shared" si="91"/>
        <v>1.1966037735849056</v>
      </c>
      <c r="R605">
        <f t="shared" si="92"/>
        <v>62.176470588235297</v>
      </c>
      <c r="S605" t="str">
        <f t="shared" si="95"/>
        <v>theater</v>
      </c>
      <c r="T605" t="str">
        <f t="shared" si="96"/>
        <v>plays</v>
      </c>
      <c r="U605">
        <f t="shared" si="97"/>
        <v>7</v>
      </c>
      <c r="V605" t="str">
        <f t="shared" si="98"/>
        <v>theater</v>
      </c>
      <c r="W605" t="str">
        <f t="shared" si="100"/>
        <v>plays</v>
      </c>
      <c r="X605">
        <f t="shared" si="99"/>
        <v>13</v>
      </c>
    </row>
    <row r="606" spans="1:2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 s="17">
        <f t="shared" si="93"/>
        <v>40565.25</v>
      </c>
      <c r="K606">
        <v>1295676000</v>
      </c>
      <c r="L606" s="16">
        <f t="shared" si="94"/>
        <v>40586.25</v>
      </c>
      <c r="M606">
        <v>1297490400</v>
      </c>
      <c r="N606" t="b">
        <v>0</v>
      </c>
      <c r="O606" t="b">
        <v>0</v>
      </c>
      <c r="P606" t="s">
        <v>33</v>
      </c>
      <c r="Q606" s="6">
        <f t="shared" si="91"/>
        <v>1.7073055242390078</v>
      </c>
      <c r="R606">
        <f t="shared" si="92"/>
        <v>53.005950297514879</v>
      </c>
      <c r="S606" t="str">
        <f t="shared" si="95"/>
        <v>theater</v>
      </c>
      <c r="T606" t="str">
        <f t="shared" si="96"/>
        <v>plays</v>
      </c>
      <c r="U606">
        <f t="shared" si="97"/>
        <v>7</v>
      </c>
      <c r="V606" t="str">
        <f t="shared" si="98"/>
        <v>theater</v>
      </c>
      <c r="W606" t="str">
        <f t="shared" si="100"/>
        <v>theater/plays</v>
      </c>
      <c r="X606">
        <f t="shared" si="99"/>
        <v>13</v>
      </c>
    </row>
    <row r="607" spans="1:2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 s="17">
        <f t="shared" si="93"/>
        <v>42280.208333333328</v>
      </c>
      <c r="K607">
        <v>1443848400</v>
      </c>
      <c r="L607" s="16">
        <f t="shared" si="94"/>
        <v>42321.25</v>
      </c>
      <c r="M607">
        <v>1447394400</v>
      </c>
      <c r="N607" t="b">
        <v>0</v>
      </c>
      <c r="O607" t="b">
        <v>0</v>
      </c>
      <c r="P607" t="s">
        <v>68</v>
      </c>
      <c r="Q607" s="6">
        <f t="shared" si="91"/>
        <v>1.8721212121212121</v>
      </c>
      <c r="R607">
        <f t="shared" si="92"/>
        <v>57.738317757009348</v>
      </c>
      <c r="S607" t="str">
        <f t="shared" si="95"/>
        <v>publishing</v>
      </c>
      <c r="T607" t="str">
        <f t="shared" si="96"/>
        <v>nonfiction</v>
      </c>
      <c r="U607">
        <f t="shared" si="97"/>
        <v>10</v>
      </c>
      <c r="V607" t="str">
        <f t="shared" si="98"/>
        <v>publishing</v>
      </c>
      <c r="W607" t="e">
        <f t="shared" si="100"/>
        <v>#VALUE!</v>
      </c>
      <c r="X607">
        <f t="shared" si="99"/>
        <v>21</v>
      </c>
    </row>
    <row r="608" spans="1:2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 s="17">
        <f t="shared" si="93"/>
        <v>42436.25</v>
      </c>
      <c r="K608">
        <v>1457330400</v>
      </c>
      <c r="L608" s="16">
        <f t="shared" si="94"/>
        <v>42447.208333333328</v>
      </c>
      <c r="M608">
        <v>1458277200</v>
      </c>
      <c r="N608" t="b">
        <v>0</v>
      </c>
      <c r="O608" t="b">
        <v>0</v>
      </c>
      <c r="P608" t="s">
        <v>23</v>
      </c>
      <c r="Q608" s="6">
        <f t="shared" si="91"/>
        <v>1.8838235294117647</v>
      </c>
      <c r="R608">
        <f t="shared" si="92"/>
        <v>40.03125</v>
      </c>
      <c r="S608" t="str">
        <f t="shared" si="95"/>
        <v>music</v>
      </c>
      <c r="T608" t="str">
        <f t="shared" si="96"/>
        <v>rock</v>
      </c>
      <c r="U608">
        <f t="shared" si="97"/>
        <v>5</v>
      </c>
      <c r="V608" t="str">
        <f t="shared" si="98"/>
        <v>music</v>
      </c>
      <c r="W608" t="str">
        <f t="shared" si="100"/>
        <v>music/rock</v>
      </c>
      <c r="X608">
        <f t="shared" si="99"/>
        <v>10</v>
      </c>
    </row>
    <row r="609" spans="1:2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 s="17">
        <f t="shared" si="93"/>
        <v>41721.208333333336</v>
      </c>
      <c r="K609">
        <v>1395550800</v>
      </c>
      <c r="L609" s="16">
        <f t="shared" si="94"/>
        <v>41723.208333333336</v>
      </c>
      <c r="M609">
        <v>1395723600</v>
      </c>
      <c r="N609" t="b">
        <v>0</v>
      </c>
      <c r="O609" t="b">
        <v>0</v>
      </c>
      <c r="P609" t="s">
        <v>17</v>
      </c>
      <c r="Q609" s="6">
        <f t="shared" si="91"/>
        <v>1.3129869186046512</v>
      </c>
      <c r="R609">
        <f t="shared" si="92"/>
        <v>81.016591928251117</v>
      </c>
      <c r="S609" t="str">
        <f t="shared" si="95"/>
        <v>food</v>
      </c>
      <c r="T609" t="str">
        <f t="shared" si="96"/>
        <v>food trucks</v>
      </c>
      <c r="U609">
        <f t="shared" si="97"/>
        <v>4</v>
      </c>
      <c r="V609" t="str">
        <f t="shared" si="98"/>
        <v>food</v>
      </c>
      <c r="W609" t="str">
        <f t="shared" si="100"/>
        <v>rucks</v>
      </c>
      <c r="X609">
        <f t="shared" si="99"/>
        <v>16</v>
      </c>
    </row>
    <row r="610" spans="1:2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 s="17">
        <f t="shared" si="93"/>
        <v>43530.25</v>
      </c>
      <c r="K610">
        <v>1551852000</v>
      </c>
      <c r="L610" s="16">
        <f t="shared" si="94"/>
        <v>43534.25</v>
      </c>
      <c r="M610">
        <v>1552197600</v>
      </c>
      <c r="N610" t="b">
        <v>0</v>
      </c>
      <c r="O610" t="b">
        <v>1</v>
      </c>
      <c r="P610" t="s">
        <v>159</v>
      </c>
      <c r="Q610" s="6">
        <f t="shared" si="91"/>
        <v>2.8397435897435899</v>
      </c>
      <c r="R610">
        <f t="shared" si="92"/>
        <v>35.047468354430379</v>
      </c>
      <c r="S610" t="str">
        <f t="shared" si="95"/>
        <v>music</v>
      </c>
      <c r="T610" t="str">
        <f t="shared" si="96"/>
        <v>jazz</v>
      </c>
      <c r="U610">
        <f t="shared" si="97"/>
        <v>5</v>
      </c>
      <c r="V610" t="str">
        <f t="shared" si="98"/>
        <v>music</v>
      </c>
      <c r="W610" t="str">
        <f t="shared" si="100"/>
        <v>music/jazz</v>
      </c>
      <c r="X610">
        <f t="shared" si="99"/>
        <v>10</v>
      </c>
    </row>
    <row r="611" spans="1:2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 s="17">
        <f t="shared" si="93"/>
        <v>43481.25</v>
      </c>
      <c r="K611">
        <v>1547618400</v>
      </c>
      <c r="L611" s="16">
        <f t="shared" si="94"/>
        <v>43498.25</v>
      </c>
      <c r="M611">
        <v>1549087200</v>
      </c>
      <c r="N611" t="b">
        <v>0</v>
      </c>
      <c r="O611" t="b">
        <v>0</v>
      </c>
      <c r="P611" t="s">
        <v>474</v>
      </c>
      <c r="Q611" s="6">
        <f t="shared" si="91"/>
        <v>1.2041999999999999</v>
      </c>
      <c r="R611">
        <f t="shared" si="92"/>
        <v>102.92307692307692</v>
      </c>
      <c r="S611" t="str">
        <f t="shared" si="95"/>
        <v>film &amp; video</v>
      </c>
      <c r="T611" t="str">
        <f t="shared" si="96"/>
        <v>science fiction</v>
      </c>
      <c r="U611">
        <f t="shared" si="97"/>
        <v>12</v>
      </c>
      <c r="V611" t="str">
        <f t="shared" si="98"/>
        <v>film &amp; video</v>
      </c>
      <c r="W611" t="str">
        <f t="shared" si="100"/>
        <v/>
      </c>
      <c r="X611">
        <f t="shared" si="99"/>
        <v>28</v>
      </c>
    </row>
    <row r="612" spans="1:2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 s="17">
        <f t="shared" si="93"/>
        <v>41259.25</v>
      </c>
      <c r="K612">
        <v>1355637600</v>
      </c>
      <c r="L612" s="16">
        <f t="shared" si="94"/>
        <v>41273.25</v>
      </c>
      <c r="M612">
        <v>1356847200</v>
      </c>
      <c r="N612" t="b">
        <v>0</v>
      </c>
      <c r="O612" t="b">
        <v>0</v>
      </c>
      <c r="P612" t="s">
        <v>33</v>
      </c>
      <c r="Q612" s="6">
        <f t="shared" si="91"/>
        <v>4.1905607476635511</v>
      </c>
      <c r="R612">
        <f t="shared" si="92"/>
        <v>27.998126756166094</v>
      </c>
      <c r="S612" t="str">
        <f t="shared" si="95"/>
        <v>theater</v>
      </c>
      <c r="T612" t="str">
        <f t="shared" si="96"/>
        <v>plays</v>
      </c>
      <c r="U612">
        <f t="shared" si="97"/>
        <v>7</v>
      </c>
      <c r="V612" t="str">
        <f t="shared" si="98"/>
        <v>theater</v>
      </c>
      <c r="W612" t="str">
        <f t="shared" si="100"/>
        <v>plays</v>
      </c>
      <c r="X612">
        <f t="shared" si="99"/>
        <v>13</v>
      </c>
    </row>
    <row r="613" spans="1:2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 s="17">
        <f t="shared" si="93"/>
        <v>41480.208333333336</v>
      </c>
      <c r="K613">
        <v>1374728400</v>
      </c>
      <c r="L613" s="16">
        <f t="shared" si="94"/>
        <v>41492.208333333336</v>
      </c>
      <c r="M613">
        <v>1375765200</v>
      </c>
      <c r="N613" t="b">
        <v>0</v>
      </c>
      <c r="O613" t="b">
        <v>0</v>
      </c>
      <c r="P613" t="s">
        <v>33</v>
      </c>
      <c r="Q613" s="6">
        <f t="shared" si="91"/>
        <v>0.13853658536585367</v>
      </c>
      <c r="R613">
        <f t="shared" si="92"/>
        <v>75.733333333333334</v>
      </c>
      <c r="S613" t="str">
        <f t="shared" si="95"/>
        <v>theater</v>
      </c>
      <c r="T613" t="str">
        <f t="shared" si="96"/>
        <v>plays</v>
      </c>
      <c r="U613">
        <f t="shared" si="97"/>
        <v>7</v>
      </c>
      <c r="V613" t="str">
        <f t="shared" si="98"/>
        <v>theater</v>
      </c>
      <c r="W613" t="str">
        <f t="shared" si="100"/>
        <v>heater/plays</v>
      </c>
      <c r="X613">
        <f t="shared" si="99"/>
        <v>13</v>
      </c>
    </row>
    <row r="614" spans="1:2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 s="17">
        <f t="shared" si="93"/>
        <v>40474.208333333336</v>
      </c>
      <c r="K614">
        <v>1287810000</v>
      </c>
      <c r="L614" s="16">
        <f t="shared" si="94"/>
        <v>40497.25</v>
      </c>
      <c r="M614">
        <v>1289800800</v>
      </c>
      <c r="N614" t="b">
        <v>0</v>
      </c>
      <c r="O614" t="b">
        <v>0</v>
      </c>
      <c r="P614" t="s">
        <v>50</v>
      </c>
      <c r="Q614" s="6">
        <f t="shared" si="91"/>
        <v>1.3943548387096774</v>
      </c>
      <c r="R614">
        <f t="shared" si="92"/>
        <v>45.026041666666664</v>
      </c>
      <c r="S614" t="str">
        <f t="shared" si="95"/>
        <v>music</v>
      </c>
      <c r="T614" t="str">
        <f t="shared" si="96"/>
        <v>electric music</v>
      </c>
      <c r="U614">
        <f t="shared" si="97"/>
        <v>5</v>
      </c>
      <c r="V614" t="str">
        <f t="shared" si="98"/>
        <v>music</v>
      </c>
      <c r="W614" t="str">
        <f t="shared" si="100"/>
        <v>c music</v>
      </c>
      <c r="X614">
        <f t="shared" si="99"/>
        <v>20</v>
      </c>
    </row>
    <row r="615" spans="1:2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 s="17">
        <f t="shared" si="93"/>
        <v>42973.208333333328</v>
      </c>
      <c r="K615">
        <v>1503723600</v>
      </c>
      <c r="L615" s="16">
        <f t="shared" si="94"/>
        <v>42982.208333333328</v>
      </c>
      <c r="M615">
        <v>1504501200</v>
      </c>
      <c r="N615" t="b">
        <v>0</v>
      </c>
      <c r="O615" t="b">
        <v>0</v>
      </c>
      <c r="P615" t="s">
        <v>33</v>
      </c>
      <c r="Q615" s="6">
        <f t="shared" si="91"/>
        <v>1.74</v>
      </c>
      <c r="R615">
        <f t="shared" si="92"/>
        <v>73.615384615384613</v>
      </c>
      <c r="S615" t="str">
        <f t="shared" si="95"/>
        <v>theater</v>
      </c>
      <c r="T615" t="str">
        <f t="shared" si="96"/>
        <v>plays</v>
      </c>
      <c r="U615">
        <f t="shared" si="97"/>
        <v>7</v>
      </c>
      <c r="V615" t="str">
        <f t="shared" si="98"/>
        <v>theater</v>
      </c>
      <c r="W615" t="str">
        <f t="shared" si="100"/>
        <v>plays</v>
      </c>
      <c r="X615">
        <f t="shared" si="99"/>
        <v>13</v>
      </c>
    </row>
    <row r="616" spans="1:2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 s="17">
        <f t="shared" si="93"/>
        <v>42746.25</v>
      </c>
      <c r="K616">
        <v>1484114400</v>
      </c>
      <c r="L616" s="16">
        <f t="shared" si="94"/>
        <v>42764.25</v>
      </c>
      <c r="M616">
        <v>1485669600</v>
      </c>
      <c r="N616" t="b">
        <v>0</v>
      </c>
      <c r="O616" t="b">
        <v>0</v>
      </c>
      <c r="P616" t="s">
        <v>33</v>
      </c>
      <c r="Q616" s="6">
        <f t="shared" si="91"/>
        <v>1.5549056603773586</v>
      </c>
      <c r="R616">
        <f t="shared" si="92"/>
        <v>56.991701244813278</v>
      </c>
      <c r="S616" t="str">
        <f t="shared" si="95"/>
        <v>theater</v>
      </c>
      <c r="T616" t="str">
        <f t="shared" si="96"/>
        <v>plays</v>
      </c>
      <c r="U616">
        <f t="shared" si="97"/>
        <v>7</v>
      </c>
      <c r="V616" t="str">
        <f t="shared" si="98"/>
        <v>theater</v>
      </c>
      <c r="W616" t="str">
        <f t="shared" si="100"/>
        <v>plays</v>
      </c>
      <c r="X616">
        <f t="shared" si="99"/>
        <v>13</v>
      </c>
    </row>
    <row r="617" spans="1:2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 s="17">
        <f t="shared" si="93"/>
        <v>42489.208333333328</v>
      </c>
      <c r="K617">
        <v>1461906000</v>
      </c>
      <c r="L617" s="16">
        <f t="shared" si="94"/>
        <v>42499.208333333328</v>
      </c>
      <c r="M617">
        <v>1462770000</v>
      </c>
      <c r="N617" t="b">
        <v>0</v>
      </c>
      <c r="O617" t="b">
        <v>0</v>
      </c>
      <c r="P617" t="s">
        <v>33</v>
      </c>
      <c r="Q617" s="6">
        <f t="shared" si="91"/>
        <v>1.7044705882352942</v>
      </c>
      <c r="R617">
        <f t="shared" si="92"/>
        <v>85.223529411764702</v>
      </c>
      <c r="S617" t="str">
        <f t="shared" si="95"/>
        <v>theater</v>
      </c>
      <c r="T617" t="str">
        <f t="shared" si="96"/>
        <v>plays</v>
      </c>
      <c r="U617">
        <f t="shared" si="97"/>
        <v>7</v>
      </c>
      <c r="V617" t="str">
        <f t="shared" si="98"/>
        <v>theater</v>
      </c>
      <c r="W617" t="str">
        <f t="shared" si="100"/>
        <v>er/plays</v>
      </c>
      <c r="X617">
        <f t="shared" si="99"/>
        <v>13</v>
      </c>
    </row>
    <row r="618" spans="1:2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 s="17">
        <f t="shared" si="93"/>
        <v>41537.208333333336</v>
      </c>
      <c r="K618">
        <v>1379653200</v>
      </c>
      <c r="L618" s="16">
        <f t="shared" si="94"/>
        <v>41538.208333333336</v>
      </c>
      <c r="M618">
        <v>1379739600</v>
      </c>
      <c r="N618" t="b">
        <v>0</v>
      </c>
      <c r="O618" t="b">
        <v>1</v>
      </c>
      <c r="P618" t="s">
        <v>60</v>
      </c>
      <c r="Q618" s="6">
        <f t="shared" si="91"/>
        <v>1.8951562500000001</v>
      </c>
      <c r="R618">
        <f t="shared" si="92"/>
        <v>50.962184873949582</v>
      </c>
      <c r="S618" t="str">
        <f t="shared" si="95"/>
        <v>music</v>
      </c>
      <c r="T618" t="str">
        <f t="shared" si="96"/>
        <v>indie rock</v>
      </c>
      <c r="U618">
        <f t="shared" si="97"/>
        <v>5</v>
      </c>
      <c r="V618" t="str">
        <f t="shared" si="98"/>
        <v>music</v>
      </c>
      <c r="W618" t="str">
        <f t="shared" si="100"/>
        <v>ie rock</v>
      </c>
      <c r="X618">
        <f t="shared" si="99"/>
        <v>16</v>
      </c>
    </row>
    <row r="619" spans="1:2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 s="17">
        <f t="shared" si="93"/>
        <v>41794.208333333336</v>
      </c>
      <c r="K619">
        <v>1401858000</v>
      </c>
      <c r="L619" s="16">
        <f t="shared" si="94"/>
        <v>41804.208333333336</v>
      </c>
      <c r="M619">
        <v>1402722000</v>
      </c>
      <c r="N619" t="b">
        <v>0</v>
      </c>
      <c r="O619" t="b">
        <v>0</v>
      </c>
      <c r="P619" t="s">
        <v>33</v>
      </c>
      <c r="Q619" s="6">
        <f t="shared" si="91"/>
        <v>2.4971428571428573</v>
      </c>
      <c r="R619">
        <f t="shared" si="92"/>
        <v>63.563636363636363</v>
      </c>
      <c r="S619" t="str">
        <f t="shared" si="95"/>
        <v>theater</v>
      </c>
      <c r="T619" t="str">
        <f t="shared" si="96"/>
        <v>plays</v>
      </c>
      <c r="U619">
        <f t="shared" si="97"/>
        <v>7</v>
      </c>
      <c r="V619" t="str">
        <f t="shared" si="98"/>
        <v>theater</v>
      </c>
      <c r="W619" t="str">
        <f t="shared" si="100"/>
        <v>theater/plays</v>
      </c>
      <c r="X619">
        <f t="shared" si="99"/>
        <v>13</v>
      </c>
    </row>
    <row r="620" spans="1:2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 s="17">
        <f t="shared" si="93"/>
        <v>41396.208333333336</v>
      </c>
      <c r="K620">
        <v>1367470800</v>
      </c>
      <c r="L620" s="16">
        <f t="shared" si="94"/>
        <v>41417.208333333336</v>
      </c>
      <c r="M620">
        <v>1369285200</v>
      </c>
      <c r="N620" t="b">
        <v>0</v>
      </c>
      <c r="O620" t="b">
        <v>0</v>
      </c>
      <c r="P620" t="s">
        <v>68</v>
      </c>
      <c r="Q620" s="6">
        <f t="shared" si="91"/>
        <v>0.48860523665659616</v>
      </c>
      <c r="R620">
        <f t="shared" si="92"/>
        <v>80.999165275459092</v>
      </c>
      <c r="S620" t="str">
        <f t="shared" si="95"/>
        <v>publishing</v>
      </c>
      <c r="T620" t="str">
        <f t="shared" si="96"/>
        <v>nonfiction</v>
      </c>
      <c r="U620">
        <f t="shared" si="97"/>
        <v>10</v>
      </c>
      <c r="V620" t="str">
        <f t="shared" si="98"/>
        <v>publishing</v>
      </c>
      <c r="W620" t="str">
        <f t="shared" si="100"/>
        <v>on</v>
      </c>
      <c r="X620">
        <f t="shared" si="99"/>
        <v>21</v>
      </c>
    </row>
    <row r="621" spans="1:2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 s="17">
        <f t="shared" si="93"/>
        <v>40669.208333333336</v>
      </c>
      <c r="K621">
        <v>1304658000</v>
      </c>
      <c r="L621" s="16">
        <f t="shared" si="94"/>
        <v>40670.208333333336</v>
      </c>
      <c r="M621">
        <v>1304744400</v>
      </c>
      <c r="N621" t="b">
        <v>1</v>
      </c>
      <c r="O621" t="b">
        <v>1</v>
      </c>
      <c r="P621" t="s">
        <v>33</v>
      </c>
      <c r="Q621" s="6">
        <f t="shared" si="91"/>
        <v>0.28461970393057684</v>
      </c>
      <c r="R621">
        <f t="shared" si="92"/>
        <v>86.044753086419746</v>
      </c>
      <c r="S621" t="str">
        <f t="shared" si="95"/>
        <v>theater</v>
      </c>
      <c r="T621" t="str">
        <f t="shared" si="96"/>
        <v>plays</v>
      </c>
      <c r="U621">
        <f t="shared" si="97"/>
        <v>7</v>
      </c>
      <c r="V621" t="str">
        <f t="shared" si="98"/>
        <v>theater</v>
      </c>
      <c r="W621" t="str">
        <f t="shared" si="100"/>
        <v>theater/plays</v>
      </c>
      <c r="X621">
        <f t="shared" si="99"/>
        <v>13</v>
      </c>
    </row>
    <row r="622" spans="1:2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 s="17">
        <f t="shared" si="93"/>
        <v>42559.208333333328</v>
      </c>
      <c r="K622">
        <v>1467954000</v>
      </c>
      <c r="L622" s="16">
        <f t="shared" si="94"/>
        <v>42563.208333333328</v>
      </c>
      <c r="M622">
        <v>1468299600</v>
      </c>
      <c r="N622" t="b">
        <v>0</v>
      </c>
      <c r="O622" t="b">
        <v>0</v>
      </c>
      <c r="P622" t="s">
        <v>122</v>
      </c>
      <c r="Q622" s="6">
        <f t="shared" si="91"/>
        <v>2.6802325581395348</v>
      </c>
      <c r="R622">
        <f t="shared" si="92"/>
        <v>90.0390625</v>
      </c>
      <c r="S622" t="str">
        <f t="shared" si="95"/>
        <v>photography</v>
      </c>
      <c r="T622" t="str">
        <f t="shared" si="96"/>
        <v>photography books</v>
      </c>
      <c r="U622">
        <f t="shared" si="97"/>
        <v>11</v>
      </c>
      <c r="V622" t="str">
        <f t="shared" si="98"/>
        <v>photography</v>
      </c>
      <c r="W622" t="str">
        <f t="shared" si="100"/>
        <v>s</v>
      </c>
      <c r="X622">
        <f t="shared" si="99"/>
        <v>29</v>
      </c>
    </row>
    <row r="623" spans="1:2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 s="17">
        <f t="shared" si="93"/>
        <v>42626.208333333328</v>
      </c>
      <c r="K623">
        <v>1473742800</v>
      </c>
      <c r="L623" s="16">
        <f t="shared" si="94"/>
        <v>42631.208333333328</v>
      </c>
      <c r="M623">
        <v>1474174800</v>
      </c>
      <c r="N623" t="b">
        <v>0</v>
      </c>
      <c r="O623" t="b">
        <v>0</v>
      </c>
      <c r="P623" t="s">
        <v>33</v>
      </c>
      <c r="Q623" s="6">
        <f t="shared" si="91"/>
        <v>6.1980078125000002</v>
      </c>
      <c r="R623">
        <f t="shared" si="92"/>
        <v>74.006063432835816</v>
      </c>
      <c r="S623" t="str">
        <f t="shared" si="95"/>
        <v>theater</v>
      </c>
      <c r="T623" t="str">
        <f t="shared" si="96"/>
        <v>plays</v>
      </c>
      <c r="U623">
        <f t="shared" si="97"/>
        <v>7</v>
      </c>
      <c r="V623" t="str">
        <f t="shared" si="98"/>
        <v>theater</v>
      </c>
      <c r="W623" t="str">
        <f t="shared" si="100"/>
        <v>er/plays</v>
      </c>
      <c r="X623">
        <f t="shared" si="99"/>
        <v>13</v>
      </c>
    </row>
    <row r="624" spans="1:2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 s="17">
        <f t="shared" si="93"/>
        <v>43205.208333333328</v>
      </c>
      <c r="K624">
        <v>1523768400</v>
      </c>
      <c r="L624" s="16">
        <f t="shared" si="94"/>
        <v>43231.208333333328</v>
      </c>
      <c r="M624">
        <v>1526014800</v>
      </c>
      <c r="N624" t="b">
        <v>0</v>
      </c>
      <c r="O624" t="b">
        <v>0</v>
      </c>
      <c r="P624" t="s">
        <v>60</v>
      </c>
      <c r="Q624" s="6">
        <f t="shared" si="91"/>
        <v>3.1301587301587303E-2</v>
      </c>
      <c r="R624">
        <f t="shared" si="92"/>
        <v>92.4375</v>
      </c>
      <c r="S624" t="str">
        <f t="shared" si="95"/>
        <v>music</v>
      </c>
      <c r="T624" t="str">
        <f t="shared" si="96"/>
        <v>indie rock</v>
      </c>
      <c r="U624">
        <f t="shared" si="97"/>
        <v>5</v>
      </c>
      <c r="V624" t="str">
        <f t="shared" si="98"/>
        <v>music</v>
      </c>
      <c r="W624" t="str">
        <f t="shared" si="100"/>
        <v>ie rock</v>
      </c>
      <c r="X624">
        <f t="shared" si="99"/>
        <v>16</v>
      </c>
    </row>
    <row r="625" spans="1:2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 s="17">
        <f t="shared" si="93"/>
        <v>42201.208333333328</v>
      </c>
      <c r="K625">
        <v>1437022800</v>
      </c>
      <c r="L625" s="16">
        <f t="shared" si="94"/>
        <v>42206.208333333328</v>
      </c>
      <c r="M625">
        <v>1437454800</v>
      </c>
      <c r="N625" t="b">
        <v>0</v>
      </c>
      <c r="O625" t="b">
        <v>0</v>
      </c>
      <c r="P625" t="s">
        <v>33</v>
      </c>
      <c r="Q625" s="6">
        <f t="shared" si="91"/>
        <v>1.5992152704135738</v>
      </c>
      <c r="R625">
        <f t="shared" si="92"/>
        <v>55.999257333828446</v>
      </c>
      <c r="S625" t="str">
        <f t="shared" si="95"/>
        <v>theater</v>
      </c>
      <c r="T625" t="str">
        <f t="shared" si="96"/>
        <v>plays</v>
      </c>
      <c r="U625">
        <f t="shared" si="97"/>
        <v>7</v>
      </c>
      <c r="V625" t="str">
        <f t="shared" si="98"/>
        <v>theater</v>
      </c>
      <c r="W625" t="str">
        <f t="shared" si="100"/>
        <v>theater/plays</v>
      </c>
      <c r="X625">
        <f t="shared" si="99"/>
        <v>13</v>
      </c>
    </row>
    <row r="626" spans="1:2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 s="17">
        <f t="shared" si="93"/>
        <v>42029.25</v>
      </c>
      <c r="K626">
        <v>1422165600</v>
      </c>
      <c r="L626" s="16">
        <f t="shared" si="94"/>
        <v>42035.25</v>
      </c>
      <c r="M626">
        <v>1422684000</v>
      </c>
      <c r="N626" t="b">
        <v>0</v>
      </c>
      <c r="O626" t="b">
        <v>0</v>
      </c>
      <c r="P626" t="s">
        <v>122</v>
      </c>
      <c r="Q626" s="6">
        <f t="shared" si="91"/>
        <v>2.793921568627451</v>
      </c>
      <c r="R626">
        <f t="shared" si="92"/>
        <v>32.983796296296298</v>
      </c>
      <c r="S626" t="str">
        <f t="shared" si="95"/>
        <v>photography</v>
      </c>
      <c r="T626" t="str">
        <f t="shared" si="96"/>
        <v>photography books</v>
      </c>
      <c r="U626">
        <f t="shared" si="97"/>
        <v>11</v>
      </c>
      <c r="V626" t="str">
        <f t="shared" si="98"/>
        <v>photography</v>
      </c>
      <c r="W626" t="str">
        <f t="shared" si="100"/>
        <v>s</v>
      </c>
      <c r="X626">
        <f t="shared" si="99"/>
        <v>29</v>
      </c>
    </row>
    <row r="627" spans="1:2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 s="17">
        <f t="shared" si="93"/>
        <v>43857.25</v>
      </c>
      <c r="K627">
        <v>1580104800</v>
      </c>
      <c r="L627" s="16">
        <f t="shared" si="94"/>
        <v>43871.25</v>
      </c>
      <c r="M627">
        <v>1581314400</v>
      </c>
      <c r="N627" t="b">
        <v>0</v>
      </c>
      <c r="O627" t="b">
        <v>0</v>
      </c>
      <c r="P627" t="s">
        <v>33</v>
      </c>
      <c r="Q627" s="6">
        <f t="shared" si="91"/>
        <v>0.77373333333333338</v>
      </c>
      <c r="R627">
        <f t="shared" si="92"/>
        <v>93.596774193548384</v>
      </c>
      <c r="S627" t="str">
        <f t="shared" si="95"/>
        <v>theater</v>
      </c>
      <c r="T627" t="str">
        <f t="shared" si="96"/>
        <v>plays</v>
      </c>
      <c r="U627">
        <f t="shared" si="97"/>
        <v>7</v>
      </c>
      <c r="V627" t="str">
        <f t="shared" si="98"/>
        <v>theater</v>
      </c>
      <c r="W627" t="str">
        <f t="shared" si="100"/>
        <v>plays</v>
      </c>
      <c r="X627">
        <f t="shared" si="99"/>
        <v>13</v>
      </c>
    </row>
    <row r="628" spans="1:2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 s="17">
        <f t="shared" si="93"/>
        <v>40449.208333333336</v>
      </c>
      <c r="K628">
        <v>1285650000</v>
      </c>
      <c r="L628" s="16">
        <f t="shared" si="94"/>
        <v>40458.208333333336</v>
      </c>
      <c r="M628">
        <v>1286427600</v>
      </c>
      <c r="N628" t="b">
        <v>0</v>
      </c>
      <c r="O628" t="b">
        <v>1</v>
      </c>
      <c r="P628" t="s">
        <v>33</v>
      </c>
      <c r="Q628" s="6">
        <f t="shared" si="91"/>
        <v>2.0632812500000002</v>
      </c>
      <c r="R628">
        <f t="shared" si="92"/>
        <v>69.867724867724874</v>
      </c>
      <c r="S628" t="str">
        <f t="shared" si="95"/>
        <v>theater</v>
      </c>
      <c r="T628" t="str">
        <f t="shared" si="96"/>
        <v>plays</v>
      </c>
      <c r="U628">
        <f t="shared" si="97"/>
        <v>7</v>
      </c>
      <c r="V628" t="str">
        <f t="shared" si="98"/>
        <v>theater</v>
      </c>
      <c r="W628" t="str">
        <f t="shared" si="100"/>
        <v>er/plays</v>
      </c>
      <c r="X628">
        <f t="shared" si="99"/>
        <v>13</v>
      </c>
    </row>
    <row r="629" spans="1:2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 s="17">
        <f t="shared" si="93"/>
        <v>40345.208333333336</v>
      </c>
      <c r="K629">
        <v>1276664400</v>
      </c>
      <c r="L629" s="16">
        <f t="shared" si="94"/>
        <v>40369.208333333336</v>
      </c>
      <c r="M629">
        <v>1278738000</v>
      </c>
      <c r="N629" t="b">
        <v>1</v>
      </c>
      <c r="O629" t="b">
        <v>0</v>
      </c>
      <c r="P629" t="s">
        <v>17</v>
      </c>
      <c r="Q629" s="6">
        <f t="shared" si="91"/>
        <v>6.9424999999999999</v>
      </c>
      <c r="R629">
        <f t="shared" si="92"/>
        <v>72.129870129870127</v>
      </c>
      <c r="S629" t="str">
        <f t="shared" si="95"/>
        <v>food</v>
      </c>
      <c r="T629" t="str">
        <f t="shared" si="96"/>
        <v>food trucks</v>
      </c>
      <c r="U629">
        <f t="shared" si="97"/>
        <v>4</v>
      </c>
      <c r="V629" t="str">
        <f t="shared" si="98"/>
        <v>food</v>
      </c>
      <c r="W629" t="str">
        <f t="shared" si="100"/>
        <v>food trucks</v>
      </c>
      <c r="X629">
        <f t="shared" si="99"/>
        <v>16</v>
      </c>
    </row>
    <row r="630" spans="1:2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 s="17">
        <f t="shared" si="93"/>
        <v>40455.208333333336</v>
      </c>
      <c r="K630">
        <v>1286168400</v>
      </c>
      <c r="L630" s="16">
        <f t="shared" si="94"/>
        <v>40458.208333333336</v>
      </c>
      <c r="M630">
        <v>1286427600</v>
      </c>
      <c r="N630" t="b">
        <v>0</v>
      </c>
      <c r="O630" t="b">
        <v>0</v>
      </c>
      <c r="P630" t="s">
        <v>60</v>
      </c>
      <c r="Q630" s="6">
        <f t="shared" si="91"/>
        <v>1.5178947368421052</v>
      </c>
      <c r="R630">
        <f t="shared" si="92"/>
        <v>30.041666666666668</v>
      </c>
      <c r="S630" t="str">
        <f t="shared" si="95"/>
        <v>music</v>
      </c>
      <c r="T630" t="str">
        <f t="shared" si="96"/>
        <v>indie rock</v>
      </c>
      <c r="U630">
        <f t="shared" si="97"/>
        <v>5</v>
      </c>
      <c r="V630" t="str">
        <f t="shared" si="98"/>
        <v>music</v>
      </c>
      <c r="W630" t="str">
        <f t="shared" si="100"/>
        <v>ie rock</v>
      </c>
      <c r="X630">
        <f t="shared" si="99"/>
        <v>16</v>
      </c>
    </row>
    <row r="631" spans="1:2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 s="17">
        <f t="shared" si="93"/>
        <v>42557.208333333328</v>
      </c>
      <c r="K631">
        <v>1467781200</v>
      </c>
      <c r="L631" s="16">
        <f t="shared" si="94"/>
        <v>42559.208333333328</v>
      </c>
      <c r="M631">
        <v>1467954000</v>
      </c>
      <c r="N631" t="b">
        <v>0</v>
      </c>
      <c r="O631" t="b">
        <v>1</v>
      </c>
      <c r="P631" t="s">
        <v>33</v>
      </c>
      <c r="Q631" s="6">
        <f t="shared" si="91"/>
        <v>0.64582072176949945</v>
      </c>
      <c r="R631">
        <f t="shared" si="92"/>
        <v>73.968000000000004</v>
      </c>
      <c r="S631" t="str">
        <f t="shared" si="95"/>
        <v>theater</v>
      </c>
      <c r="T631" t="str">
        <f t="shared" si="96"/>
        <v>plays</v>
      </c>
      <c r="U631">
        <f t="shared" si="97"/>
        <v>7</v>
      </c>
      <c r="V631" t="str">
        <f t="shared" si="98"/>
        <v>theater</v>
      </c>
      <c r="W631" t="str">
        <f t="shared" si="100"/>
        <v>plays</v>
      </c>
      <c r="X631">
        <f t="shared" si="99"/>
        <v>13</v>
      </c>
    </row>
    <row r="632" spans="1:2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 s="17">
        <f t="shared" si="93"/>
        <v>43586.208333333328</v>
      </c>
      <c r="K632">
        <v>1556686800</v>
      </c>
      <c r="L632" s="16">
        <f t="shared" si="94"/>
        <v>43597.208333333328</v>
      </c>
      <c r="M632">
        <v>1557637200</v>
      </c>
      <c r="N632" t="b">
        <v>0</v>
      </c>
      <c r="O632" t="b">
        <v>1</v>
      </c>
      <c r="P632" t="s">
        <v>33</v>
      </c>
      <c r="Q632" s="6">
        <f t="shared" si="91"/>
        <v>0.62873684210526315</v>
      </c>
      <c r="R632">
        <f t="shared" si="92"/>
        <v>68.65517241379311</v>
      </c>
      <c r="S632" t="str">
        <f t="shared" si="95"/>
        <v>theater</v>
      </c>
      <c r="T632" t="str">
        <f t="shared" si="96"/>
        <v>plays</v>
      </c>
      <c r="U632">
        <f t="shared" si="97"/>
        <v>7</v>
      </c>
      <c r="V632" t="str">
        <f t="shared" si="98"/>
        <v>theater</v>
      </c>
      <c r="W632" t="str">
        <f t="shared" si="100"/>
        <v>plays</v>
      </c>
      <c r="X632">
        <f t="shared" si="99"/>
        <v>13</v>
      </c>
    </row>
    <row r="633" spans="1:2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 s="17">
        <f t="shared" si="93"/>
        <v>43550.208333333328</v>
      </c>
      <c r="K633">
        <v>1553576400</v>
      </c>
      <c r="L633" s="16">
        <f t="shared" si="94"/>
        <v>43554.208333333328</v>
      </c>
      <c r="M633">
        <v>1553922000</v>
      </c>
      <c r="N633" t="b">
        <v>0</v>
      </c>
      <c r="O633" t="b">
        <v>0</v>
      </c>
      <c r="P633" t="s">
        <v>33</v>
      </c>
      <c r="Q633" s="6">
        <f t="shared" si="91"/>
        <v>3.1039864864864866</v>
      </c>
      <c r="R633">
        <f t="shared" si="92"/>
        <v>59.992164544564154</v>
      </c>
      <c r="S633" t="str">
        <f t="shared" si="95"/>
        <v>theater</v>
      </c>
      <c r="T633" t="str">
        <f t="shared" si="96"/>
        <v>plays</v>
      </c>
      <c r="U633">
        <f t="shared" si="97"/>
        <v>7</v>
      </c>
      <c r="V633" t="str">
        <f t="shared" si="98"/>
        <v>theater</v>
      </c>
      <c r="W633" t="str">
        <f t="shared" si="100"/>
        <v>plays</v>
      </c>
      <c r="X633">
        <f t="shared" si="99"/>
        <v>13</v>
      </c>
    </row>
    <row r="634" spans="1:2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 s="17">
        <f t="shared" si="93"/>
        <v>41945.208333333336</v>
      </c>
      <c r="K634">
        <v>1414904400</v>
      </c>
      <c r="L634" s="16">
        <f t="shared" si="94"/>
        <v>41963.25</v>
      </c>
      <c r="M634">
        <v>1416463200</v>
      </c>
      <c r="N634" t="b">
        <v>0</v>
      </c>
      <c r="O634" t="b">
        <v>0</v>
      </c>
      <c r="P634" t="s">
        <v>33</v>
      </c>
      <c r="Q634" s="6">
        <f t="shared" si="91"/>
        <v>0.42859916782246882</v>
      </c>
      <c r="R634">
        <f t="shared" si="92"/>
        <v>111.15827338129496</v>
      </c>
      <c r="S634" t="str">
        <f t="shared" si="95"/>
        <v>theater</v>
      </c>
      <c r="T634" t="str">
        <f t="shared" si="96"/>
        <v>plays</v>
      </c>
      <c r="U634">
        <f t="shared" si="97"/>
        <v>7</v>
      </c>
      <c r="V634" t="str">
        <f t="shared" si="98"/>
        <v>theater</v>
      </c>
      <c r="W634" t="str">
        <f t="shared" si="100"/>
        <v>theater/plays</v>
      </c>
      <c r="X634">
        <f t="shared" si="99"/>
        <v>13</v>
      </c>
    </row>
    <row r="635" spans="1:2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 s="17">
        <f t="shared" si="93"/>
        <v>42315.25</v>
      </c>
      <c r="K635">
        <v>1446876000</v>
      </c>
      <c r="L635" s="16">
        <f t="shared" si="94"/>
        <v>42319.25</v>
      </c>
      <c r="M635">
        <v>1447221600</v>
      </c>
      <c r="N635" t="b">
        <v>0</v>
      </c>
      <c r="O635" t="b">
        <v>0</v>
      </c>
      <c r="P635" t="s">
        <v>71</v>
      </c>
      <c r="Q635" s="6">
        <f t="shared" si="91"/>
        <v>0.83119402985074631</v>
      </c>
      <c r="R635">
        <f t="shared" si="92"/>
        <v>53.038095238095238</v>
      </c>
      <c r="S635" t="str">
        <f t="shared" si="95"/>
        <v>film &amp; video</v>
      </c>
      <c r="T635" t="str">
        <f t="shared" si="96"/>
        <v>animation</v>
      </c>
      <c r="U635">
        <f t="shared" si="97"/>
        <v>12</v>
      </c>
      <c r="V635" t="str">
        <f t="shared" si="98"/>
        <v>film &amp; video</v>
      </c>
      <c r="W635" t="str">
        <f t="shared" si="100"/>
        <v>/animation</v>
      </c>
      <c r="X635">
        <f t="shared" si="99"/>
        <v>22</v>
      </c>
    </row>
    <row r="636" spans="1:2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 s="17">
        <f t="shared" si="93"/>
        <v>42819.208333333328</v>
      </c>
      <c r="K636">
        <v>1490418000</v>
      </c>
      <c r="L636" s="16">
        <f t="shared" si="94"/>
        <v>42833.208333333328</v>
      </c>
      <c r="M636">
        <v>1491627600</v>
      </c>
      <c r="N636" t="b">
        <v>0</v>
      </c>
      <c r="O636" t="b">
        <v>0</v>
      </c>
      <c r="P636" t="s">
        <v>269</v>
      </c>
      <c r="Q636" s="6">
        <f t="shared" si="91"/>
        <v>0.78531302876480547</v>
      </c>
      <c r="R636">
        <f t="shared" si="92"/>
        <v>55.985524728588658</v>
      </c>
      <c r="S636" t="str">
        <f t="shared" si="95"/>
        <v>film &amp; video</v>
      </c>
      <c r="T636" t="str">
        <f t="shared" si="96"/>
        <v>television</v>
      </c>
      <c r="U636">
        <f t="shared" si="97"/>
        <v>12</v>
      </c>
      <c r="V636" t="str">
        <f t="shared" si="98"/>
        <v>film &amp; video</v>
      </c>
      <c r="W636" t="str">
        <f t="shared" si="100"/>
        <v>television</v>
      </c>
      <c r="X636">
        <f t="shared" si="99"/>
        <v>23</v>
      </c>
    </row>
    <row r="637" spans="1:2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 s="17">
        <f t="shared" si="93"/>
        <v>41314.25</v>
      </c>
      <c r="K637">
        <v>1360389600</v>
      </c>
      <c r="L637" s="16">
        <f t="shared" si="94"/>
        <v>41346.208333333336</v>
      </c>
      <c r="M637">
        <v>1363150800</v>
      </c>
      <c r="N637" t="b">
        <v>0</v>
      </c>
      <c r="O637" t="b">
        <v>0</v>
      </c>
      <c r="P637" t="s">
        <v>269</v>
      </c>
      <c r="Q637" s="6">
        <f t="shared" si="91"/>
        <v>1.1409352517985611</v>
      </c>
      <c r="R637">
        <f t="shared" si="92"/>
        <v>69.986760812003524</v>
      </c>
      <c r="S637" t="str">
        <f t="shared" si="95"/>
        <v>film &amp; video</v>
      </c>
      <c r="T637" t="str">
        <f t="shared" si="96"/>
        <v>television</v>
      </c>
      <c r="U637">
        <f t="shared" si="97"/>
        <v>12</v>
      </c>
      <c r="V637" t="str">
        <f t="shared" si="98"/>
        <v>film &amp; video</v>
      </c>
      <c r="W637" t="str">
        <f t="shared" si="100"/>
        <v>elevision</v>
      </c>
      <c r="X637">
        <f t="shared" si="99"/>
        <v>23</v>
      </c>
    </row>
    <row r="638" spans="1:2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 s="17">
        <f t="shared" si="93"/>
        <v>40926.25</v>
      </c>
      <c r="K638">
        <v>1326866400</v>
      </c>
      <c r="L638" s="16">
        <f t="shared" si="94"/>
        <v>40971.25</v>
      </c>
      <c r="M638">
        <v>1330754400</v>
      </c>
      <c r="N638" t="b">
        <v>0</v>
      </c>
      <c r="O638" t="b">
        <v>1</v>
      </c>
      <c r="P638" t="s">
        <v>71</v>
      </c>
      <c r="Q638" s="6">
        <f t="shared" si="91"/>
        <v>0.64537683358624176</v>
      </c>
      <c r="R638">
        <f t="shared" si="92"/>
        <v>48.998079877112133</v>
      </c>
      <c r="S638" t="str">
        <f t="shared" si="95"/>
        <v>film &amp; video</v>
      </c>
      <c r="T638" t="str">
        <f t="shared" si="96"/>
        <v>animation</v>
      </c>
      <c r="U638">
        <f t="shared" si="97"/>
        <v>12</v>
      </c>
      <c r="V638" t="str">
        <f t="shared" si="98"/>
        <v>film &amp; video</v>
      </c>
      <c r="W638" t="str">
        <f t="shared" si="100"/>
        <v/>
      </c>
      <c r="X638">
        <f t="shared" si="99"/>
        <v>22</v>
      </c>
    </row>
    <row r="639" spans="1:2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 s="17">
        <f t="shared" si="93"/>
        <v>42688.25</v>
      </c>
      <c r="K639">
        <v>1479103200</v>
      </c>
      <c r="L639" s="16">
        <f t="shared" si="94"/>
        <v>42696.25</v>
      </c>
      <c r="M639">
        <v>1479794400</v>
      </c>
      <c r="N639" t="b">
        <v>0</v>
      </c>
      <c r="O639" t="b">
        <v>0</v>
      </c>
      <c r="P639" t="s">
        <v>33</v>
      </c>
      <c r="Q639" s="6">
        <f t="shared" si="91"/>
        <v>0.79411764705882348</v>
      </c>
      <c r="R639">
        <f t="shared" si="92"/>
        <v>103.84615384615384</v>
      </c>
      <c r="S639" t="str">
        <f t="shared" si="95"/>
        <v>theater</v>
      </c>
      <c r="T639" t="str">
        <f t="shared" si="96"/>
        <v>plays</v>
      </c>
      <c r="U639">
        <f t="shared" si="97"/>
        <v>7</v>
      </c>
      <c r="V639" t="str">
        <f t="shared" si="98"/>
        <v>theater</v>
      </c>
      <c r="W639" t="str">
        <f t="shared" si="100"/>
        <v>plays</v>
      </c>
      <c r="X639">
        <f t="shared" si="99"/>
        <v>13</v>
      </c>
    </row>
    <row r="640" spans="1:2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 s="17">
        <f t="shared" si="93"/>
        <v>40386.208333333336</v>
      </c>
      <c r="K640">
        <v>1280206800</v>
      </c>
      <c r="L640" s="16">
        <f t="shared" si="94"/>
        <v>40398.208333333336</v>
      </c>
      <c r="M640">
        <v>1281243600</v>
      </c>
      <c r="N640" t="b">
        <v>0</v>
      </c>
      <c r="O640" t="b">
        <v>1</v>
      </c>
      <c r="P640" t="s">
        <v>33</v>
      </c>
      <c r="Q640" s="6">
        <f t="shared" si="91"/>
        <v>0.11419117647058824</v>
      </c>
      <c r="R640">
        <f t="shared" si="92"/>
        <v>99.127659574468083</v>
      </c>
      <c r="S640" t="str">
        <f t="shared" si="95"/>
        <v>theater</v>
      </c>
      <c r="T640" t="str">
        <f t="shared" si="96"/>
        <v>plays</v>
      </c>
      <c r="U640">
        <f t="shared" si="97"/>
        <v>7</v>
      </c>
      <c r="V640" t="str">
        <f t="shared" si="98"/>
        <v>theater</v>
      </c>
      <c r="W640" t="str">
        <f t="shared" si="100"/>
        <v>ater/plays</v>
      </c>
      <c r="X640">
        <f t="shared" si="99"/>
        <v>13</v>
      </c>
    </row>
    <row r="641" spans="1:2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 s="17">
        <f t="shared" si="93"/>
        <v>43309.208333333328</v>
      </c>
      <c r="K641">
        <v>1532754000</v>
      </c>
      <c r="L641" s="16">
        <f t="shared" si="94"/>
        <v>43309.208333333328</v>
      </c>
      <c r="M641">
        <v>1532754000</v>
      </c>
      <c r="N641" t="b">
        <v>0</v>
      </c>
      <c r="O641" t="b">
        <v>1</v>
      </c>
      <c r="P641" t="s">
        <v>53</v>
      </c>
      <c r="Q641" s="6">
        <f t="shared" si="91"/>
        <v>0.56186046511627907</v>
      </c>
      <c r="R641">
        <f t="shared" si="92"/>
        <v>107.37777777777778</v>
      </c>
      <c r="S641" t="str">
        <f t="shared" si="95"/>
        <v>film &amp; video</v>
      </c>
      <c r="T641" t="str">
        <f t="shared" si="96"/>
        <v>drama</v>
      </c>
      <c r="U641">
        <f t="shared" si="97"/>
        <v>12</v>
      </c>
      <c r="V641" t="str">
        <f t="shared" si="98"/>
        <v>film &amp; video</v>
      </c>
      <c r="W641" t="str">
        <f t="shared" si="100"/>
        <v/>
      </c>
      <c r="X641">
        <f t="shared" si="99"/>
        <v>18</v>
      </c>
    </row>
    <row r="642" spans="1:2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 s="17">
        <f t="shared" si="93"/>
        <v>42387.25</v>
      </c>
      <c r="K642">
        <v>1453096800</v>
      </c>
      <c r="L642" s="16">
        <f t="shared" si="94"/>
        <v>42390.25</v>
      </c>
      <c r="M642">
        <v>1453356000</v>
      </c>
      <c r="N642" t="b">
        <v>0</v>
      </c>
      <c r="O642" t="b">
        <v>0</v>
      </c>
      <c r="P642" t="s">
        <v>33</v>
      </c>
      <c r="Q642" s="6">
        <f t="shared" ref="Q642:Q705" si="101">E642/D642</f>
        <v>0.16501669449081802</v>
      </c>
      <c r="R642">
        <f t="shared" ref="R642:R705" si="102">IFERROR(E642/G642, 0)</f>
        <v>76.922178988326849</v>
      </c>
      <c r="S642" t="str">
        <f t="shared" si="95"/>
        <v>theater</v>
      </c>
      <c r="T642" t="str">
        <f t="shared" si="96"/>
        <v>plays</v>
      </c>
      <c r="U642">
        <f t="shared" si="97"/>
        <v>7</v>
      </c>
      <c r="V642" t="str">
        <f t="shared" si="98"/>
        <v>theater</v>
      </c>
      <c r="W642" t="str">
        <f t="shared" si="100"/>
        <v>plays</v>
      </c>
      <c r="X642">
        <f t="shared" si="99"/>
        <v>13</v>
      </c>
    </row>
    <row r="643" spans="1:2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 s="17">
        <f t="shared" ref="J643:J706" si="103">(((K643/60)/60)/24)+DATE(1970,1,1)</f>
        <v>42786.25</v>
      </c>
      <c r="K643">
        <v>1487570400</v>
      </c>
      <c r="L643" s="16">
        <f t="shared" ref="L643:L706" si="104">(((M643/60)/60)/24)+DATE(1970,1,1)</f>
        <v>42814.208333333328</v>
      </c>
      <c r="M643">
        <v>1489986000</v>
      </c>
      <c r="N643" t="b">
        <v>0</v>
      </c>
      <c r="O643" t="b">
        <v>0</v>
      </c>
      <c r="P643" t="s">
        <v>33</v>
      </c>
      <c r="Q643" s="6">
        <f t="shared" si="101"/>
        <v>1.1996808510638297</v>
      </c>
      <c r="R643">
        <f t="shared" si="102"/>
        <v>58.128865979381445</v>
      </c>
      <c r="S643" t="str">
        <f t="shared" ref="S643:S706" si="105">LEFT(P643,SEARCH("/",P643)-1)</f>
        <v>theater</v>
      </c>
      <c r="T643" t="str">
        <f t="shared" ref="T643:T706" si="106">MID(P643,SEARCH("/",P643)+1,LEN(P643))</f>
        <v>plays</v>
      </c>
      <c r="U643">
        <f t="shared" ref="U643:U706" si="107">SEARCH("/",P643)-1</f>
        <v>7</v>
      </c>
      <c r="V643" t="str">
        <f t="shared" ref="V643:V706" si="108">LEFT(P643,SEARCH("/",P643)-1)</f>
        <v>theater</v>
      </c>
      <c r="W643" t="str">
        <f t="shared" si="100"/>
        <v>heater/plays</v>
      </c>
      <c r="X643">
        <f t="shared" si="99"/>
        <v>13</v>
      </c>
    </row>
    <row r="644" spans="1:2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 s="17">
        <f t="shared" si="103"/>
        <v>43451.25</v>
      </c>
      <c r="K644">
        <v>1545026400</v>
      </c>
      <c r="L644" s="16">
        <f t="shared" si="104"/>
        <v>43460.25</v>
      </c>
      <c r="M644">
        <v>1545804000</v>
      </c>
      <c r="N644" t="b">
        <v>0</v>
      </c>
      <c r="O644" t="b">
        <v>0</v>
      </c>
      <c r="P644" t="s">
        <v>65</v>
      </c>
      <c r="Q644" s="6">
        <f t="shared" si="101"/>
        <v>1.4545652173913044</v>
      </c>
      <c r="R644">
        <f t="shared" si="102"/>
        <v>103.73643410852713</v>
      </c>
      <c r="S644" t="str">
        <f t="shared" si="105"/>
        <v>technology</v>
      </c>
      <c r="T644" t="str">
        <f t="shared" si="106"/>
        <v>wearables</v>
      </c>
      <c r="U644">
        <f t="shared" si="107"/>
        <v>10</v>
      </c>
      <c r="V644" t="str">
        <f t="shared" si="108"/>
        <v>technology</v>
      </c>
      <c r="W644" t="str">
        <f t="shared" si="100"/>
        <v>es</v>
      </c>
      <c r="X644">
        <f t="shared" ref="X644:X707" si="109">LEN(P644)</f>
        <v>20</v>
      </c>
    </row>
    <row r="645" spans="1:2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 s="17">
        <f t="shared" si="103"/>
        <v>42795.25</v>
      </c>
      <c r="K645">
        <v>1488348000</v>
      </c>
      <c r="L645" s="16">
        <f t="shared" si="104"/>
        <v>42813.208333333328</v>
      </c>
      <c r="M645">
        <v>1489899600</v>
      </c>
      <c r="N645" t="b">
        <v>0</v>
      </c>
      <c r="O645" t="b">
        <v>0</v>
      </c>
      <c r="P645" t="s">
        <v>33</v>
      </c>
      <c r="Q645" s="6">
        <f t="shared" si="101"/>
        <v>2.2138255033557046</v>
      </c>
      <c r="R645">
        <f t="shared" si="102"/>
        <v>87.962666666666664</v>
      </c>
      <c r="S645" t="str">
        <f t="shared" si="105"/>
        <v>theater</v>
      </c>
      <c r="T645" t="str">
        <f t="shared" si="106"/>
        <v>plays</v>
      </c>
      <c r="U645">
        <f t="shared" si="107"/>
        <v>7</v>
      </c>
      <c r="V645" t="str">
        <f t="shared" si="108"/>
        <v>theater</v>
      </c>
      <c r="W645" t="str">
        <f t="shared" si="100"/>
        <v>plays</v>
      </c>
      <c r="X645">
        <f t="shared" si="109"/>
        <v>13</v>
      </c>
    </row>
    <row r="646" spans="1:2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 s="17">
        <f t="shared" si="103"/>
        <v>43452.25</v>
      </c>
      <c r="K646">
        <v>1545112800</v>
      </c>
      <c r="L646" s="16">
        <f t="shared" si="104"/>
        <v>43468.25</v>
      </c>
      <c r="M646">
        <v>1546495200</v>
      </c>
      <c r="N646" t="b">
        <v>0</v>
      </c>
      <c r="O646" t="b">
        <v>0</v>
      </c>
      <c r="P646" t="s">
        <v>33</v>
      </c>
      <c r="Q646" s="6">
        <f t="shared" si="101"/>
        <v>0.48396694214876035</v>
      </c>
      <c r="R646">
        <f t="shared" si="102"/>
        <v>28</v>
      </c>
      <c r="S646" t="str">
        <f t="shared" si="105"/>
        <v>theater</v>
      </c>
      <c r="T646" t="str">
        <f t="shared" si="106"/>
        <v>plays</v>
      </c>
      <c r="U646">
        <f t="shared" si="107"/>
        <v>7</v>
      </c>
      <c r="V646" t="str">
        <f t="shared" si="108"/>
        <v>theater</v>
      </c>
      <c r="W646" t="str">
        <f t="shared" ref="W646:W709" si="110">RIGHT(P646,LEN(P647)-SEARCH("/",P646))</f>
        <v>ys</v>
      </c>
      <c r="X646">
        <f t="shared" si="109"/>
        <v>13</v>
      </c>
    </row>
    <row r="647" spans="1:2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 s="17">
        <f t="shared" si="103"/>
        <v>43369.208333333328</v>
      </c>
      <c r="K647">
        <v>1537938000</v>
      </c>
      <c r="L647" s="16">
        <f t="shared" si="104"/>
        <v>43390.208333333328</v>
      </c>
      <c r="M647">
        <v>1539752400</v>
      </c>
      <c r="N647" t="b">
        <v>0</v>
      </c>
      <c r="O647" t="b">
        <v>1</v>
      </c>
      <c r="P647" t="s">
        <v>23</v>
      </c>
      <c r="Q647" s="6">
        <f t="shared" si="101"/>
        <v>0.92911504424778757</v>
      </c>
      <c r="R647">
        <f t="shared" si="102"/>
        <v>37.999361294443261</v>
      </c>
      <c r="S647" t="str">
        <f t="shared" si="105"/>
        <v>music</v>
      </c>
      <c r="T647" t="str">
        <f t="shared" si="106"/>
        <v>rock</v>
      </c>
      <c r="U647">
        <f t="shared" si="107"/>
        <v>5</v>
      </c>
      <c r="V647" t="str">
        <f t="shared" si="108"/>
        <v>music</v>
      </c>
      <c r="W647" t="str">
        <f t="shared" si="110"/>
        <v>music/rock</v>
      </c>
      <c r="X647">
        <f t="shared" si="109"/>
        <v>10</v>
      </c>
    </row>
    <row r="648" spans="1:2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 s="17">
        <f t="shared" si="103"/>
        <v>41346.208333333336</v>
      </c>
      <c r="K648">
        <v>1363150800</v>
      </c>
      <c r="L648" s="16">
        <f t="shared" si="104"/>
        <v>41357.208333333336</v>
      </c>
      <c r="M648">
        <v>1364101200</v>
      </c>
      <c r="N648" t="b">
        <v>0</v>
      </c>
      <c r="O648" t="b">
        <v>0</v>
      </c>
      <c r="P648" t="s">
        <v>89</v>
      </c>
      <c r="Q648" s="6">
        <f t="shared" si="101"/>
        <v>0.88599797365754818</v>
      </c>
      <c r="R648">
        <f t="shared" si="102"/>
        <v>29.999313893653515</v>
      </c>
      <c r="S648" t="str">
        <f t="shared" si="105"/>
        <v>games</v>
      </c>
      <c r="T648" t="str">
        <f t="shared" si="106"/>
        <v>video games</v>
      </c>
      <c r="U648">
        <f t="shared" si="107"/>
        <v>5</v>
      </c>
      <c r="V648" t="str">
        <f t="shared" si="108"/>
        <v>games</v>
      </c>
      <c r="W648" t="str">
        <f t="shared" si="110"/>
        <v>games/video games</v>
      </c>
      <c r="X648">
        <f t="shared" si="109"/>
        <v>17</v>
      </c>
    </row>
    <row r="649" spans="1:2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 s="17">
        <f t="shared" si="103"/>
        <v>43199.208333333328</v>
      </c>
      <c r="K649">
        <v>1523250000</v>
      </c>
      <c r="L649" s="16">
        <f t="shared" si="104"/>
        <v>43223.208333333328</v>
      </c>
      <c r="M649">
        <v>1525323600</v>
      </c>
      <c r="N649" t="b">
        <v>0</v>
      </c>
      <c r="O649" t="b">
        <v>0</v>
      </c>
      <c r="P649" t="s">
        <v>206</v>
      </c>
      <c r="Q649" s="6">
        <f t="shared" si="101"/>
        <v>0.41399999999999998</v>
      </c>
      <c r="R649">
        <f t="shared" si="102"/>
        <v>103.5</v>
      </c>
      <c r="S649" t="str">
        <f t="shared" si="105"/>
        <v>publishing</v>
      </c>
      <c r="T649" t="str">
        <f t="shared" si="106"/>
        <v>translations</v>
      </c>
      <c r="U649">
        <f t="shared" si="107"/>
        <v>10</v>
      </c>
      <c r="V649" t="str">
        <f t="shared" si="108"/>
        <v>publishing</v>
      </c>
      <c r="W649" t="str">
        <f t="shared" si="110"/>
        <v>tions</v>
      </c>
      <c r="X649">
        <f t="shared" si="109"/>
        <v>23</v>
      </c>
    </row>
    <row r="650" spans="1:2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 s="17">
        <f t="shared" si="103"/>
        <v>42922.208333333328</v>
      </c>
      <c r="K650">
        <v>1499317200</v>
      </c>
      <c r="L650" s="16">
        <f t="shared" si="104"/>
        <v>42940.208333333328</v>
      </c>
      <c r="M650">
        <v>1500872400</v>
      </c>
      <c r="N650" t="b">
        <v>1</v>
      </c>
      <c r="O650" t="b">
        <v>0</v>
      </c>
      <c r="P650" t="s">
        <v>17</v>
      </c>
      <c r="Q650" s="6">
        <f t="shared" si="101"/>
        <v>0.63056795131845844</v>
      </c>
      <c r="R650">
        <f t="shared" si="102"/>
        <v>85.994467496542185</v>
      </c>
      <c r="S650" t="str">
        <f t="shared" si="105"/>
        <v>food</v>
      </c>
      <c r="T650" t="str">
        <f t="shared" si="106"/>
        <v>food trucks</v>
      </c>
      <c r="U650">
        <f t="shared" si="107"/>
        <v>4</v>
      </c>
      <c r="V650" t="str">
        <f t="shared" si="108"/>
        <v>food</v>
      </c>
      <c r="W650" t="str">
        <f t="shared" si="110"/>
        <v>d trucks</v>
      </c>
      <c r="X650">
        <f t="shared" si="109"/>
        <v>16</v>
      </c>
    </row>
    <row r="651" spans="1:2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 s="17">
        <f t="shared" si="103"/>
        <v>40471.208333333336</v>
      </c>
      <c r="K651">
        <v>1287550800</v>
      </c>
      <c r="L651" s="16">
        <f t="shared" si="104"/>
        <v>40482.208333333336</v>
      </c>
      <c r="M651">
        <v>1288501200</v>
      </c>
      <c r="N651" t="b">
        <v>1</v>
      </c>
      <c r="O651" t="b">
        <v>1</v>
      </c>
      <c r="P651" t="s">
        <v>33</v>
      </c>
      <c r="Q651" s="6">
        <f t="shared" si="101"/>
        <v>0.48482333607230893</v>
      </c>
      <c r="R651">
        <f t="shared" si="102"/>
        <v>98.011627906976742</v>
      </c>
      <c r="S651" t="str">
        <f t="shared" si="105"/>
        <v>theater</v>
      </c>
      <c r="T651" t="str">
        <f t="shared" si="106"/>
        <v>plays</v>
      </c>
      <c r="U651">
        <f t="shared" si="107"/>
        <v>7</v>
      </c>
      <c r="V651" t="str">
        <f t="shared" si="108"/>
        <v>theater</v>
      </c>
      <c r="W651" t="str">
        <f t="shared" si="110"/>
        <v>ys</v>
      </c>
      <c r="X651">
        <f t="shared" si="109"/>
        <v>13</v>
      </c>
    </row>
    <row r="652" spans="1:2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 s="17">
        <f t="shared" si="103"/>
        <v>41828.208333333336</v>
      </c>
      <c r="K652">
        <v>1404795600</v>
      </c>
      <c r="L652" s="16">
        <f t="shared" si="104"/>
        <v>41855.208333333336</v>
      </c>
      <c r="M652">
        <v>1407128400</v>
      </c>
      <c r="N652" t="b">
        <v>0</v>
      </c>
      <c r="O652" t="b">
        <v>0</v>
      </c>
      <c r="P652" t="s">
        <v>159</v>
      </c>
      <c r="Q652" s="6">
        <f t="shared" si="101"/>
        <v>0.02</v>
      </c>
      <c r="R652">
        <f t="shared" si="102"/>
        <v>2</v>
      </c>
      <c r="S652" t="str">
        <f t="shared" si="105"/>
        <v>music</v>
      </c>
      <c r="T652" t="str">
        <f t="shared" si="106"/>
        <v>jazz</v>
      </c>
      <c r="U652">
        <f t="shared" si="107"/>
        <v>5</v>
      </c>
      <c r="V652" t="str">
        <f t="shared" si="108"/>
        <v>music</v>
      </c>
      <c r="W652" t="str">
        <f t="shared" si="110"/>
        <v>music/jazz</v>
      </c>
      <c r="X652">
        <f t="shared" si="109"/>
        <v>10</v>
      </c>
    </row>
    <row r="653" spans="1:2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 s="17">
        <f t="shared" si="103"/>
        <v>41692.25</v>
      </c>
      <c r="K653">
        <v>1393048800</v>
      </c>
      <c r="L653" s="16">
        <f t="shared" si="104"/>
        <v>41707.25</v>
      </c>
      <c r="M653">
        <v>1394344800</v>
      </c>
      <c r="N653" t="b">
        <v>0</v>
      </c>
      <c r="O653" t="b">
        <v>0</v>
      </c>
      <c r="P653" t="s">
        <v>100</v>
      </c>
      <c r="Q653" s="6">
        <f t="shared" si="101"/>
        <v>0.88479410269445857</v>
      </c>
      <c r="R653">
        <f t="shared" si="102"/>
        <v>44.994570837642193</v>
      </c>
      <c r="S653" t="str">
        <f t="shared" si="105"/>
        <v>film &amp; video</v>
      </c>
      <c r="T653" t="str">
        <f t="shared" si="106"/>
        <v>shorts</v>
      </c>
      <c r="U653">
        <f t="shared" si="107"/>
        <v>12</v>
      </c>
      <c r="V653" t="str">
        <f t="shared" si="108"/>
        <v>film &amp; video</v>
      </c>
      <c r="W653" t="str">
        <f t="shared" si="110"/>
        <v>s</v>
      </c>
      <c r="X653">
        <f t="shared" si="109"/>
        <v>19</v>
      </c>
    </row>
    <row r="654" spans="1:2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 s="17">
        <f t="shared" si="103"/>
        <v>42587.208333333328</v>
      </c>
      <c r="K654">
        <v>1470373200</v>
      </c>
      <c r="L654" s="16">
        <f t="shared" si="104"/>
        <v>42630.208333333328</v>
      </c>
      <c r="M654">
        <v>1474088400</v>
      </c>
      <c r="N654" t="b">
        <v>0</v>
      </c>
      <c r="O654" t="b">
        <v>0</v>
      </c>
      <c r="P654" t="s">
        <v>28</v>
      </c>
      <c r="Q654" s="6">
        <f t="shared" si="101"/>
        <v>1.2684</v>
      </c>
      <c r="R654">
        <f t="shared" si="102"/>
        <v>31.012224938875306</v>
      </c>
      <c r="S654" t="str">
        <f t="shared" si="105"/>
        <v>technology</v>
      </c>
      <c r="T654" t="str">
        <f t="shared" si="106"/>
        <v>web</v>
      </c>
      <c r="U654">
        <f t="shared" si="107"/>
        <v>10</v>
      </c>
      <c r="V654" t="str">
        <f t="shared" si="108"/>
        <v>technology</v>
      </c>
      <c r="W654" t="str">
        <f t="shared" si="110"/>
        <v>web</v>
      </c>
      <c r="X654">
        <f t="shared" si="109"/>
        <v>14</v>
      </c>
    </row>
    <row r="655" spans="1:2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 s="17">
        <f t="shared" si="103"/>
        <v>42468.208333333328</v>
      </c>
      <c r="K655">
        <v>1460091600</v>
      </c>
      <c r="L655" s="16">
        <f t="shared" si="104"/>
        <v>42470.208333333328</v>
      </c>
      <c r="M655">
        <v>1460264400</v>
      </c>
      <c r="N655" t="b">
        <v>0</v>
      </c>
      <c r="O655" t="b">
        <v>0</v>
      </c>
      <c r="P655" t="s">
        <v>28</v>
      </c>
      <c r="Q655" s="6">
        <f t="shared" si="101"/>
        <v>23.388333333333332</v>
      </c>
      <c r="R655">
        <f t="shared" si="102"/>
        <v>59.970085470085472</v>
      </c>
      <c r="S655" t="str">
        <f t="shared" si="105"/>
        <v>technology</v>
      </c>
      <c r="T655" t="str">
        <f t="shared" si="106"/>
        <v>web</v>
      </c>
      <c r="U655">
        <f t="shared" si="107"/>
        <v>10</v>
      </c>
      <c r="V655" t="str">
        <f t="shared" si="108"/>
        <v>technology</v>
      </c>
      <c r="W655" t="str">
        <f t="shared" si="110"/>
        <v/>
      </c>
      <c r="X655">
        <f t="shared" si="109"/>
        <v>14</v>
      </c>
    </row>
    <row r="656" spans="1:2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 s="17">
        <f t="shared" si="103"/>
        <v>42240.208333333328</v>
      </c>
      <c r="K656">
        <v>1440392400</v>
      </c>
      <c r="L656" s="16">
        <f t="shared" si="104"/>
        <v>42245.208333333328</v>
      </c>
      <c r="M656">
        <v>1440824400</v>
      </c>
      <c r="N656" t="b">
        <v>0</v>
      </c>
      <c r="O656" t="b">
        <v>0</v>
      </c>
      <c r="P656" t="s">
        <v>148</v>
      </c>
      <c r="Q656" s="6">
        <f t="shared" si="101"/>
        <v>5.0838857142857146</v>
      </c>
      <c r="R656">
        <f t="shared" si="102"/>
        <v>58.9973474801061</v>
      </c>
      <c r="S656" t="str">
        <f t="shared" si="105"/>
        <v>music</v>
      </c>
      <c r="T656" t="str">
        <f t="shared" si="106"/>
        <v>metal</v>
      </c>
      <c r="U656">
        <f t="shared" si="107"/>
        <v>5</v>
      </c>
      <c r="V656" t="str">
        <f t="shared" si="108"/>
        <v>music</v>
      </c>
      <c r="W656" t="str">
        <f t="shared" si="110"/>
        <v>music/metal</v>
      </c>
      <c r="X656">
        <f t="shared" si="109"/>
        <v>11</v>
      </c>
    </row>
    <row r="657" spans="1:2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 s="17">
        <f t="shared" si="103"/>
        <v>42796.25</v>
      </c>
      <c r="K657">
        <v>1488434400</v>
      </c>
      <c r="L657" s="16">
        <f t="shared" si="104"/>
        <v>42809.208333333328</v>
      </c>
      <c r="M657">
        <v>1489554000</v>
      </c>
      <c r="N657" t="b">
        <v>1</v>
      </c>
      <c r="O657" t="b">
        <v>0</v>
      </c>
      <c r="P657" t="s">
        <v>122</v>
      </c>
      <c r="Q657" s="6">
        <f t="shared" si="101"/>
        <v>1.9147826086956521</v>
      </c>
      <c r="R657">
        <f t="shared" si="102"/>
        <v>50.045454545454547</v>
      </c>
      <c r="S657" t="str">
        <f t="shared" si="105"/>
        <v>photography</v>
      </c>
      <c r="T657" t="str">
        <f t="shared" si="106"/>
        <v>photography books</v>
      </c>
      <c r="U657">
        <f t="shared" si="107"/>
        <v>11</v>
      </c>
      <c r="V657" t="str">
        <f t="shared" si="108"/>
        <v>photography</v>
      </c>
      <c r="W657" t="str">
        <f t="shared" si="110"/>
        <v>ooks</v>
      </c>
      <c r="X657">
        <f t="shared" si="109"/>
        <v>29</v>
      </c>
    </row>
    <row r="658" spans="1:2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 s="17">
        <f t="shared" si="103"/>
        <v>43097.25</v>
      </c>
      <c r="K658">
        <v>1514440800</v>
      </c>
      <c r="L658" s="16">
        <f t="shared" si="104"/>
        <v>43102.25</v>
      </c>
      <c r="M658">
        <v>1514872800</v>
      </c>
      <c r="N658" t="b">
        <v>0</v>
      </c>
      <c r="O658" t="b">
        <v>0</v>
      </c>
      <c r="P658" t="s">
        <v>17</v>
      </c>
      <c r="Q658" s="6">
        <f t="shared" si="101"/>
        <v>0.42127533783783783</v>
      </c>
      <c r="R658">
        <f t="shared" si="102"/>
        <v>98.966269841269835</v>
      </c>
      <c r="S658" t="str">
        <f t="shared" si="105"/>
        <v>food</v>
      </c>
      <c r="T658" t="str">
        <f t="shared" si="106"/>
        <v>food trucks</v>
      </c>
      <c r="U658">
        <f t="shared" si="107"/>
        <v>4</v>
      </c>
      <c r="V658" t="str">
        <f t="shared" si="108"/>
        <v>food</v>
      </c>
      <c r="W658" t="str">
        <f t="shared" si="110"/>
        <v>food/food trucks</v>
      </c>
      <c r="X658">
        <f t="shared" si="109"/>
        <v>16</v>
      </c>
    </row>
    <row r="659" spans="1:2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 s="17">
        <f t="shared" si="103"/>
        <v>43096.25</v>
      </c>
      <c r="K659">
        <v>1514354400</v>
      </c>
      <c r="L659" s="16">
        <f t="shared" si="104"/>
        <v>43112.25</v>
      </c>
      <c r="M659">
        <v>1515736800</v>
      </c>
      <c r="N659" t="b">
        <v>0</v>
      </c>
      <c r="O659" t="b">
        <v>0</v>
      </c>
      <c r="P659" t="s">
        <v>474</v>
      </c>
      <c r="Q659" s="6">
        <f t="shared" si="101"/>
        <v>8.2400000000000001E-2</v>
      </c>
      <c r="R659">
        <f t="shared" si="102"/>
        <v>58.857142857142854</v>
      </c>
      <c r="S659" t="str">
        <f t="shared" si="105"/>
        <v>film &amp; video</v>
      </c>
      <c r="T659" t="str">
        <f t="shared" si="106"/>
        <v>science fiction</v>
      </c>
      <c r="U659">
        <f t="shared" si="107"/>
        <v>12</v>
      </c>
      <c r="V659" t="str">
        <f t="shared" si="108"/>
        <v>film &amp; video</v>
      </c>
      <c r="W659" t="e">
        <f t="shared" si="110"/>
        <v>#VALUE!</v>
      </c>
      <c r="X659">
        <f t="shared" si="109"/>
        <v>28</v>
      </c>
    </row>
    <row r="660" spans="1:2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 s="17">
        <f t="shared" si="103"/>
        <v>42246.208333333328</v>
      </c>
      <c r="K660">
        <v>1440910800</v>
      </c>
      <c r="L660" s="16">
        <f t="shared" si="104"/>
        <v>42269.208333333328</v>
      </c>
      <c r="M660">
        <v>1442898000</v>
      </c>
      <c r="N660" t="b">
        <v>0</v>
      </c>
      <c r="O660" t="b">
        <v>0</v>
      </c>
      <c r="P660" t="s">
        <v>23</v>
      </c>
      <c r="Q660" s="6">
        <f t="shared" si="101"/>
        <v>0.60064638783269964</v>
      </c>
      <c r="R660">
        <f t="shared" si="102"/>
        <v>81.010256410256417</v>
      </c>
      <c r="S660" t="str">
        <f t="shared" si="105"/>
        <v>music</v>
      </c>
      <c r="T660" t="str">
        <f t="shared" si="106"/>
        <v>rock</v>
      </c>
      <c r="U660">
        <f t="shared" si="107"/>
        <v>5</v>
      </c>
      <c r="V660" t="str">
        <f t="shared" si="108"/>
        <v>music</v>
      </c>
      <c r="W660" t="str">
        <f t="shared" si="110"/>
        <v>music/rock</v>
      </c>
      <c r="X660">
        <f t="shared" si="109"/>
        <v>10</v>
      </c>
    </row>
    <row r="661" spans="1:2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 s="17">
        <f t="shared" si="103"/>
        <v>40570.25</v>
      </c>
      <c r="K661">
        <v>1296108000</v>
      </c>
      <c r="L661" s="16">
        <f t="shared" si="104"/>
        <v>40571.25</v>
      </c>
      <c r="M661">
        <v>1296194400</v>
      </c>
      <c r="N661" t="b">
        <v>0</v>
      </c>
      <c r="O661" t="b">
        <v>0</v>
      </c>
      <c r="P661" t="s">
        <v>42</v>
      </c>
      <c r="Q661" s="6">
        <f t="shared" si="101"/>
        <v>0.47232808616404309</v>
      </c>
      <c r="R661">
        <f t="shared" si="102"/>
        <v>76.013333333333335</v>
      </c>
      <c r="S661" t="str">
        <f t="shared" si="105"/>
        <v>film &amp; video</v>
      </c>
      <c r="T661" t="str">
        <f t="shared" si="106"/>
        <v>documentary</v>
      </c>
      <c r="U661">
        <f t="shared" si="107"/>
        <v>12</v>
      </c>
      <c r="V661" t="str">
        <f t="shared" si="108"/>
        <v>film &amp; video</v>
      </c>
      <c r="W661" t="str">
        <f t="shared" si="110"/>
        <v/>
      </c>
      <c r="X661">
        <f t="shared" si="109"/>
        <v>24</v>
      </c>
    </row>
    <row r="662" spans="1:2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 s="17">
        <f t="shared" si="103"/>
        <v>42237.208333333328</v>
      </c>
      <c r="K662">
        <v>1440133200</v>
      </c>
      <c r="L662" s="16">
        <f t="shared" si="104"/>
        <v>42246.208333333328</v>
      </c>
      <c r="M662">
        <v>1440910800</v>
      </c>
      <c r="N662" t="b">
        <v>1</v>
      </c>
      <c r="O662" t="b">
        <v>0</v>
      </c>
      <c r="P662" t="s">
        <v>33</v>
      </c>
      <c r="Q662" s="6">
        <f t="shared" si="101"/>
        <v>0.81736263736263737</v>
      </c>
      <c r="R662">
        <f t="shared" si="102"/>
        <v>96.597402597402592</v>
      </c>
      <c r="S662" t="str">
        <f t="shared" si="105"/>
        <v>theater</v>
      </c>
      <c r="T662" t="str">
        <f t="shared" si="106"/>
        <v>plays</v>
      </c>
      <c r="U662">
        <f t="shared" si="107"/>
        <v>7</v>
      </c>
      <c r="V662" t="str">
        <f t="shared" si="108"/>
        <v>theater</v>
      </c>
      <c r="W662" t="str">
        <f t="shared" si="110"/>
        <v>ys</v>
      </c>
      <c r="X662">
        <f t="shared" si="109"/>
        <v>13</v>
      </c>
    </row>
    <row r="663" spans="1:2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 s="17">
        <f t="shared" si="103"/>
        <v>40996.208333333336</v>
      </c>
      <c r="K663">
        <v>1332910800</v>
      </c>
      <c r="L663" s="16">
        <f t="shared" si="104"/>
        <v>41026.208333333336</v>
      </c>
      <c r="M663">
        <v>1335502800</v>
      </c>
      <c r="N663" t="b">
        <v>0</v>
      </c>
      <c r="O663" t="b">
        <v>0</v>
      </c>
      <c r="P663" t="s">
        <v>159</v>
      </c>
      <c r="Q663" s="6">
        <f t="shared" si="101"/>
        <v>0.54187265917603</v>
      </c>
      <c r="R663">
        <f t="shared" si="102"/>
        <v>76.957446808510639</v>
      </c>
      <c r="S663" t="str">
        <f t="shared" si="105"/>
        <v>music</v>
      </c>
      <c r="T663" t="str">
        <f t="shared" si="106"/>
        <v>jazz</v>
      </c>
      <c r="U663">
        <f t="shared" si="107"/>
        <v>5</v>
      </c>
      <c r="V663" t="str">
        <f t="shared" si="108"/>
        <v>music</v>
      </c>
      <c r="W663" t="str">
        <f t="shared" si="110"/>
        <v>ic/jazz</v>
      </c>
      <c r="X663">
        <f t="shared" si="109"/>
        <v>10</v>
      </c>
    </row>
    <row r="664" spans="1:2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 s="17">
        <f t="shared" si="103"/>
        <v>43443.25</v>
      </c>
      <c r="K664">
        <v>1544335200</v>
      </c>
      <c r="L664" s="16">
        <f t="shared" si="104"/>
        <v>43447.25</v>
      </c>
      <c r="M664">
        <v>1544680800</v>
      </c>
      <c r="N664" t="b">
        <v>0</v>
      </c>
      <c r="O664" t="b">
        <v>0</v>
      </c>
      <c r="P664" t="s">
        <v>33</v>
      </c>
      <c r="Q664" s="6">
        <f t="shared" si="101"/>
        <v>0.97868131868131869</v>
      </c>
      <c r="R664">
        <f t="shared" si="102"/>
        <v>67.984732824427482</v>
      </c>
      <c r="S664" t="str">
        <f t="shared" si="105"/>
        <v>theater</v>
      </c>
      <c r="T664" t="str">
        <f t="shared" si="106"/>
        <v>plays</v>
      </c>
      <c r="U664">
        <f t="shared" si="107"/>
        <v>7</v>
      </c>
      <c r="V664" t="str">
        <f t="shared" si="108"/>
        <v>theater</v>
      </c>
      <c r="W664" t="str">
        <f t="shared" si="110"/>
        <v>plays</v>
      </c>
      <c r="X664">
        <f t="shared" si="109"/>
        <v>13</v>
      </c>
    </row>
    <row r="665" spans="1:2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 s="17">
        <f t="shared" si="103"/>
        <v>40458.208333333336</v>
      </c>
      <c r="K665">
        <v>1286427600</v>
      </c>
      <c r="L665" s="16">
        <f t="shared" si="104"/>
        <v>40481.208333333336</v>
      </c>
      <c r="M665">
        <v>1288414800</v>
      </c>
      <c r="N665" t="b">
        <v>0</v>
      </c>
      <c r="O665" t="b">
        <v>0</v>
      </c>
      <c r="P665" t="s">
        <v>33</v>
      </c>
      <c r="Q665" s="6">
        <f t="shared" si="101"/>
        <v>0.77239999999999998</v>
      </c>
      <c r="R665">
        <f t="shared" si="102"/>
        <v>88.781609195402297</v>
      </c>
      <c r="S665" t="str">
        <f t="shared" si="105"/>
        <v>theater</v>
      </c>
      <c r="T665" t="str">
        <f t="shared" si="106"/>
        <v>plays</v>
      </c>
      <c r="U665">
        <f t="shared" si="107"/>
        <v>7</v>
      </c>
      <c r="V665" t="str">
        <f t="shared" si="108"/>
        <v>theater</v>
      </c>
      <c r="W665" t="str">
        <f t="shared" si="110"/>
        <v>ys</v>
      </c>
      <c r="X665">
        <f t="shared" si="109"/>
        <v>13</v>
      </c>
    </row>
    <row r="666" spans="1:2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 s="17">
        <f t="shared" si="103"/>
        <v>40959.25</v>
      </c>
      <c r="K666">
        <v>1329717600</v>
      </c>
      <c r="L666" s="16">
        <f t="shared" si="104"/>
        <v>40969.25</v>
      </c>
      <c r="M666">
        <v>1330581600</v>
      </c>
      <c r="N666" t="b">
        <v>0</v>
      </c>
      <c r="O666" t="b">
        <v>0</v>
      </c>
      <c r="P666" t="s">
        <v>159</v>
      </c>
      <c r="Q666" s="6">
        <f t="shared" si="101"/>
        <v>0.33464735516372796</v>
      </c>
      <c r="R666">
        <f t="shared" si="102"/>
        <v>24.99623706491063</v>
      </c>
      <c r="S666" t="str">
        <f t="shared" si="105"/>
        <v>music</v>
      </c>
      <c r="T666" t="str">
        <f t="shared" si="106"/>
        <v>jazz</v>
      </c>
      <c r="U666">
        <f t="shared" si="107"/>
        <v>5</v>
      </c>
      <c r="V666" t="str">
        <f t="shared" si="108"/>
        <v>music</v>
      </c>
      <c r="W666" t="str">
        <f t="shared" si="110"/>
        <v>music/jazz</v>
      </c>
      <c r="X666">
        <f t="shared" si="109"/>
        <v>10</v>
      </c>
    </row>
    <row r="667" spans="1:2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 s="17">
        <f t="shared" si="103"/>
        <v>40733.208333333336</v>
      </c>
      <c r="K667">
        <v>1310187600</v>
      </c>
      <c r="L667" s="16">
        <f t="shared" si="104"/>
        <v>40747.208333333336</v>
      </c>
      <c r="M667">
        <v>1311397200</v>
      </c>
      <c r="N667" t="b">
        <v>0</v>
      </c>
      <c r="O667" t="b">
        <v>1</v>
      </c>
      <c r="P667" t="s">
        <v>42</v>
      </c>
      <c r="Q667" s="6">
        <f t="shared" si="101"/>
        <v>2.3958823529411766</v>
      </c>
      <c r="R667">
        <f t="shared" si="102"/>
        <v>44.922794117647058</v>
      </c>
      <c r="S667" t="str">
        <f t="shared" si="105"/>
        <v>film &amp; video</v>
      </c>
      <c r="T667" t="str">
        <f t="shared" si="106"/>
        <v>documentary</v>
      </c>
      <c r="U667">
        <f t="shared" si="107"/>
        <v>12</v>
      </c>
      <c r="V667" t="str">
        <f t="shared" si="108"/>
        <v>film &amp; video</v>
      </c>
      <c r="W667" t="str">
        <f t="shared" si="110"/>
        <v/>
      </c>
      <c r="X667">
        <f t="shared" si="109"/>
        <v>24</v>
      </c>
    </row>
    <row r="668" spans="1:2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 s="17">
        <f t="shared" si="103"/>
        <v>41516.208333333336</v>
      </c>
      <c r="K668">
        <v>1377838800</v>
      </c>
      <c r="L668" s="16">
        <f t="shared" si="104"/>
        <v>41522.208333333336</v>
      </c>
      <c r="M668">
        <v>1378357200</v>
      </c>
      <c r="N668" t="b">
        <v>0</v>
      </c>
      <c r="O668" t="b">
        <v>1</v>
      </c>
      <c r="P668" t="s">
        <v>33</v>
      </c>
      <c r="Q668" s="6">
        <f t="shared" si="101"/>
        <v>0.64032258064516134</v>
      </c>
      <c r="R668">
        <f t="shared" si="102"/>
        <v>79.400000000000006</v>
      </c>
      <c r="S668" t="str">
        <f t="shared" si="105"/>
        <v>theater</v>
      </c>
      <c r="T668" t="str">
        <f t="shared" si="106"/>
        <v>plays</v>
      </c>
      <c r="U668">
        <f t="shared" si="107"/>
        <v>7</v>
      </c>
      <c r="V668" t="str">
        <f t="shared" si="108"/>
        <v>theater</v>
      </c>
      <c r="W668" t="str">
        <f t="shared" si="110"/>
        <v>er/plays</v>
      </c>
      <c r="X668">
        <f t="shared" si="109"/>
        <v>13</v>
      </c>
    </row>
    <row r="669" spans="1:2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 s="17">
        <f t="shared" si="103"/>
        <v>41892.208333333336</v>
      </c>
      <c r="K669">
        <v>1410325200</v>
      </c>
      <c r="L669" s="16">
        <f t="shared" si="104"/>
        <v>41901.208333333336</v>
      </c>
      <c r="M669">
        <v>1411102800</v>
      </c>
      <c r="N669" t="b">
        <v>0</v>
      </c>
      <c r="O669" t="b">
        <v>0</v>
      </c>
      <c r="P669" t="s">
        <v>1029</v>
      </c>
      <c r="Q669" s="6">
        <f t="shared" si="101"/>
        <v>1.7615942028985507</v>
      </c>
      <c r="R669">
        <f t="shared" si="102"/>
        <v>29.009546539379475</v>
      </c>
      <c r="S669" t="str">
        <f t="shared" si="105"/>
        <v>journalism</v>
      </c>
      <c r="T669" t="str">
        <f t="shared" si="106"/>
        <v>audio</v>
      </c>
      <c r="U669">
        <f t="shared" si="107"/>
        <v>10</v>
      </c>
      <c r="V669" t="str">
        <f t="shared" si="108"/>
        <v>journalism</v>
      </c>
      <c r="W669" t="str">
        <f t="shared" si="110"/>
        <v>io</v>
      </c>
      <c r="X669">
        <f t="shared" si="109"/>
        <v>16</v>
      </c>
    </row>
    <row r="670" spans="1:2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 s="17">
        <f t="shared" si="103"/>
        <v>41122.208333333336</v>
      </c>
      <c r="K670">
        <v>1343797200</v>
      </c>
      <c r="L670" s="16">
        <f t="shared" si="104"/>
        <v>41134.208333333336</v>
      </c>
      <c r="M670">
        <v>1344834000</v>
      </c>
      <c r="N670" t="b">
        <v>0</v>
      </c>
      <c r="O670" t="b">
        <v>0</v>
      </c>
      <c r="P670" t="s">
        <v>33</v>
      </c>
      <c r="Q670" s="6">
        <f t="shared" si="101"/>
        <v>0.20338181818181819</v>
      </c>
      <c r="R670">
        <f t="shared" si="102"/>
        <v>73.59210526315789</v>
      </c>
      <c r="S670" t="str">
        <f t="shared" si="105"/>
        <v>theater</v>
      </c>
      <c r="T670" t="str">
        <f t="shared" si="106"/>
        <v>plays</v>
      </c>
      <c r="U670">
        <f t="shared" si="107"/>
        <v>7</v>
      </c>
      <c r="V670" t="str">
        <f t="shared" si="108"/>
        <v>theater</v>
      </c>
      <c r="W670" t="str">
        <f t="shared" si="110"/>
        <v>plays</v>
      </c>
      <c r="X670">
        <f t="shared" si="109"/>
        <v>13</v>
      </c>
    </row>
    <row r="671" spans="1:2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 s="17">
        <f t="shared" si="103"/>
        <v>42912.208333333328</v>
      </c>
      <c r="K671">
        <v>1498453200</v>
      </c>
      <c r="L671" s="16">
        <f t="shared" si="104"/>
        <v>42921.208333333328</v>
      </c>
      <c r="M671">
        <v>1499230800</v>
      </c>
      <c r="N671" t="b">
        <v>0</v>
      </c>
      <c r="O671" t="b">
        <v>0</v>
      </c>
      <c r="P671" t="s">
        <v>33</v>
      </c>
      <c r="Q671" s="6">
        <f t="shared" si="101"/>
        <v>3.5864754098360656</v>
      </c>
      <c r="R671">
        <f t="shared" si="102"/>
        <v>107.97038864898211</v>
      </c>
      <c r="S671" t="str">
        <f t="shared" si="105"/>
        <v>theater</v>
      </c>
      <c r="T671" t="str">
        <f t="shared" si="106"/>
        <v>plays</v>
      </c>
      <c r="U671">
        <f t="shared" si="107"/>
        <v>7</v>
      </c>
      <c r="V671" t="str">
        <f t="shared" si="108"/>
        <v>theater</v>
      </c>
      <c r="W671" t="str">
        <f t="shared" si="110"/>
        <v>er/plays</v>
      </c>
      <c r="X671">
        <f t="shared" si="109"/>
        <v>13</v>
      </c>
    </row>
    <row r="672" spans="1:2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 s="17">
        <f t="shared" si="103"/>
        <v>42425.25</v>
      </c>
      <c r="K672">
        <v>1456380000</v>
      </c>
      <c r="L672" s="16">
        <f t="shared" si="104"/>
        <v>42437.25</v>
      </c>
      <c r="M672">
        <v>1457416800</v>
      </c>
      <c r="N672" t="b">
        <v>0</v>
      </c>
      <c r="O672" t="b">
        <v>0</v>
      </c>
      <c r="P672" t="s">
        <v>60</v>
      </c>
      <c r="Q672" s="6">
        <f t="shared" si="101"/>
        <v>4.6885802469135802</v>
      </c>
      <c r="R672">
        <f t="shared" si="102"/>
        <v>68.987284287011803</v>
      </c>
      <c r="S672" t="str">
        <f t="shared" si="105"/>
        <v>music</v>
      </c>
      <c r="T672" t="str">
        <f t="shared" si="106"/>
        <v>indie rock</v>
      </c>
      <c r="U672">
        <f t="shared" si="107"/>
        <v>5</v>
      </c>
      <c r="V672" t="str">
        <f t="shared" si="108"/>
        <v>music</v>
      </c>
      <c r="W672" t="str">
        <f t="shared" si="110"/>
        <v>ie rock</v>
      </c>
      <c r="X672">
        <f t="shared" si="109"/>
        <v>16</v>
      </c>
    </row>
    <row r="673" spans="1:2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 s="17">
        <f t="shared" si="103"/>
        <v>40390.208333333336</v>
      </c>
      <c r="K673">
        <v>1280552400</v>
      </c>
      <c r="L673" s="16">
        <f t="shared" si="104"/>
        <v>40394.208333333336</v>
      </c>
      <c r="M673">
        <v>1280898000</v>
      </c>
      <c r="N673" t="b">
        <v>0</v>
      </c>
      <c r="O673" t="b">
        <v>1</v>
      </c>
      <c r="P673" t="s">
        <v>33</v>
      </c>
      <c r="Q673" s="6">
        <f t="shared" si="101"/>
        <v>1.220563524590164</v>
      </c>
      <c r="R673">
        <f t="shared" si="102"/>
        <v>111.02236719478098</v>
      </c>
      <c r="S673" t="str">
        <f t="shared" si="105"/>
        <v>theater</v>
      </c>
      <c r="T673" t="str">
        <f t="shared" si="106"/>
        <v>plays</v>
      </c>
      <c r="U673">
        <f t="shared" si="107"/>
        <v>7</v>
      </c>
      <c r="V673" t="str">
        <f t="shared" si="108"/>
        <v>theater</v>
      </c>
      <c r="W673" t="str">
        <f t="shared" si="110"/>
        <v>plays</v>
      </c>
      <c r="X673">
        <f t="shared" si="109"/>
        <v>13</v>
      </c>
    </row>
    <row r="674" spans="1:2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 s="17">
        <f t="shared" si="103"/>
        <v>43180.208333333328</v>
      </c>
      <c r="K674">
        <v>1521608400</v>
      </c>
      <c r="L674" s="16">
        <f t="shared" si="104"/>
        <v>43190.208333333328</v>
      </c>
      <c r="M674">
        <v>1522472400</v>
      </c>
      <c r="N674" t="b">
        <v>0</v>
      </c>
      <c r="O674" t="b">
        <v>0</v>
      </c>
      <c r="P674" t="s">
        <v>33</v>
      </c>
      <c r="Q674" s="6">
        <f t="shared" si="101"/>
        <v>0.55931783729156137</v>
      </c>
      <c r="R674">
        <f t="shared" si="102"/>
        <v>24.997515808491418</v>
      </c>
      <c r="S674" t="str">
        <f t="shared" si="105"/>
        <v>theater</v>
      </c>
      <c r="T674" t="str">
        <f t="shared" si="106"/>
        <v>plays</v>
      </c>
      <c r="U674">
        <f t="shared" si="107"/>
        <v>7</v>
      </c>
      <c r="V674" t="str">
        <f t="shared" si="108"/>
        <v>theater</v>
      </c>
      <c r="W674" t="str">
        <f t="shared" si="110"/>
        <v>er/plays</v>
      </c>
      <c r="X674">
        <f t="shared" si="109"/>
        <v>13</v>
      </c>
    </row>
    <row r="675" spans="1:2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 s="17">
        <f t="shared" si="103"/>
        <v>42475.208333333328</v>
      </c>
      <c r="K675">
        <v>1460696400</v>
      </c>
      <c r="L675" s="16">
        <f t="shared" si="104"/>
        <v>42496.208333333328</v>
      </c>
      <c r="M675">
        <v>1462510800</v>
      </c>
      <c r="N675" t="b">
        <v>0</v>
      </c>
      <c r="O675" t="b">
        <v>0</v>
      </c>
      <c r="P675" t="s">
        <v>60</v>
      </c>
      <c r="Q675" s="6">
        <f t="shared" si="101"/>
        <v>0.43660714285714286</v>
      </c>
      <c r="R675">
        <f t="shared" si="102"/>
        <v>42.155172413793103</v>
      </c>
      <c r="S675" t="str">
        <f t="shared" si="105"/>
        <v>music</v>
      </c>
      <c r="T675" t="str">
        <f t="shared" si="106"/>
        <v>indie rock</v>
      </c>
      <c r="U675">
        <f t="shared" si="107"/>
        <v>5</v>
      </c>
      <c r="V675" t="str">
        <f t="shared" si="108"/>
        <v>music</v>
      </c>
      <c r="W675" t="str">
        <f t="shared" si="110"/>
        <v>music/indie rock</v>
      </c>
      <c r="X675">
        <f t="shared" si="109"/>
        <v>16</v>
      </c>
    </row>
    <row r="676" spans="1:2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 s="17">
        <f t="shared" si="103"/>
        <v>40774.208333333336</v>
      </c>
      <c r="K676">
        <v>1313730000</v>
      </c>
      <c r="L676" s="16">
        <f t="shared" si="104"/>
        <v>40821.208333333336</v>
      </c>
      <c r="M676">
        <v>1317790800</v>
      </c>
      <c r="N676" t="b">
        <v>0</v>
      </c>
      <c r="O676" t="b">
        <v>0</v>
      </c>
      <c r="P676" t="s">
        <v>122</v>
      </c>
      <c r="Q676" s="6">
        <f t="shared" si="101"/>
        <v>0.33538371411833628</v>
      </c>
      <c r="R676">
        <f t="shared" si="102"/>
        <v>47.003284072249592</v>
      </c>
      <c r="S676" t="str">
        <f t="shared" si="105"/>
        <v>photography</v>
      </c>
      <c r="T676" t="str">
        <f t="shared" si="106"/>
        <v>photography books</v>
      </c>
      <c r="U676">
        <f t="shared" si="107"/>
        <v>11</v>
      </c>
      <c r="V676" t="str">
        <f t="shared" si="108"/>
        <v>photography</v>
      </c>
      <c r="W676" t="str">
        <f t="shared" si="110"/>
        <v>ooks</v>
      </c>
      <c r="X676">
        <f t="shared" si="109"/>
        <v>29</v>
      </c>
    </row>
    <row r="677" spans="1:2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 s="17">
        <f t="shared" si="103"/>
        <v>43719.208333333328</v>
      </c>
      <c r="K677">
        <v>1568178000</v>
      </c>
      <c r="L677" s="16">
        <f t="shared" si="104"/>
        <v>43726.208333333328</v>
      </c>
      <c r="M677">
        <v>1568782800</v>
      </c>
      <c r="N677" t="b">
        <v>0</v>
      </c>
      <c r="O677" t="b">
        <v>0</v>
      </c>
      <c r="P677" t="s">
        <v>1029</v>
      </c>
      <c r="Q677" s="6">
        <f t="shared" si="101"/>
        <v>1.2297938144329896</v>
      </c>
      <c r="R677">
        <f t="shared" si="102"/>
        <v>36.0392749244713</v>
      </c>
      <c r="S677" t="str">
        <f t="shared" si="105"/>
        <v>journalism</v>
      </c>
      <c r="T677" t="str">
        <f t="shared" si="106"/>
        <v>audio</v>
      </c>
      <c r="U677">
        <f t="shared" si="107"/>
        <v>10</v>
      </c>
      <c r="V677" t="str">
        <f t="shared" si="108"/>
        <v>journalism</v>
      </c>
      <c r="W677" t="str">
        <f t="shared" si="110"/>
        <v>journalism/audio</v>
      </c>
      <c r="X677">
        <f t="shared" si="109"/>
        <v>16</v>
      </c>
    </row>
    <row r="678" spans="1:2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 s="17">
        <f t="shared" si="103"/>
        <v>41178.208333333336</v>
      </c>
      <c r="K678">
        <v>1348635600</v>
      </c>
      <c r="L678" s="16">
        <f t="shared" si="104"/>
        <v>41187.208333333336</v>
      </c>
      <c r="M678">
        <v>1349413200</v>
      </c>
      <c r="N678" t="b">
        <v>0</v>
      </c>
      <c r="O678" t="b">
        <v>0</v>
      </c>
      <c r="P678" t="s">
        <v>122</v>
      </c>
      <c r="Q678" s="6">
        <f t="shared" si="101"/>
        <v>1.8974959871589085</v>
      </c>
      <c r="R678">
        <f t="shared" si="102"/>
        <v>101.03760683760684</v>
      </c>
      <c r="S678" t="str">
        <f t="shared" si="105"/>
        <v>photography</v>
      </c>
      <c r="T678" t="str">
        <f t="shared" si="106"/>
        <v>photography books</v>
      </c>
      <c r="U678">
        <f t="shared" si="107"/>
        <v>11</v>
      </c>
      <c r="V678" t="str">
        <f t="shared" si="108"/>
        <v>photography</v>
      </c>
      <c r="W678" t="str">
        <f t="shared" si="110"/>
        <v xml:space="preserve"> books</v>
      </c>
      <c r="X678">
        <f t="shared" si="109"/>
        <v>29</v>
      </c>
    </row>
    <row r="679" spans="1:2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 s="17">
        <f t="shared" si="103"/>
        <v>42561.208333333328</v>
      </c>
      <c r="K679">
        <v>1468126800</v>
      </c>
      <c r="L679" s="16">
        <f t="shared" si="104"/>
        <v>42611.208333333328</v>
      </c>
      <c r="M679">
        <v>1472446800</v>
      </c>
      <c r="N679" t="b">
        <v>0</v>
      </c>
      <c r="O679" t="b">
        <v>0</v>
      </c>
      <c r="P679" t="s">
        <v>119</v>
      </c>
      <c r="Q679" s="6">
        <f t="shared" si="101"/>
        <v>0.83622641509433959</v>
      </c>
      <c r="R679">
        <f t="shared" si="102"/>
        <v>39.927927927927925</v>
      </c>
      <c r="S679" t="str">
        <f t="shared" si="105"/>
        <v>publishing</v>
      </c>
      <c r="T679" t="str">
        <f t="shared" si="106"/>
        <v>fiction</v>
      </c>
      <c r="U679">
        <f t="shared" si="107"/>
        <v>10</v>
      </c>
      <c r="V679" t="str">
        <f t="shared" si="108"/>
        <v>publishing</v>
      </c>
      <c r="W679" t="str">
        <f t="shared" si="110"/>
        <v>fiction</v>
      </c>
      <c r="X679">
        <f t="shared" si="109"/>
        <v>18</v>
      </c>
    </row>
    <row r="680" spans="1:2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 s="17">
        <f t="shared" si="103"/>
        <v>43484.25</v>
      </c>
      <c r="K680">
        <v>1547877600</v>
      </c>
      <c r="L680" s="16">
        <f t="shared" si="104"/>
        <v>43486.25</v>
      </c>
      <c r="M680">
        <v>1548050400</v>
      </c>
      <c r="N680" t="b">
        <v>0</v>
      </c>
      <c r="O680" t="b">
        <v>0</v>
      </c>
      <c r="P680" t="s">
        <v>53</v>
      </c>
      <c r="Q680" s="6">
        <f t="shared" si="101"/>
        <v>0.17968844221105529</v>
      </c>
      <c r="R680">
        <f t="shared" si="102"/>
        <v>83.158139534883716</v>
      </c>
      <c r="S680" t="str">
        <f t="shared" si="105"/>
        <v>film &amp; video</v>
      </c>
      <c r="T680" t="str">
        <f t="shared" si="106"/>
        <v>drama</v>
      </c>
      <c r="U680">
        <f t="shared" si="107"/>
        <v>12</v>
      </c>
      <c r="V680" t="str">
        <f t="shared" si="108"/>
        <v>film &amp; video</v>
      </c>
      <c r="W680" t="str">
        <f t="shared" si="110"/>
        <v>ama</v>
      </c>
      <c r="X680">
        <f t="shared" si="109"/>
        <v>18</v>
      </c>
    </row>
    <row r="681" spans="1:2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 s="17">
        <f t="shared" si="103"/>
        <v>43756.208333333328</v>
      </c>
      <c r="K681">
        <v>1571374800</v>
      </c>
      <c r="L681" s="16">
        <f t="shared" si="104"/>
        <v>43761.208333333328</v>
      </c>
      <c r="M681">
        <v>1571806800</v>
      </c>
      <c r="N681" t="b">
        <v>0</v>
      </c>
      <c r="O681" t="b">
        <v>1</v>
      </c>
      <c r="P681" t="s">
        <v>17</v>
      </c>
      <c r="Q681" s="6">
        <f t="shared" si="101"/>
        <v>10.365</v>
      </c>
      <c r="R681">
        <f t="shared" si="102"/>
        <v>39.97520661157025</v>
      </c>
      <c r="S681" t="str">
        <f t="shared" si="105"/>
        <v>food</v>
      </c>
      <c r="T681" t="str">
        <f t="shared" si="106"/>
        <v>food trucks</v>
      </c>
      <c r="U681">
        <f t="shared" si="107"/>
        <v>4</v>
      </c>
      <c r="V681" t="str">
        <f t="shared" si="108"/>
        <v>food</v>
      </c>
      <c r="W681" t="str">
        <f t="shared" si="110"/>
        <v>d/food trucks</v>
      </c>
      <c r="X681">
        <f t="shared" si="109"/>
        <v>16</v>
      </c>
    </row>
    <row r="682" spans="1:2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 s="17">
        <f t="shared" si="103"/>
        <v>43813.25</v>
      </c>
      <c r="K682">
        <v>1576303200</v>
      </c>
      <c r="L682" s="16">
        <f t="shared" si="104"/>
        <v>43815.25</v>
      </c>
      <c r="M682">
        <v>1576476000</v>
      </c>
      <c r="N682" t="b">
        <v>0</v>
      </c>
      <c r="O682" t="b">
        <v>1</v>
      </c>
      <c r="P682" t="s">
        <v>292</v>
      </c>
      <c r="Q682" s="6">
        <f t="shared" si="101"/>
        <v>0.97405219780219776</v>
      </c>
      <c r="R682">
        <f t="shared" si="102"/>
        <v>47.993908629441627</v>
      </c>
      <c r="S682" t="str">
        <f t="shared" si="105"/>
        <v>games</v>
      </c>
      <c r="T682" t="str">
        <f t="shared" si="106"/>
        <v>mobile games</v>
      </c>
      <c r="U682">
        <f t="shared" si="107"/>
        <v>5</v>
      </c>
      <c r="V682" t="str">
        <f t="shared" si="108"/>
        <v>games</v>
      </c>
      <c r="W682" t="str">
        <f t="shared" si="110"/>
        <v>e games</v>
      </c>
      <c r="X682">
        <f t="shared" si="109"/>
        <v>18</v>
      </c>
    </row>
    <row r="683" spans="1:2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 s="17">
        <f t="shared" si="103"/>
        <v>40898.25</v>
      </c>
      <c r="K683">
        <v>1324447200</v>
      </c>
      <c r="L683" s="16">
        <f t="shared" si="104"/>
        <v>40904.25</v>
      </c>
      <c r="M683">
        <v>1324965600</v>
      </c>
      <c r="N683" t="b">
        <v>0</v>
      </c>
      <c r="O683" t="b">
        <v>0</v>
      </c>
      <c r="P683" t="s">
        <v>33</v>
      </c>
      <c r="Q683" s="6">
        <f t="shared" si="101"/>
        <v>0.86386203150461705</v>
      </c>
      <c r="R683">
        <f t="shared" si="102"/>
        <v>95.978877489438744</v>
      </c>
      <c r="S683" t="str">
        <f t="shared" si="105"/>
        <v>theater</v>
      </c>
      <c r="T683" t="str">
        <f t="shared" si="106"/>
        <v>plays</v>
      </c>
      <c r="U683">
        <f t="shared" si="107"/>
        <v>7</v>
      </c>
      <c r="V683" t="str">
        <f t="shared" si="108"/>
        <v>theater</v>
      </c>
      <c r="W683" t="str">
        <f t="shared" si="110"/>
        <v>plays</v>
      </c>
      <c r="X683">
        <f t="shared" si="109"/>
        <v>13</v>
      </c>
    </row>
    <row r="684" spans="1:2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 s="17">
        <f t="shared" si="103"/>
        <v>41619.25</v>
      </c>
      <c r="K684">
        <v>1386741600</v>
      </c>
      <c r="L684" s="16">
        <f t="shared" si="104"/>
        <v>41628.25</v>
      </c>
      <c r="M684">
        <v>1387519200</v>
      </c>
      <c r="N684" t="b">
        <v>0</v>
      </c>
      <c r="O684" t="b">
        <v>0</v>
      </c>
      <c r="P684" t="s">
        <v>33</v>
      </c>
      <c r="Q684" s="6">
        <f t="shared" si="101"/>
        <v>1.5016666666666667</v>
      </c>
      <c r="R684">
        <f t="shared" si="102"/>
        <v>78.728155339805824</v>
      </c>
      <c r="S684" t="str">
        <f t="shared" si="105"/>
        <v>theater</v>
      </c>
      <c r="T684" t="str">
        <f t="shared" si="106"/>
        <v>plays</v>
      </c>
      <c r="U684">
        <f t="shared" si="107"/>
        <v>7</v>
      </c>
      <c r="V684" t="str">
        <f t="shared" si="108"/>
        <v>theater</v>
      </c>
      <c r="W684" t="str">
        <f t="shared" si="110"/>
        <v>plays</v>
      </c>
      <c r="X684">
        <f t="shared" si="109"/>
        <v>13</v>
      </c>
    </row>
    <row r="685" spans="1:2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 s="17">
        <f t="shared" si="103"/>
        <v>43359.208333333328</v>
      </c>
      <c r="K685">
        <v>1537074000</v>
      </c>
      <c r="L685" s="16">
        <f t="shared" si="104"/>
        <v>43361.208333333328</v>
      </c>
      <c r="M685">
        <v>1537246800</v>
      </c>
      <c r="N685" t="b">
        <v>0</v>
      </c>
      <c r="O685" t="b">
        <v>0</v>
      </c>
      <c r="P685" t="s">
        <v>33</v>
      </c>
      <c r="Q685" s="6">
        <f t="shared" si="101"/>
        <v>3.5843478260869563</v>
      </c>
      <c r="R685">
        <f t="shared" si="102"/>
        <v>56.081632653061227</v>
      </c>
      <c r="S685" t="str">
        <f t="shared" si="105"/>
        <v>theater</v>
      </c>
      <c r="T685" t="str">
        <f t="shared" si="106"/>
        <v>plays</v>
      </c>
      <c r="U685">
        <f t="shared" si="107"/>
        <v>7</v>
      </c>
      <c r="V685" t="str">
        <f t="shared" si="108"/>
        <v>theater</v>
      </c>
      <c r="W685" t="str">
        <f t="shared" si="110"/>
        <v>theater/plays</v>
      </c>
      <c r="X685">
        <f t="shared" si="109"/>
        <v>13</v>
      </c>
    </row>
    <row r="686" spans="1:2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 s="17">
        <f t="shared" si="103"/>
        <v>40358.208333333336</v>
      </c>
      <c r="K686">
        <v>1277787600</v>
      </c>
      <c r="L686" s="16">
        <f t="shared" si="104"/>
        <v>40378.208333333336</v>
      </c>
      <c r="M686">
        <v>1279515600</v>
      </c>
      <c r="N686" t="b">
        <v>0</v>
      </c>
      <c r="O686" t="b">
        <v>0</v>
      </c>
      <c r="P686" t="s">
        <v>68</v>
      </c>
      <c r="Q686" s="6">
        <f t="shared" si="101"/>
        <v>5.4285714285714288</v>
      </c>
      <c r="R686">
        <f t="shared" si="102"/>
        <v>69.090909090909093</v>
      </c>
      <c r="S686" t="str">
        <f t="shared" si="105"/>
        <v>publishing</v>
      </c>
      <c r="T686" t="str">
        <f t="shared" si="106"/>
        <v>nonfiction</v>
      </c>
      <c r="U686">
        <f t="shared" si="107"/>
        <v>10</v>
      </c>
      <c r="V686" t="str">
        <f t="shared" si="108"/>
        <v>publishing</v>
      </c>
      <c r="W686" t="str">
        <f t="shared" si="110"/>
        <v>on</v>
      </c>
      <c r="X686">
        <f t="shared" si="109"/>
        <v>21</v>
      </c>
    </row>
    <row r="687" spans="1:2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 s="17">
        <f t="shared" si="103"/>
        <v>42239.208333333328</v>
      </c>
      <c r="K687">
        <v>1440306000</v>
      </c>
      <c r="L687" s="16">
        <f t="shared" si="104"/>
        <v>42263.208333333328</v>
      </c>
      <c r="M687">
        <v>1442379600</v>
      </c>
      <c r="N687" t="b">
        <v>0</v>
      </c>
      <c r="O687" t="b">
        <v>0</v>
      </c>
      <c r="P687" t="s">
        <v>33</v>
      </c>
      <c r="Q687" s="6">
        <f t="shared" si="101"/>
        <v>0.67500714285714281</v>
      </c>
      <c r="R687">
        <f t="shared" si="102"/>
        <v>102.05291576673866</v>
      </c>
      <c r="S687" t="str">
        <f t="shared" si="105"/>
        <v>theater</v>
      </c>
      <c r="T687" t="str">
        <f t="shared" si="106"/>
        <v>plays</v>
      </c>
      <c r="U687">
        <f t="shared" si="107"/>
        <v>7</v>
      </c>
      <c r="V687" t="str">
        <f t="shared" si="108"/>
        <v>theater</v>
      </c>
      <c r="W687" t="str">
        <f t="shared" si="110"/>
        <v>heater/plays</v>
      </c>
      <c r="X687">
        <f t="shared" si="109"/>
        <v>13</v>
      </c>
    </row>
    <row r="688" spans="1:2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 s="17">
        <f t="shared" si="103"/>
        <v>43186.208333333328</v>
      </c>
      <c r="K688">
        <v>1522126800</v>
      </c>
      <c r="L688" s="16">
        <f t="shared" si="104"/>
        <v>43197.208333333328</v>
      </c>
      <c r="M688">
        <v>1523077200</v>
      </c>
      <c r="N688" t="b">
        <v>0</v>
      </c>
      <c r="O688" t="b">
        <v>0</v>
      </c>
      <c r="P688" t="s">
        <v>65</v>
      </c>
      <c r="Q688" s="6">
        <f t="shared" si="101"/>
        <v>1.9174666666666667</v>
      </c>
      <c r="R688">
        <f t="shared" si="102"/>
        <v>107.32089552238806</v>
      </c>
      <c r="S688" t="str">
        <f t="shared" si="105"/>
        <v>technology</v>
      </c>
      <c r="T688" t="str">
        <f t="shared" si="106"/>
        <v>wearables</v>
      </c>
      <c r="U688">
        <f t="shared" si="107"/>
        <v>10</v>
      </c>
      <c r="V688" t="str">
        <f t="shared" si="108"/>
        <v>technology</v>
      </c>
      <c r="W688" t="str">
        <f t="shared" si="110"/>
        <v>es</v>
      </c>
      <c r="X688">
        <f t="shared" si="109"/>
        <v>20</v>
      </c>
    </row>
    <row r="689" spans="1:2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 s="17">
        <f t="shared" si="103"/>
        <v>42806.25</v>
      </c>
      <c r="K689">
        <v>1489298400</v>
      </c>
      <c r="L689" s="16">
        <f t="shared" si="104"/>
        <v>42809.208333333328</v>
      </c>
      <c r="M689">
        <v>1489554000</v>
      </c>
      <c r="N689" t="b">
        <v>0</v>
      </c>
      <c r="O689" t="b">
        <v>0</v>
      </c>
      <c r="P689" t="s">
        <v>33</v>
      </c>
      <c r="Q689" s="6">
        <f t="shared" si="101"/>
        <v>9.32</v>
      </c>
      <c r="R689">
        <f t="shared" si="102"/>
        <v>51.970260223048328</v>
      </c>
      <c r="S689" t="str">
        <f t="shared" si="105"/>
        <v>theater</v>
      </c>
      <c r="T689" t="str">
        <f t="shared" si="106"/>
        <v>plays</v>
      </c>
      <c r="U689">
        <f t="shared" si="107"/>
        <v>7</v>
      </c>
      <c r="V689" t="str">
        <f t="shared" si="108"/>
        <v>theater</v>
      </c>
      <c r="W689" t="str">
        <f t="shared" si="110"/>
        <v>theater/plays</v>
      </c>
      <c r="X689">
        <f t="shared" si="109"/>
        <v>13</v>
      </c>
    </row>
    <row r="690" spans="1:2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 s="17">
        <f t="shared" si="103"/>
        <v>43475.25</v>
      </c>
      <c r="K690">
        <v>1547100000</v>
      </c>
      <c r="L690" s="16">
        <f t="shared" si="104"/>
        <v>43491.25</v>
      </c>
      <c r="M690">
        <v>1548482400</v>
      </c>
      <c r="N690" t="b">
        <v>0</v>
      </c>
      <c r="O690" t="b">
        <v>1</v>
      </c>
      <c r="P690" t="s">
        <v>269</v>
      </c>
      <c r="Q690" s="6">
        <f t="shared" si="101"/>
        <v>4.2927586206896553</v>
      </c>
      <c r="R690">
        <f t="shared" si="102"/>
        <v>71.137142857142862</v>
      </c>
      <c r="S690" t="str">
        <f t="shared" si="105"/>
        <v>film &amp; video</v>
      </c>
      <c r="T690" t="str">
        <f t="shared" si="106"/>
        <v>television</v>
      </c>
      <c r="U690">
        <f t="shared" si="107"/>
        <v>12</v>
      </c>
      <c r="V690" t="str">
        <f t="shared" si="108"/>
        <v>film &amp; video</v>
      </c>
      <c r="W690" t="str">
        <f t="shared" si="110"/>
        <v>n</v>
      </c>
      <c r="X690">
        <f t="shared" si="109"/>
        <v>23</v>
      </c>
    </row>
    <row r="691" spans="1:2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 s="17">
        <f t="shared" si="103"/>
        <v>41576.208333333336</v>
      </c>
      <c r="K691">
        <v>1383022800</v>
      </c>
      <c r="L691" s="16">
        <f t="shared" si="104"/>
        <v>41588.25</v>
      </c>
      <c r="M691">
        <v>1384063200</v>
      </c>
      <c r="N691" t="b">
        <v>0</v>
      </c>
      <c r="O691" t="b">
        <v>0</v>
      </c>
      <c r="P691" t="s">
        <v>28</v>
      </c>
      <c r="Q691" s="6">
        <f t="shared" si="101"/>
        <v>1.0065753424657535</v>
      </c>
      <c r="R691">
        <f t="shared" si="102"/>
        <v>106.49275362318841</v>
      </c>
      <c r="S691" t="str">
        <f t="shared" si="105"/>
        <v>technology</v>
      </c>
      <c r="T691" t="str">
        <f t="shared" si="106"/>
        <v>web</v>
      </c>
      <c r="U691">
        <f t="shared" si="107"/>
        <v>10</v>
      </c>
      <c r="V691" t="str">
        <f t="shared" si="108"/>
        <v>technology</v>
      </c>
      <c r="W691" t="str">
        <f t="shared" si="110"/>
        <v>echnology/web</v>
      </c>
      <c r="X691">
        <f t="shared" si="109"/>
        <v>14</v>
      </c>
    </row>
    <row r="692" spans="1:2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 s="17">
        <f t="shared" si="103"/>
        <v>40874.25</v>
      </c>
      <c r="K692">
        <v>1322373600</v>
      </c>
      <c r="L692" s="16">
        <f t="shared" si="104"/>
        <v>40880.25</v>
      </c>
      <c r="M692">
        <v>1322892000</v>
      </c>
      <c r="N692" t="b">
        <v>0</v>
      </c>
      <c r="O692" t="b">
        <v>1</v>
      </c>
      <c r="P692" t="s">
        <v>42</v>
      </c>
      <c r="Q692" s="6">
        <f t="shared" si="101"/>
        <v>2.266111111111111</v>
      </c>
      <c r="R692">
        <f t="shared" si="102"/>
        <v>42.93684210526316</v>
      </c>
      <c r="S692" t="str">
        <f t="shared" si="105"/>
        <v>film &amp; video</v>
      </c>
      <c r="T692" t="str">
        <f t="shared" si="106"/>
        <v>documentary</v>
      </c>
      <c r="U692">
        <f t="shared" si="107"/>
        <v>12</v>
      </c>
      <c r="V692" t="str">
        <f t="shared" si="108"/>
        <v>film &amp; video</v>
      </c>
      <c r="W692" t="str">
        <f t="shared" si="110"/>
        <v>documentary</v>
      </c>
      <c r="X692">
        <f t="shared" si="109"/>
        <v>24</v>
      </c>
    </row>
    <row r="693" spans="1:2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 s="17">
        <f t="shared" si="103"/>
        <v>41185.208333333336</v>
      </c>
      <c r="K693">
        <v>1349240400</v>
      </c>
      <c r="L693" s="16">
        <f t="shared" si="104"/>
        <v>41202.208333333336</v>
      </c>
      <c r="M693">
        <v>1350709200</v>
      </c>
      <c r="N693" t="b">
        <v>1</v>
      </c>
      <c r="O693" t="b">
        <v>1</v>
      </c>
      <c r="P693" t="s">
        <v>42</v>
      </c>
      <c r="Q693" s="6">
        <f t="shared" si="101"/>
        <v>1.4238</v>
      </c>
      <c r="R693">
        <f t="shared" si="102"/>
        <v>30.037974683544302</v>
      </c>
      <c r="S693" t="str">
        <f t="shared" si="105"/>
        <v>film &amp; video</v>
      </c>
      <c r="T693" t="str">
        <f t="shared" si="106"/>
        <v>documentary</v>
      </c>
      <c r="U693">
        <f t="shared" si="107"/>
        <v>12</v>
      </c>
      <c r="V693" t="str">
        <f t="shared" si="108"/>
        <v>film &amp; video</v>
      </c>
      <c r="W693" t="e">
        <f t="shared" si="110"/>
        <v>#VALUE!</v>
      </c>
      <c r="X693">
        <f t="shared" si="109"/>
        <v>24</v>
      </c>
    </row>
    <row r="694" spans="1:2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 s="17">
        <f t="shared" si="103"/>
        <v>43655.208333333328</v>
      </c>
      <c r="K694">
        <v>1562648400</v>
      </c>
      <c r="L694" s="16">
        <f t="shared" si="104"/>
        <v>43673.208333333328</v>
      </c>
      <c r="M694">
        <v>1564203600</v>
      </c>
      <c r="N694" t="b">
        <v>0</v>
      </c>
      <c r="O694" t="b">
        <v>0</v>
      </c>
      <c r="P694" t="s">
        <v>23</v>
      </c>
      <c r="Q694" s="6">
        <f t="shared" si="101"/>
        <v>0.90633333333333332</v>
      </c>
      <c r="R694">
        <f t="shared" si="102"/>
        <v>70.623376623376629</v>
      </c>
      <c r="S694" t="str">
        <f t="shared" si="105"/>
        <v>music</v>
      </c>
      <c r="T694" t="str">
        <f t="shared" si="106"/>
        <v>rock</v>
      </c>
      <c r="U694">
        <f t="shared" si="107"/>
        <v>5</v>
      </c>
      <c r="V694" t="str">
        <f t="shared" si="108"/>
        <v>music</v>
      </c>
      <c r="W694" t="str">
        <f t="shared" si="110"/>
        <v>ic/rock</v>
      </c>
      <c r="X694">
        <f t="shared" si="109"/>
        <v>10</v>
      </c>
    </row>
    <row r="695" spans="1:2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 s="17">
        <f t="shared" si="103"/>
        <v>43025.208333333328</v>
      </c>
      <c r="K695">
        <v>1508216400</v>
      </c>
      <c r="L695" s="16">
        <f t="shared" si="104"/>
        <v>43042.208333333328</v>
      </c>
      <c r="M695">
        <v>1509685200</v>
      </c>
      <c r="N695" t="b">
        <v>0</v>
      </c>
      <c r="O695" t="b">
        <v>0</v>
      </c>
      <c r="P695" t="s">
        <v>33</v>
      </c>
      <c r="Q695" s="6">
        <f t="shared" si="101"/>
        <v>0.63966740576496672</v>
      </c>
      <c r="R695">
        <f t="shared" si="102"/>
        <v>66.016018306636155</v>
      </c>
      <c r="S695" t="str">
        <f t="shared" si="105"/>
        <v>theater</v>
      </c>
      <c r="T695" t="str">
        <f t="shared" si="106"/>
        <v>plays</v>
      </c>
      <c r="U695">
        <f t="shared" si="107"/>
        <v>7</v>
      </c>
      <c r="V695" t="str">
        <f t="shared" si="108"/>
        <v>theater</v>
      </c>
      <c r="W695" t="str">
        <f t="shared" si="110"/>
        <v>plays</v>
      </c>
      <c r="X695">
        <f t="shared" si="109"/>
        <v>13</v>
      </c>
    </row>
    <row r="696" spans="1:2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 s="17">
        <f t="shared" si="103"/>
        <v>43066.25</v>
      </c>
      <c r="K696">
        <v>1511762400</v>
      </c>
      <c r="L696" s="16">
        <f t="shared" si="104"/>
        <v>43103.25</v>
      </c>
      <c r="M696">
        <v>1514959200</v>
      </c>
      <c r="N696" t="b">
        <v>0</v>
      </c>
      <c r="O696" t="b">
        <v>0</v>
      </c>
      <c r="P696" t="s">
        <v>33</v>
      </c>
      <c r="Q696" s="6">
        <f t="shared" si="101"/>
        <v>0.84131868131868137</v>
      </c>
      <c r="R696">
        <f t="shared" si="102"/>
        <v>96.911392405063296</v>
      </c>
      <c r="S696" t="str">
        <f t="shared" si="105"/>
        <v>theater</v>
      </c>
      <c r="T696" t="str">
        <f t="shared" si="106"/>
        <v>plays</v>
      </c>
      <c r="U696">
        <f t="shared" si="107"/>
        <v>7</v>
      </c>
      <c r="V696" t="str">
        <f t="shared" si="108"/>
        <v>theater</v>
      </c>
      <c r="W696" t="str">
        <f t="shared" si="110"/>
        <v>ys</v>
      </c>
      <c r="X696">
        <f t="shared" si="109"/>
        <v>13</v>
      </c>
    </row>
    <row r="697" spans="1:2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 s="17">
        <f t="shared" si="103"/>
        <v>42322.25</v>
      </c>
      <c r="K697">
        <v>1447480800</v>
      </c>
      <c r="L697" s="16">
        <f t="shared" si="104"/>
        <v>42338.25</v>
      </c>
      <c r="M697">
        <v>1448863200</v>
      </c>
      <c r="N697" t="b">
        <v>1</v>
      </c>
      <c r="O697" t="b">
        <v>0</v>
      </c>
      <c r="P697" t="s">
        <v>23</v>
      </c>
      <c r="Q697" s="6">
        <f t="shared" si="101"/>
        <v>1.3393478260869565</v>
      </c>
      <c r="R697">
        <f t="shared" si="102"/>
        <v>62.867346938775512</v>
      </c>
      <c r="S697" t="str">
        <f t="shared" si="105"/>
        <v>music</v>
      </c>
      <c r="T697" t="str">
        <f t="shared" si="106"/>
        <v>rock</v>
      </c>
      <c r="U697">
        <f t="shared" si="107"/>
        <v>5</v>
      </c>
      <c r="V697" t="str">
        <f t="shared" si="108"/>
        <v>music</v>
      </c>
      <c r="W697" t="str">
        <f t="shared" si="110"/>
        <v>ic/rock</v>
      </c>
      <c r="X697">
        <f t="shared" si="109"/>
        <v>10</v>
      </c>
    </row>
    <row r="698" spans="1:2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 s="17">
        <f t="shared" si="103"/>
        <v>42114.208333333328</v>
      </c>
      <c r="K698">
        <v>1429506000</v>
      </c>
      <c r="L698" s="16">
        <f t="shared" si="104"/>
        <v>42115.208333333328</v>
      </c>
      <c r="M698">
        <v>1429592400</v>
      </c>
      <c r="N698" t="b">
        <v>0</v>
      </c>
      <c r="O698" t="b">
        <v>1</v>
      </c>
      <c r="P698" t="s">
        <v>33</v>
      </c>
      <c r="Q698" s="6">
        <f t="shared" si="101"/>
        <v>0.59042047531992692</v>
      </c>
      <c r="R698">
        <f t="shared" si="102"/>
        <v>108.98537682789652</v>
      </c>
      <c r="S698" t="str">
        <f t="shared" si="105"/>
        <v>theater</v>
      </c>
      <c r="T698" t="str">
        <f t="shared" si="106"/>
        <v>plays</v>
      </c>
      <c r="U698">
        <f t="shared" si="107"/>
        <v>7</v>
      </c>
      <c r="V698" t="str">
        <f t="shared" si="108"/>
        <v>theater</v>
      </c>
      <c r="W698" t="str">
        <f t="shared" si="110"/>
        <v>heater/plays</v>
      </c>
      <c r="X698">
        <f t="shared" si="109"/>
        <v>13</v>
      </c>
    </row>
    <row r="699" spans="1:2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 s="17">
        <f t="shared" si="103"/>
        <v>43190.208333333328</v>
      </c>
      <c r="K699">
        <v>1522472400</v>
      </c>
      <c r="L699" s="16">
        <f t="shared" si="104"/>
        <v>43192.208333333328</v>
      </c>
      <c r="M699">
        <v>1522645200</v>
      </c>
      <c r="N699" t="b">
        <v>0</v>
      </c>
      <c r="O699" t="b">
        <v>0</v>
      </c>
      <c r="P699" t="s">
        <v>50</v>
      </c>
      <c r="Q699" s="6">
        <f t="shared" si="101"/>
        <v>1.5280062063615205</v>
      </c>
      <c r="R699">
        <f t="shared" si="102"/>
        <v>26.999314599040439</v>
      </c>
      <c r="S699" t="str">
        <f t="shared" si="105"/>
        <v>music</v>
      </c>
      <c r="T699" t="str">
        <f t="shared" si="106"/>
        <v>electric music</v>
      </c>
      <c r="U699">
        <f t="shared" si="107"/>
        <v>5</v>
      </c>
      <c r="V699" t="str">
        <f t="shared" si="108"/>
        <v>music</v>
      </c>
      <c r="W699" t="str">
        <f t="shared" si="110"/>
        <v>electric music</v>
      </c>
      <c r="X699">
        <f t="shared" si="109"/>
        <v>20</v>
      </c>
    </row>
    <row r="700" spans="1:2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 s="17">
        <f t="shared" si="103"/>
        <v>40871.25</v>
      </c>
      <c r="K700">
        <v>1322114400</v>
      </c>
      <c r="L700" s="16">
        <f t="shared" si="104"/>
        <v>40885.25</v>
      </c>
      <c r="M700">
        <v>1323324000</v>
      </c>
      <c r="N700" t="b">
        <v>0</v>
      </c>
      <c r="O700" t="b">
        <v>0</v>
      </c>
      <c r="P700" t="s">
        <v>65</v>
      </c>
      <c r="Q700" s="6">
        <f t="shared" si="101"/>
        <v>4.466912114014252</v>
      </c>
      <c r="R700">
        <f t="shared" si="102"/>
        <v>65.004147943311438</v>
      </c>
      <c r="S700" t="str">
        <f t="shared" si="105"/>
        <v>technology</v>
      </c>
      <c r="T700" t="str">
        <f t="shared" si="106"/>
        <v>wearables</v>
      </c>
      <c r="U700">
        <f t="shared" si="107"/>
        <v>10</v>
      </c>
      <c r="V700" t="str">
        <f t="shared" si="108"/>
        <v>technology</v>
      </c>
      <c r="W700" t="str">
        <f t="shared" si="110"/>
        <v>arables</v>
      </c>
      <c r="X700">
        <f t="shared" si="109"/>
        <v>20</v>
      </c>
    </row>
    <row r="701" spans="1:2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 s="17">
        <f t="shared" si="103"/>
        <v>43641.208333333328</v>
      </c>
      <c r="K701">
        <v>1561438800</v>
      </c>
      <c r="L701" s="16">
        <f t="shared" si="104"/>
        <v>43642.208333333328</v>
      </c>
      <c r="M701">
        <v>1561525200</v>
      </c>
      <c r="N701" t="b">
        <v>0</v>
      </c>
      <c r="O701" t="b">
        <v>0</v>
      </c>
      <c r="P701" t="s">
        <v>53</v>
      </c>
      <c r="Q701" s="6">
        <f t="shared" si="101"/>
        <v>0.8439189189189189</v>
      </c>
      <c r="R701">
        <f t="shared" si="102"/>
        <v>111.51785714285714</v>
      </c>
      <c r="S701" t="str">
        <f t="shared" si="105"/>
        <v>film &amp; video</v>
      </c>
      <c r="T701" t="str">
        <f t="shared" si="106"/>
        <v>drama</v>
      </c>
      <c r="U701">
        <f t="shared" si="107"/>
        <v>12</v>
      </c>
      <c r="V701" t="str">
        <f t="shared" si="108"/>
        <v>film &amp; video</v>
      </c>
      <c r="W701" t="str">
        <f t="shared" si="110"/>
        <v>o/drama</v>
      </c>
      <c r="X701">
        <f t="shared" si="109"/>
        <v>18</v>
      </c>
    </row>
    <row r="702" spans="1:2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 s="17">
        <f t="shared" si="103"/>
        <v>40203.25</v>
      </c>
      <c r="K702">
        <v>1264399200</v>
      </c>
      <c r="L702" s="16">
        <f t="shared" si="104"/>
        <v>40218.25</v>
      </c>
      <c r="M702">
        <v>1265695200</v>
      </c>
      <c r="N702" t="b">
        <v>0</v>
      </c>
      <c r="O702" t="b">
        <v>0</v>
      </c>
      <c r="P702" t="s">
        <v>65</v>
      </c>
      <c r="Q702" s="6">
        <f t="shared" si="101"/>
        <v>0.03</v>
      </c>
      <c r="R702">
        <f t="shared" si="102"/>
        <v>3</v>
      </c>
      <c r="S702" t="str">
        <f t="shared" si="105"/>
        <v>technology</v>
      </c>
      <c r="T702" t="str">
        <f t="shared" si="106"/>
        <v>wearables</v>
      </c>
      <c r="U702">
        <f t="shared" si="107"/>
        <v>10</v>
      </c>
      <c r="V702" t="str">
        <f t="shared" si="108"/>
        <v>technology</v>
      </c>
      <c r="W702" t="str">
        <f t="shared" si="110"/>
        <v>es</v>
      </c>
      <c r="X702">
        <f t="shared" si="109"/>
        <v>20</v>
      </c>
    </row>
    <row r="703" spans="1:2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 s="17">
        <f t="shared" si="103"/>
        <v>40629.208333333336</v>
      </c>
      <c r="K703">
        <v>1301202000</v>
      </c>
      <c r="L703" s="16">
        <f t="shared" si="104"/>
        <v>40636.208333333336</v>
      </c>
      <c r="M703">
        <v>1301806800</v>
      </c>
      <c r="N703" t="b">
        <v>1</v>
      </c>
      <c r="O703" t="b">
        <v>0</v>
      </c>
      <c r="P703" t="s">
        <v>33</v>
      </c>
      <c r="Q703" s="6">
        <f t="shared" si="101"/>
        <v>1.7502692307692307</v>
      </c>
      <c r="R703">
        <f t="shared" si="102"/>
        <v>110.99268292682927</v>
      </c>
      <c r="S703" t="str">
        <f t="shared" si="105"/>
        <v>theater</v>
      </c>
      <c r="T703" t="str">
        <f t="shared" si="106"/>
        <v>plays</v>
      </c>
      <c r="U703">
        <f t="shared" si="107"/>
        <v>7</v>
      </c>
      <c r="V703" t="str">
        <f t="shared" si="108"/>
        <v>theater</v>
      </c>
      <c r="W703" t="str">
        <f t="shared" si="110"/>
        <v>heater/plays</v>
      </c>
      <c r="X703">
        <f t="shared" si="109"/>
        <v>13</v>
      </c>
    </row>
    <row r="704" spans="1:2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 s="17">
        <f t="shared" si="103"/>
        <v>41477.208333333336</v>
      </c>
      <c r="K704">
        <v>1374469200</v>
      </c>
      <c r="L704" s="16">
        <f t="shared" si="104"/>
        <v>41482.208333333336</v>
      </c>
      <c r="M704">
        <v>1374901200</v>
      </c>
      <c r="N704" t="b">
        <v>0</v>
      </c>
      <c r="O704" t="b">
        <v>0</v>
      </c>
      <c r="P704" t="s">
        <v>65</v>
      </c>
      <c r="Q704" s="6">
        <f t="shared" si="101"/>
        <v>0.54137931034482756</v>
      </c>
      <c r="R704">
        <f t="shared" si="102"/>
        <v>56.746987951807228</v>
      </c>
      <c r="S704" t="str">
        <f t="shared" si="105"/>
        <v>technology</v>
      </c>
      <c r="T704" t="str">
        <f t="shared" si="106"/>
        <v>wearables</v>
      </c>
      <c r="U704">
        <f t="shared" si="107"/>
        <v>10</v>
      </c>
      <c r="V704" t="str">
        <f t="shared" si="108"/>
        <v>technology</v>
      </c>
      <c r="W704" t="str">
        <f t="shared" si="110"/>
        <v>gy/wearables</v>
      </c>
      <c r="X704">
        <f t="shared" si="109"/>
        <v>20</v>
      </c>
    </row>
    <row r="705" spans="1:2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 s="17">
        <f t="shared" si="103"/>
        <v>41020.208333333336</v>
      </c>
      <c r="K705">
        <v>1334984400</v>
      </c>
      <c r="L705" s="16">
        <f t="shared" si="104"/>
        <v>41037.208333333336</v>
      </c>
      <c r="M705">
        <v>1336453200</v>
      </c>
      <c r="N705" t="b">
        <v>1</v>
      </c>
      <c r="O705" t="b">
        <v>1</v>
      </c>
      <c r="P705" t="s">
        <v>206</v>
      </c>
      <c r="Q705" s="6">
        <f t="shared" si="101"/>
        <v>3.1187381703470032</v>
      </c>
      <c r="R705">
        <f t="shared" si="102"/>
        <v>97.020608439646708</v>
      </c>
      <c r="S705" t="str">
        <f t="shared" si="105"/>
        <v>publishing</v>
      </c>
      <c r="T705" t="str">
        <f t="shared" si="106"/>
        <v>translations</v>
      </c>
      <c r="U705">
        <f t="shared" si="107"/>
        <v>10</v>
      </c>
      <c r="V705" t="str">
        <f t="shared" si="108"/>
        <v>publishing</v>
      </c>
      <c r="W705" t="str">
        <f t="shared" si="110"/>
        <v>ranslations</v>
      </c>
      <c r="X705">
        <f t="shared" si="109"/>
        <v>23</v>
      </c>
    </row>
    <row r="706" spans="1:2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 s="17">
        <f t="shared" si="103"/>
        <v>42555.208333333328</v>
      </c>
      <c r="K706">
        <v>1467608400</v>
      </c>
      <c r="L706" s="16">
        <f t="shared" si="104"/>
        <v>42570.208333333328</v>
      </c>
      <c r="M706">
        <v>1468904400</v>
      </c>
      <c r="N706" t="b">
        <v>0</v>
      </c>
      <c r="O706" t="b">
        <v>0</v>
      </c>
      <c r="P706" t="s">
        <v>71</v>
      </c>
      <c r="Q706" s="6">
        <f t="shared" ref="Q706:Q769" si="111">E706/D706</f>
        <v>1.2278160919540231</v>
      </c>
      <c r="R706">
        <f t="shared" ref="R706:R769" si="112">IFERROR(E706/G706, 0)</f>
        <v>92.08620689655173</v>
      </c>
      <c r="S706" t="str">
        <f t="shared" si="105"/>
        <v>film &amp; video</v>
      </c>
      <c r="T706" t="str">
        <f t="shared" si="106"/>
        <v>animation</v>
      </c>
      <c r="U706">
        <f t="shared" si="107"/>
        <v>12</v>
      </c>
      <c r="V706" t="str">
        <f t="shared" si="108"/>
        <v>film &amp; video</v>
      </c>
      <c r="W706" t="str">
        <f t="shared" si="110"/>
        <v>nimation</v>
      </c>
      <c r="X706">
        <f t="shared" si="109"/>
        <v>22</v>
      </c>
    </row>
    <row r="707" spans="1:2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 s="17">
        <f t="shared" ref="J707:J770" si="113">(((K707/60)/60)/24)+DATE(1970,1,1)</f>
        <v>41619.25</v>
      </c>
      <c r="K707">
        <v>1386741600</v>
      </c>
      <c r="L707" s="16">
        <f t="shared" ref="L707:L770" si="114">(((M707/60)/60)/24)+DATE(1970,1,1)</f>
        <v>41623.25</v>
      </c>
      <c r="M707">
        <v>1387087200</v>
      </c>
      <c r="N707" t="b">
        <v>0</v>
      </c>
      <c r="O707" t="b">
        <v>0</v>
      </c>
      <c r="P707" t="s">
        <v>68</v>
      </c>
      <c r="Q707" s="6">
        <f t="shared" si="111"/>
        <v>0.99026517383618151</v>
      </c>
      <c r="R707">
        <f t="shared" si="112"/>
        <v>82.986666666666665</v>
      </c>
      <c r="S707" t="str">
        <f t="shared" ref="S707:S770" si="115">LEFT(P707,SEARCH("/",P707)-1)</f>
        <v>publishing</v>
      </c>
      <c r="T707" t="str">
        <f t="shared" ref="T707:T770" si="116">MID(P707,SEARCH("/",P707)+1,LEN(P707))</f>
        <v>nonfiction</v>
      </c>
      <c r="U707">
        <f t="shared" ref="U707:U770" si="117">SEARCH("/",P707)-1</f>
        <v>10</v>
      </c>
      <c r="V707" t="str">
        <f t="shared" ref="V707:V770" si="118">LEFT(P707,SEARCH("/",P707)-1)</f>
        <v>publishing</v>
      </c>
      <c r="W707" t="str">
        <f t="shared" si="110"/>
        <v>ion</v>
      </c>
      <c r="X707">
        <f t="shared" si="109"/>
        <v>21</v>
      </c>
    </row>
    <row r="708" spans="1:2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 s="17">
        <f t="shared" si="113"/>
        <v>43471.25</v>
      </c>
      <c r="K708">
        <v>1546754400</v>
      </c>
      <c r="L708" s="16">
        <f t="shared" si="114"/>
        <v>43479.25</v>
      </c>
      <c r="M708">
        <v>1547445600</v>
      </c>
      <c r="N708" t="b">
        <v>0</v>
      </c>
      <c r="O708" t="b">
        <v>1</v>
      </c>
      <c r="P708" t="s">
        <v>28</v>
      </c>
      <c r="Q708" s="6">
        <f t="shared" si="111"/>
        <v>1.278468634686347</v>
      </c>
      <c r="R708">
        <f t="shared" si="112"/>
        <v>103.03791821561339</v>
      </c>
      <c r="S708" t="str">
        <f t="shared" si="115"/>
        <v>technology</v>
      </c>
      <c r="T708" t="str">
        <f t="shared" si="116"/>
        <v>web</v>
      </c>
      <c r="U708">
        <f t="shared" si="117"/>
        <v>10</v>
      </c>
      <c r="V708" t="str">
        <f t="shared" si="118"/>
        <v>technology</v>
      </c>
      <c r="W708" t="str">
        <f t="shared" si="110"/>
        <v>ogy/web</v>
      </c>
      <c r="X708">
        <f t="shared" ref="X708:X771" si="119">LEN(P708)</f>
        <v>14</v>
      </c>
    </row>
    <row r="709" spans="1:2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 s="17">
        <f t="shared" si="113"/>
        <v>43442.25</v>
      </c>
      <c r="K709">
        <v>1544248800</v>
      </c>
      <c r="L709" s="16">
        <f t="shared" si="114"/>
        <v>43478.25</v>
      </c>
      <c r="M709">
        <v>1547359200</v>
      </c>
      <c r="N709" t="b">
        <v>0</v>
      </c>
      <c r="O709" t="b">
        <v>0</v>
      </c>
      <c r="P709" t="s">
        <v>53</v>
      </c>
      <c r="Q709" s="6">
        <f t="shared" si="111"/>
        <v>1.5861643835616439</v>
      </c>
      <c r="R709">
        <f t="shared" si="112"/>
        <v>68.922619047619051</v>
      </c>
      <c r="S709" t="str">
        <f t="shared" si="115"/>
        <v>film &amp; video</v>
      </c>
      <c r="T709" t="str">
        <f t="shared" si="116"/>
        <v>drama</v>
      </c>
      <c r="U709">
        <f t="shared" si="117"/>
        <v>12</v>
      </c>
      <c r="V709" t="str">
        <f t="shared" si="118"/>
        <v>film &amp; video</v>
      </c>
      <c r="W709" t="str">
        <f t="shared" si="110"/>
        <v/>
      </c>
      <c r="X709">
        <f t="shared" si="119"/>
        <v>18</v>
      </c>
    </row>
    <row r="710" spans="1:2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 s="17">
        <f t="shared" si="113"/>
        <v>42877.208333333328</v>
      </c>
      <c r="K710">
        <v>1495429200</v>
      </c>
      <c r="L710" s="16">
        <f t="shared" si="114"/>
        <v>42887.208333333328</v>
      </c>
      <c r="M710">
        <v>1496293200</v>
      </c>
      <c r="N710" t="b">
        <v>0</v>
      </c>
      <c r="O710" t="b">
        <v>0</v>
      </c>
      <c r="P710" t="s">
        <v>33</v>
      </c>
      <c r="Q710" s="6">
        <f t="shared" si="111"/>
        <v>7.0705882352941174</v>
      </c>
      <c r="R710">
        <f t="shared" si="112"/>
        <v>87.737226277372258</v>
      </c>
      <c r="S710" t="str">
        <f t="shared" si="115"/>
        <v>theater</v>
      </c>
      <c r="T710" t="str">
        <f t="shared" si="116"/>
        <v>plays</v>
      </c>
      <c r="U710">
        <f t="shared" si="117"/>
        <v>7</v>
      </c>
      <c r="V710" t="str">
        <f t="shared" si="118"/>
        <v>theater</v>
      </c>
      <c r="W710" t="str">
        <f t="shared" ref="W710:W773" si="120">RIGHT(P710,LEN(P711)-SEARCH("/",P710))</f>
        <v>plays</v>
      </c>
      <c r="X710">
        <f t="shared" si="119"/>
        <v>13</v>
      </c>
    </row>
    <row r="711" spans="1:2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 s="17">
        <f t="shared" si="113"/>
        <v>41018.208333333336</v>
      </c>
      <c r="K711">
        <v>1334811600</v>
      </c>
      <c r="L711" s="16">
        <f t="shared" si="114"/>
        <v>41025.208333333336</v>
      </c>
      <c r="M711">
        <v>1335416400</v>
      </c>
      <c r="N711" t="b">
        <v>0</v>
      </c>
      <c r="O711" t="b">
        <v>0</v>
      </c>
      <c r="P711" t="s">
        <v>33</v>
      </c>
      <c r="Q711" s="6">
        <f t="shared" si="111"/>
        <v>1.4238775510204082</v>
      </c>
      <c r="R711">
        <f t="shared" si="112"/>
        <v>75.021505376344081</v>
      </c>
      <c r="S711" t="str">
        <f t="shared" si="115"/>
        <v>theater</v>
      </c>
      <c r="T711" t="str">
        <f t="shared" si="116"/>
        <v>plays</v>
      </c>
      <c r="U711">
        <f t="shared" si="117"/>
        <v>7</v>
      </c>
      <c r="V711" t="str">
        <f t="shared" si="118"/>
        <v>theater</v>
      </c>
      <c r="W711" t="str">
        <f t="shared" si="120"/>
        <v>plays</v>
      </c>
      <c r="X711">
        <f t="shared" si="119"/>
        <v>13</v>
      </c>
    </row>
    <row r="712" spans="1:2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 s="17">
        <f t="shared" si="113"/>
        <v>43295.208333333328</v>
      </c>
      <c r="K712">
        <v>1531544400</v>
      </c>
      <c r="L712" s="16">
        <f t="shared" si="114"/>
        <v>43302.208333333328</v>
      </c>
      <c r="M712">
        <v>1532149200</v>
      </c>
      <c r="N712" t="b">
        <v>0</v>
      </c>
      <c r="O712" t="b">
        <v>1</v>
      </c>
      <c r="P712" t="s">
        <v>33</v>
      </c>
      <c r="Q712" s="6">
        <f t="shared" si="111"/>
        <v>1.4786046511627906</v>
      </c>
      <c r="R712">
        <f t="shared" si="112"/>
        <v>50.863999999999997</v>
      </c>
      <c r="S712" t="str">
        <f t="shared" si="115"/>
        <v>theater</v>
      </c>
      <c r="T712" t="str">
        <f t="shared" si="116"/>
        <v>plays</v>
      </c>
      <c r="U712">
        <f t="shared" si="117"/>
        <v>7</v>
      </c>
      <c r="V712" t="str">
        <f t="shared" si="118"/>
        <v>theater</v>
      </c>
      <c r="W712" t="str">
        <f t="shared" si="120"/>
        <v>plays</v>
      </c>
      <c r="X712">
        <f t="shared" si="119"/>
        <v>13</v>
      </c>
    </row>
    <row r="713" spans="1:2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 s="17">
        <f t="shared" si="113"/>
        <v>42393.25</v>
      </c>
      <c r="K713">
        <v>1453615200</v>
      </c>
      <c r="L713" s="16">
        <f t="shared" si="114"/>
        <v>42395.25</v>
      </c>
      <c r="M713">
        <v>1453788000</v>
      </c>
      <c r="N713" t="b">
        <v>1</v>
      </c>
      <c r="O713" t="b">
        <v>1</v>
      </c>
      <c r="P713" t="s">
        <v>33</v>
      </c>
      <c r="Q713" s="6">
        <f t="shared" si="111"/>
        <v>0.20322580645161289</v>
      </c>
      <c r="R713">
        <f t="shared" si="112"/>
        <v>90</v>
      </c>
      <c r="S713" t="str">
        <f t="shared" si="115"/>
        <v>theater</v>
      </c>
      <c r="T713" t="str">
        <f t="shared" si="116"/>
        <v>plays</v>
      </c>
      <c r="U713">
        <f t="shared" si="117"/>
        <v>7</v>
      </c>
      <c r="V713" t="str">
        <f t="shared" si="118"/>
        <v>theater</v>
      </c>
      <c r="W713" t="str">
        <f t="shared" si="120"/>
        <v>plays</v>
      </c>
      <c r="X713">
        <f t="shared" si="119"/>
        <v>13</v>
      </c>
    </row>
    <row r="714" spans="1:2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 s="17">
        <f t="shared" si="113"/>
        <v>42559.208333333328</v>
      </c>
      <c r="K714">
        <v>1467954000</v>
      </c>
      <c r="L714" s="16">
        <f t="shared" si="114"/>
        <v>42600.208333333328</v>
      </c>
      <c r="M714">
        <v>1471496400</v>
      </c>
      <c r="N714" t="b">
        <v>0</v>
      </c>
      <c r="O714" t="b">
        <v>0</v>
      </c>
      <c r="P714" t="s">
        <v>33</v>
      </c>
      <c r="Q714" s="6">
        <f t="shared" si="111"/>
        <v>18.40625</v>
      </c>
      <c r="R714">
        <f t="shared" si="112"/>
        <v>72.896039603960389</v>
      </c>
      <c r="S714" t="str">
        <f t="shared" si="115"/>
        <v>theater</v>
      </c>
      <c r="T714" t="str">
        <f t="shared" si="116"/>
        <v>plays</v>
      </c>
      <c r="U714">
        <f t="shared" si="117"/>
        <v>7</v>
      </c>
      <c r="V714" t="str">
        <f t="shared" si="118"/>
        <v>theater</v>
      </c>
      <c r="W714" t="str">
        <f t="shared" si="120"/>
        <v>theater/plays</v>
      </c>
      <c r="X714">
        <f t="shared" si="119"/>
        <v>13</v>
      </c>
    </row>
    <row r="715" spans="1:2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 s="17">
        <f t="shared" si="113"/>
        <v>42604.208333333328</v>
      </c>
      <c r="K715">
        <v>1471842000</v>
      </c>
      <c r="L715" s="16">
        <f t="shared" si="114"/>
        <v>42616.208333333328</v>
      </c>
      <c r="M715">
        <v>1472878800</v>
      </c>
      <c r="N715" t="b">
        <v>0</v>
      </c>
      <c r="O715" t="b">
        <v>0</v>
      </c>
      <c r="P715" t="s">
        <v>133</v>
      </c>
      <c r="Q715" s="6">
        <f t="shared" si="111"/>
        <v>1.6194202898550725</v>
      </c>
      <c r="R715">
        <f t="shared" si="112"/>
        <v>108.48543689320388</v>
      </c>
      <c r="S715" t="str">
        <f t="shared" si="115"/>
        <v>publishing</v>
      </c>
      <c r="T715" t="str">
        <f t="shared" si="116"/>
        <v>radio &amp; podcasts</v>
      </c>
      <c r="U715">
        <f t="shared" si="117"/>
        <v>10</v>
      </c>
      <c r="V715" t="str">
        <f t="shared" si="118"/>
        <v>publishing</v>
      </c>
      <c r="W715" t="e">
        <f t="shared" si="120"/>
        <v>#VALUE!</v>
      </c>
      <c r="X715">
        <f t="shared" si="119"/>
        <v>27</v>
      </c>
    </row>
    <row r="716" spans="1:2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 s="17">
        <f t="shared" si="113"/>
        <v>41870.208333333336</v>
      </c>
      <c r="K716">
        <v>1408424400</v>
      </c>
      <c r="L716" s="16">
        <f t="shared" si="114"/>
        <v>41871.208333333336</v>
      </c>
      <c r="M716">
        <v>1408510800</v>
      </c>
      <c r="N716" t="b">
        <v>0</v>
      </c>
      <c r="O716" t="b">
        <v>0</v>
      </c>
      <c r="P716" t="s">
        <v>23</v>
      </c>
      <c r="Q716" s="6">
        <f t="shared" si="111"/>
        <v>4.7282077922077921</v>
      </c>
      <c r="R716">
        <f t="shared" si="112"/>
        <v>101.98095238095237</v>
      </c>
      <c r="S716" t="str">
        <f t="shared" si="115"/>
        <v>music</v>
      </c>
      <c r="T716" t="str">
        <f t="shared" si="116"/>
        <v>rock</v>
      </c>
      <c r="U716">
        <f t="shared" si="117"/>
        <v>5</v>
      </c>
      <c r="V716" t="str">
        <f t="shared" si="118"/>
        <v>music</v>
      </c>
      <c r="W716" t="str">
        <f t="shared" si="120"/>
        <v>music/rock</v>
      </c>
      <c r="X716">
        <f t="shared" si="119"/>
        <v>10</v>
      </c>
    </row>
    <row r="717" spans="1:2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 s="17">
        <f t="shared" si="113"/>
        <v>40397.208333333336</v>
      </c>
      <c r="K717">
        <v>1281157200</v>
      </c>
      <c r="L717" s="16">
        <f t="shared" si="114"/>
        <v>40402.208333333336</v>
      </c>
      <c r="M717">
        <v>1281589200</v>
      </c>
      <c r="N717" t="b">
        <v>0</v>
      </c>
      <c r="O717" t="b">
        <v>0</v>
      </c>
      <c r="P717" t="s">
        <v>292</v>
      </c>
      <c r="Q717" s="6">
        <f t="shared" si="111"/>
        <v>0.24466101694915254</v>
      </c>
      <c r="R717">
        <f t="shared" si="112"/>
        <v>44.009146341463413</v>
      </c>
      <c r="S717" t="str">
        <f t="shared" si="115"/>
        <v>games</v>
      </c>
      <c r="T717" t="str">
        <f t="shared" si="116"/>
        <v>mobile games</v>
      </c>
      <c r="U717">
        <f t="shared" si="117"/>
        <v>5</v>
      </c>
      <c r="V717" t="str">
        <f t="shared" si="118"/>
        <v>games</v>
      </c>
      <c r="W717" t="str">
        <f t="shared" si="120"/>
        <v>e games</v>
      </c>
      <c r="X717">
        <f t="shared" si="119"/>
        <v>18</v>
      </c>
    </row>
    <row r="718" spans="1:2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 s="17">
        <f t="shared" si="113"/>
        <v>41465.208333333336</v>
      </c>
      <c r="K718">
        <v>1373432400</v>
      </c>
      <c r="L718" s="16">
        <f t="shared" si="114"/>
        <v>41493.208333333336</v>
      </c>
      <c r="M718">
        <v>1375851600</v>
      </c>
      <c r="N718" t="b">
        <v>0</v>
      </c>
      <c r="O718" t="b">
        <v>1</v>
      </c>
      <c r="P718" t="s">
        <v>33</v>
      </c>
      <c r="Q718" s="6">
        <f t="shared" si="111"/>
        <v>5.1764999999999999</v>
      </c>
      <c r="R718">
        <f t="shared" si="112"/>
        <v>65.942675159235662</v>
      </c>
      <c r="S718" t="str">
        <f t="shared" si="115"/>
        <v>theater</v>
      </c>
      <c r="T718" t="str">
        <f t="shared" si="116"/>
        <v>plays</v>
      </c>
      <c r="U718">
        <f t="shared" si="117"/>
        <v>7</v>
      </c>
      <c r="V718" t="str">
        <f t="shared" si="118"/>
        <v>theater</v>
      </c>
      <c r="W718" t="str">
        <f t="shared" si="120"/>
        <v>theater/plays</v>
      </c>
      <c r="X718">
        <f t="shared" si="119"/>
        <v>13</v>
      </c>
    </row>
    <row r="719" spans="1:2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 s="17">
        <f t="shared" si="113"/>
        <v>40777.208333333336</v>
      </c>
      <c r="K719">
        <v>1313989200</v>
      </c>
      <c r="L719" s="16">
        <f t="shared" si="114"/>
        <v>40798.208333333336</v>
      </c>
      <c r="M719">
        <v>1315803600</v>
      </c>
      <c r="N719" t="b">
        <v>0</v>
      </c>
      <c r="O719" t="b">
        <v>0</v>
      </c>
      <c r="P719" t="s">
        <v>42</v>
      </c>
      <c r="Q719" s="6">
        <f t="shared" si="111"/>
        <v>2.4764285714285714</v>
      </c>
      <c r="R719">
        <f t="shared" si="112"/>
        <v>24.987387387387386</v>
      </c>
      <c r="S719" t="str">
        <f t="shared" si="115"/>
        <v>film &amp; video</v>
      </c>
      <c r="T719" t="str">
        <f t="shared" si="116"/>
        <v>documentary</v>
      </c>
      <c r="U719">
        <f t="shared" si="117"/>
        <v>12</v>
      </c>
      <c r="V719" t="str">
        <f t="shared" si="118"/>
        <v>film &amp; video</v>
      </c>
      <c r="W719" t="str">
        <f t="shared" si="120"/>
        <v>mentary</v>
      </c>
      <c r="X719">
        <f t="shared" si="119"/>
        <v>24</v>
      </c>
    </row>
    <row r="720" spans="1:2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 s="17">
        <f t="shared" si="113"/>
        <v>41442.208333333336</v>
      </c>
      <c r="K720">
        <v>1371445200</v>
      </c>
      <c r="L720" s="16">
        <f t="shared" si="114"/>
        <v>41468.208333333336</v>
      </c>
      <c r="M720">
        <v>1373691600</v>
      </c>
      <c r="N720" t="b">
        <v>0</v>
      </c>
      <c r="O720" t="b">
        <v>0</v>
      </c>
      <c r="P720" t="s">
        <v>65</v>
      </c>
      <c r="Q720" s="6">
        <f t="shared" si="111"/>
        <v>1.0020481927710843</v>
      </c>
      <c r="R720">
        <f t="shared" si="112"/>
        <v>28.003367003367003</v>
      </c>
      <c r="S720" t="str">
        <f t="shared" si="115"/>
        <v>technology</v>
      </c>
      <c r="T720" t="str">
        <f t="shared" si="116"/>
        <v>wearables</v>
      </c>
      <c r="U720">
        <f t="shared" si="117"/>
        <v>10</v>
      </c>
      <c r="V720" t="str">
        <f t="shared" si="118"/>
        <v>technology</v>
      </c>
      <c r="W720" t="str">
        <f t="shared" si="120"/>
        <v>arables</v>
      </c>
      <c r="X720">
        <f t="shared" si="119"/>
        <v>20</v>
      </c>
    </row>
    <row r="721" spans="1:2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 s="17">
        <f t="shared" si="113"/>
        <v>41058.208333333336</v>
      </c>
      <c r="K721">
        <v>1338267600</v>
      </c>
      <c r="L721" s="16">
        <f t="shared" si="114"/>
        <v>41069.208333333336</v>
      </c>
      <c r="M721">
        <v>1339218000</v>
      </c>
      <c r="N721" t="b">
        <v>0</v>
      </c>
      <c r="O721" t="b">
        <v>0</v>
      </c>
      <c r="P721" t="s">
        <v>119</v>
      </c>
      <c r="Q721" s="6">
        <f t="shared" si="111"/>
        <v>1.53</v>
      </c>
      <c r="R721">
        <f t="shared" si="112"/>
        <v>85.829268292682926</v>
      </c>
      <c r="S721" t="str">
        <f t="shared" si="115"/>
        <v>publishing</v>
      </c>
      <c r="T721" t="str">
        <f t="shared" si="116"/>
        <v>fiction</v>
      </c>
      <c r="U721">
        <f t="shared" si="117"/>
        <v>10</v>
      </c>
      <c r="V721" t="str">
        <f t="shared" si="118"/>
        <v>publishing</v>
      </c>
      <c r="W721" t="str">
        <f t="shared" si="120"/>
        <v>on</v>
      </c>
      <c r="X721">
        <f t="shared" si="119"/>
        <v>18</v>
      </c>
    </row>
    <row r="722" spans="1:2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 s="17">
        <f t="shared" si="113"/>
        <v>43152.25</v>
      </c>
      <c r="K722">
        <v>1519192800</v>
      </c>
      <c r="L722" s="16">
        <f t="shared" si="114"/>
        <v>43166.25</v>
      </c>
      <c r="M722">
        <v>1520402400</v>
      </c>
      <c r="N722" t="b">
        <v>0</v>
      </c>
      <c r="O722" t="b">
        <v>1</v>
      </c>
      <c r="P722" t="s">
        <v>33</v>
      </c>
      <c r="Q722" s="6">
        <f t="shared" si="111"/>
        <v>0.37091954022988505</v>
      </c>
      <c r="R722">
        <f t="shared" si="112"/>
        <v>84.921052631578945</v>
      </c>
      <c r="S722" t="str">
        <f t="shared" si="115"/>
        <v>theater</v>
      </c>
      <c r="T722" t="str">
        <f t="shared" si="116"/>
        <v>plays</v>
      </c>
      <c r="U722">
        <f t="shared" si="117"/>
        <v>7</v>
      </c>
      <c r="V722" t="str">
        <f t="shared" si="118"/>
        <v>theater</v>
      </c>
      <c r="W722" t="str">
        <f t="shared" si="120"/>
        <v>ys</v>
      </c>
      <c r="X722">
        <f t="shared" si="119"/>
        <v>13</v>
      </c>
    </row>
    <row r="723" spans="1:2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 s="17">
        <f t="shared" si="113"/>
        <v>43194.208333333328</v>
      </c>
      <c r="K723">
        <v>1522818000</v>
      </c>
      <c r="L723" s="16">
        <f t="shared" si="114"/>
        <v>43200.208333333328</v>
      </c>
      <c r="M723">
        <v>1523336400</v>
      </c>
      <c r="N723" t="b">
        <v>0</v>
      </c>
      <c r="O723" t="b">
        <v>0</v>
      </c>
      <c r="P723" t="s">
        <v>23</v>
      </c>
      <c r="Q723" s="6">
        <f t="shared" si="111"/>
        <v>4.3923948220064728E-2</v>
      </c>
      <c r="R723">
        <f t="shared" si="112"/>
        <v>90.483333333333334</v>
      </c>
      <c r="S723" t="str">
        <f t="shared" si="115"/>
        <v>music</v>
      </c>
      <c r="T723" t="str">
        <f t="shared" si="116"/>
        <v>rock</v>
      </c>
      <c r="U723">
        <f t="shared" si="117"/>
        <v>5</v>
      </c>
      <c r="V723" t="str">
        <f t="shared" si="118"/>
        <v>music</v>
      </c>
      <c r="W723" t="str">
        <f t="shared" si="120"/>
        <v>music/rock</v>
      </c>
      <c r="X723">
        <f t="shared" si="119"/>
        <v>10</v>
      </c>
    </row>
    <row r="724" spans="1:2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 s="17">
        <f t="shared" si="113"/>
        <v>43045.25</v>
      </c>
      <c r="K724">
        <v>1509948000</v>
      </c>
      <c r="L724" s="16">
        <f t="shared" si="114"/>
        <v>43072.25</v>
      </c>
      <c r="M724">
        <v>1512280800</v>
      </c>
      <c r="N724" t="b">
        <v>0</v>
      </c>
      <c r="O724" t="b">
        <v>0</v>
      </c>
      <c r="P724" t="s">
        <v>42</v>
      </c>
      <c r="Q724" s="6">
        <f t="shared" si="111"/>
        <v>1.5650721649484536</v>
      </c>
      <c r="R724">
        <f t="shared" si="112"/>
        <v>25.00197628458498</v>
      </c>
      <c r="S724" t="str">
        <f t="shared" si="115"/>
        <v>film &amp; video</v>
      </c>
      <c r="T724" t="str">
        <f t="shared" si="116"/>
        <v>documentary</v>
      </c>
      <c r="U724">
        <f t="shared" si="117"/>
        <v>12</v>
      </c>
      <c r="V724" t="str">
        <f t="shared" si="118"/>
        <v>film &amp; video</v>
      </c>
      <c r="W724" t="str">
        <f t="shared" si="120"/>
        <v/>
      </c>
      <c r="X724">
        <f t="shared" si="119"/>
        <v>24</v>
      </c>
    </row>
    <row r="725" spans="1:2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 s="17">
        <f t="shared" si="113"/>
        <v>42431.25</v>
      </c>
      <c r="K725">
        <v>1456898400</v>
      </c>
      <c r="L725" s="16">
        <f t="shared" si="114"/>
        <v>42452.208333333328</v>
      </c>
      <c r="M725">
        <v>1458709200</v>
      </c>
      <c r="N725" t="b">
        <v>0</v>
      </c>
      <c r="O725" t="b">
        <v>0</v>
      </c>
      <c r="P725" t="s">
        <v>33</v>
      </c>
      <c r="Q725" s="6">
        <f t="shared" si="111"/>
        <v>2.704081632653061</v>
      </c>
      <c r="R725">
        <f t="shared" si="112"/>
        <v>92.013888888888886</v>
      </c>
      <c r="S725" t="str">
        <f t="shared" si="115"/>
        <v>theater</v>
      </c>
      <c r="T725" t="str">
        <f t="shared" si="116"/>
        <v>plays</v>
      </c>
      <c r="U725">
        <f t="shared" si="117"/>
        <v>7</v>
      </c>
      <c r="V725" t="str">
        <f t="shared" si="118"/>
        <v>theater</v>
      </c>
      <c r="W725" t="str">
        <f t="shared" si="120"/>
        <v>plays</v>
      </c>
      <c r="X725">
        <f t="shared" si="119"/>
        <v>13</v>
      </c>
    </row>
    <row r="726" spans="1:2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 s="17">
        <f t="shared" si="113"/>
        <v>41934.208333333336</v>
      </c>
      <c r="K726">
        <v>1413954000</v>
      </c>
      <c r="L726" s="16">
        <f t="shared" si="114"/>
        <v>41936.208333333336</v>
      </c>
      <c r="M726">
        <v>1414126800</v>
      </c>
      <c r="N726" t="b">
        <v>0</v>
      </c>
      <c r="O726" t="b">
        <v>1</v>
      </c>
      <c r="P726" t="s">
        <v>33</v>
      </c>
      <c r="Q726" s="6">
        <f t="shared" si="111"/>
        <v>1.3405952380952382</v>
      </c>
      <c r="R726">
        <f t="shared" si="112"/>
        <v>93.066115702479337</v>
      </c>
      <c r="S726" t="str">
        <f t="shared" si="115"/>
        <v>theater</v>
      </c>
      <c r="T726" t="str">
        <f t="shared" si="116"/>
        <v>plays</v>
      </c>
      <c r="U726">
        <f t="shared" si="117"/>
        <v>7</v>
      </c>
      <c r="V726" t="str">
        <f t="shared" si="118"/>
        <v>theater</v>
      </c>
      <c r="W726" t="str">
        <f t="shared" si="120"/>
        <v>ater/plays</v>
      </c>
      <c r="X726">
        <f t="shared" si="119"/>
        <v>13</v>
      </c>
    </row>
    <row r="727" spans="1:2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 s="17">
        <f t="shared" si="113"/>
        <v>41958.25</v>
      </c>
      <c r="K727">
        <v>1416031200</v>
      </c>
      <c r="L727" s="16">
        <f t="shared" si="114"/>
        <v>41960.25</v>
      </c>
      <c r="M727">
        <v>1416204000</v>
      </c>
      <c r="N727" t="b">
        <v>0</v>
      </c>
      <c r="O727" t="b">
        <v>0</v>
      </c>
      <c r="P727" t="s">
        <v>292</v>
      </c>
      <c r="Q727" s="6">
        <f t="shared" si="111"/>
        <v>0.50398033126293995</v>
      </c>
      <c r="R727">
        <f t="shared" si="112"/>
        <v>61.008145363408524</v>
      </c>
      <c r="S727" t="str">
        <f t="shared" si="115"/>
        <v>games</v>
      </c>
      <c r="T727" t="str">
        <f t="shared" si="116"/>
        <v>mobile games</v>
      </c>
      <c r="U727">
        <f t="shared" si="117"/>
        <v>5</v>
      </c>
      <c r="V727" t="str">
        <f t="shared" si="118"/>
        <v>games</v>
      </c>
      <c r="W727" t="str">
        <f t="shared" si="120"/>
        <v>e games</v>
      </c>
      <c r="X727">
        <f t="shared" si="119"/>
        <v>18</v>
      </c>
    </row>
    <row r="728" spans="1:2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 s="17">
        <f t="shared" si="113"/>
        <v>40476.208333333336</v>
      </c>
      <c r="K728">
        <v>1287982800</v>
      </c>
      <c r="L728" s="16">
        <f t="shared" si="114"/>
        <v>40482.208333333336</v>
      </c>
      <c r="M728">
        <v>1288501200</v>
      </c>
      <c r="N728" t="b">
        <v>0</v>
      </c>
      <c r="O728" t="b">
        <v>1</v>
      </c>
      <c r="P728" t="s">
        <v>33</v>
      </c>
      <c r="Q728" s="6">
        <f t="shared" si="111"/>
        <v>0.88815837937384901</v>
      </c>
      <c r="R728">
        <f t="shared" si="112"/>
        <v>92.036259541984734</v>
      </c>
      <c r="S728" t="str">
        <f t="shared" si="115"/>
        <v>theater</v>
      </c>
      <c r="T728" t="str">
        <f t="shared" si="116"/>
        <v>plays</v>
      </c>
      <c r="U728">
        <f t="shared" si="117"/>
        <v>7</v>
      </c>
      <c r="V728" t="str">
        <f t="shared" si="118"/>
        <v>theater</v>
      </c>
      <c r="W728" t="str">
        <f t="shared" si="120"/>
        <v>/plays</v>
      </c>
      <c r="X728">
        <f t="shared" si="119"/>
        <v>13</v>
      </c>
    </row>
    <row r="729" spans="1:2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 s="17">
        <f t="shared" si="113"/>
        <v>43485.25</v>
      </c>
      <c r="K729">
        <v>1547964000</v>
      </c>
      <c r="L729" s="16">
        <f t="shared" si="114"/>
        <v>43543.208333333328</v>
      </c>
      <c r="M729">
        <v>1552971600</v>
      </c>
      <c r="N729" t="b">
        <v>0</v>
      </c>
      <c r="O729" t="b">
        <v>0</v>
      </c>
      <c r="P729" t="s">
        <v>28</v>
      </c>
      <c r="Q729" s="6">
        <f t="shared" si="111"/>
        <v>1.65</v>
      </c>
      <c r="R729">
        <f t="shared" si="112"/>
        <v>81.132596685082873</v>
      </c>
      <c r="S729" t="str">
        <f t="shared" si="115"/>
        <v>technology</v>
      </c>
      <c r="T729" t="str">
        <f t="shared" si="116"/>
        <v>web</v>
      </c>
      <c r="U729">
        <f t="shared" si="117"/>
        <v>10</v>
      </c>
      <c r="V729" t="str">
        <f t="shared" si="118"/>
        <v>technology</v>
      </c>
      <c r="W729" t="str">
        <f t="shared" si="120"/>
        <v>eb</v>
      </c>
      <c r="X729">
        <f t="shared" si="119"/>
        <v>14</v>
      </c>
    </row>
    <row r="730" spans="1:2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 s="17">
        <f t="shared" si="113"/>
        <v>42515.208333333328</v>
      </c>
      <c r="K730">
        <v>1464152400</v>
      </c>
      <c r="L730" s="16">
        <f t="shared" si="114"/>
        <v>42526.208333333328</v>
      </c>
      <c r="M730">
        <v>1465102800</v>
      </c>
      <c r="N730" t="b">
        <v>0</v>
      </c>
      <c r="O730" t="b">
        <v>0</v>
      </c>
      <c r="P730" t="s">
        <v>33</v>
      </c>
      <c r="Q730" s="6">
        <f t="shared" si="111"/>
        <v>0.17499999999999999</v>
      </c>
      <c r="R730">
        <f t="shared" si="112"/>
        <v>73.5</v>
      </c>
      <c r="S730" t="str">
        <f t="shared" si="115"/>
        <v>theater</v>
      </c>
      <c r="T730" t="str">
        <f t="shared" si="116"/>
        <v>plays</v>
      </c>
      <c r="U730">
        <f t="shared" si="117"/>
        <v>7</v>
      </c>
      <c r="V730" t="str">
        <f t="shared" si="118"/>
        <v>theater</v>
      </c>
      <c r="W730" t="str">
        <f t="shared" si="120"/>
        <v>ater/plays</v>
      </c>
      <c r="X730">
        <f t="shared" si="119"/>
        <v>13</v>
      </c>
    </row>
    <row r="731" spans="1:2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 s="17">
        <f t="shared" si="113"/>
        <v>41309.25</v>
      </c>
      <c r="K731">
        <v>1359957600</v>
      </c>
      <c r="L731" s="16">
        <f t="shared" si="114"/>
        <v>41311.25</v>
      </c>
      <c r="M731">
        <v>1360130400</v>
      </c>
      <c r="N731" t="b">
        <v>0</v>
      </c>
      <c r="O731" t="b">
        <v>0</v>
      </c>
      <c r="P731" t="s">
        <v>53</v>
      </c>
      <c r="Q731" s="6">
        <f t="shared" si="111"/>
        <v>1.8566071428571429</v>
      </c>
      <c r="R731">
        <f t="shared" si="112"/>
        <v>85.221311475409834</v>
      </c>
      <c r="S731" t="str">
        <f t="shared" si="115"/>
        <v>film &amp; video</v>
      </c>
      <c r="T731" t="str">
        <f t="shared" si="116"/>
        <v>drama</v>
      </c>
      <c r="U731">
        <f t="shared" si="117"/>
        <v>12</v>
      </c>
      <c r="V731" t="str">
        <f t="shared" si="118"/>
        <v>film &amp; video</v>
      </c>
      <c r="W731" t="str">
        <f t="shared" si="120"/>
        <v>o/drama</v>
      </c>
      <c r="X731">
        <f t="shared" si="119"/>
        <v>18</v>
      </c>
    </row>
    <row r="732" spans="1:2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 s="17">
        <f t="shared" si="113"/>
        <v>42147.208333333328</v>
      </c>
      <c r="K732">
        <v>1432357200</v>
      </c>
      <c r="L732" s="16">
        <f t="shared" si="114"/>
        <v>42153.208333333328</v>
      </c>
      <c r="M732">
        <v>1432875600</v>
      </c>
      <c r="N732" t="b">
        <v>0</v>
      </c>
      <c r="O732" t="b">
        <v>0</v>
      </c>
      <c r="P732" t="s">
        <v>65</v>
      </c>
      <c r="Q732" s="6">
        <f t="shared" si="111"/>
        <v>4.1266319444444441</v>
      </c>
      <c r="R732">
        <f t="shared" si="112"/>
        <v>110.96825396825396</v>
      </c>
      <c r="S732" t="str">
        <f t="shared" si="115"/>
        <v>technology</v>
      </c>
      <c r="T732" t="str">
        <f t="shared" si="116"/>
        <v>wearables</v>
      </c>
      <c r="U732">
        <f t="shared" si="117"/>
        <v>10</v>
      </c>
      <c r="V732" t="str">
        <f t="shared" si="118"/>
        <v>technology</v>
      </c>
      <c r="W732" t="str">
        <f t="shared" si="120"/>
        <v>les</v>
      </c>
      <c r="X732">
        <f t="shared" si="119"/>
        <v>20</v>
      </c>
    </row>
    <row r="733" spans="1:2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 s="17">
        <f t="shared" si="113"/>
        <v>42939.208333333328</v>
      </c>
      <c r="K733">
        <v>1500786000</v>
      </c>
      <c r="L733" s="16">
        <f t="shared" si="114"/>
        <v>42940.208333333328</v>
      </c>
      <c r="M733">
        <v>1500872400</v>
      </c>
      <c r="N733" t="b">
        <v>0</v>
      </c>
      <c r="O733" t="b">
        <v>0</v>
      </c>
      <c r="P733" t="s">
        <v>28</v>
      </c>
      <c r="Q733" s="6">
        <f t="shared" si="111"/>
        <v>0.90249999999999997</v>
      </c>
      <c r="R733">
        <f t="shared" si="112"/>
        <v>32.968036529680369</v>
      </c>
      <c r="S733" t="str">
        <f t="shared" si="115"/>
        <v>technology</v>
      </c>
      <c r="T733" t="str">
        <f t="shared" si="116"/>
        <v>web</v>
      </c>
      <c r="U733">
        <f t="shared" si="117"/>
        <v>10</v>
      </c>
      <c r="V733" t="str">
        <f t="shared" si="118"/>
        <v>technology</v>
      </c>
      <c r="W733" t="e">
        <f t="shared" si="120"/>
        <v>#VALUE!</v>
      </c>
      <c r="X733">
        <f t="shared" si="119"/>
        <v>14</v>
      </c>
    </row>
    <row r="734" spans="1:2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 s="17">
        <f t="shared" si="113"/>
        <v>42816.208333333328</v>
      </c>
      <c r="K734">
        <v>1490158800</v>
      </c>
      <c r="L734" s="16">
        <f t="shared" si="114"/>
        <v>42839.208333333328</v>
      </c>
      <c r="M734">
        <v>1492146000</v>
      </c>
      <c r="N734" t="b">
        <v>0</v>
      </c>
      <c r="O734" t="b">
        <v>1</v>
      </c>
      <c r="P734" t="s">
        <v>23</v>
      </c>
      <c r="Q734" s="6">
        <f t="shared" si="111"/>
        <v>0.91984615384615387</v>
      </c>
      <c r="R734">
        <f t="shared" si="112"/>
        <v>96.005352363960753</v>
      </c>
      <c r="S734" t="str">
        <f t="shared" si="115"/>
        <v>music</v>
      </c>
      <c r="T734" t="str">
        <f t="shared" si="116"/>
        <v>rock</v>
      </c>
      <c r="U734">
        <f t="shared" si="117"/>
        <v>5</v>
      </c>
      <c r="V734" t="str">
        <f t="shared" si="118"/>
        <v>music</v>
      </c>
      <c r="W734" t="str">
        <f t="shared" si="120"/>
        <v>/rock</v>
      </c>
      <c r="X734">
        <f t="shared" si="119"/>
        <v>10</v>
      </c>
    </row>
    <row r="735" spans="1:2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 s="17">
        <f t="shared" si="113"/>
        <v>41844.208333333336</v>
      </c>
      <c r="K735">
        <v>1406178000</v>
      </c>
      <c r="L735" s="16">
        <f t="shared" si="114"/>
        <v>41857.208333333336</v>
      </c>
      <c r="M735">
        <v>1407301200</v>
      </c>
      <c r="N735" t="b">
        <v>0</v>
      </c>
      <c r="O735" t="b">
        <v>0</v>
      </c>
      <c r="P735" t="s">
        <v>148</v>
      </c>
      <c r="Q735" s="6">
        <f t="shared" si="111"/>
        <v>5.2700632911392402</v>
      </c>
      <c r="R735">
        <f t="shared" si="112"/>
        <v>84.96632653061225</v>
      </c>
      <c r="S735" t="str">
        <f t="shared" si="115"/>
        <v>music</v>
      </c>
      <c r="T735" t="str">
        <f t="shared" si="116"/>
        <v>metal</v>
      </c>
      <c r="U735">
        <f t="shared" si="117"/>
        <v>5</v>
      </c>
      <c r="V735" t="str">
        <f t="shared" si="118"/>
        <v>music</v>
      </c>
      <c r="W735" t="str">
        <f t="shared" si="120"/>
        <v>c/metal</v>
      </c>
      <c r="X735">
        <f t="shared" si="119"/>
        <v>11</v>
      </c>
    </row>
    <row r="736" spans="1:2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 s="17">
        <f t="shared" si="113"/>
        <v>42763.25</v>
      </c>
      <c r="K736">
        <v>1485583200</v>
      </c>
      <c r="L736" s="16">
        <f t="shared" si="114"/>
        <v>42775.25</v>
      </c>
      <c r="M736">
        <v>1486620000</v>
      </c>
      <c r="N736" t="b">
        <v>0</v>
      </c>
      <c r="O736" t="b">
        <v>1</v>
      </c>
      <c r="P736" t="s">
        <v>33</v>
      </c>
      <c r="Q736" s="6">
        <f t="shared" si="111"/>
        <v>3.1914285714285713</v>
      </c>
      <c r="R736">
        <f t="shared" si="112"/>
        <v>25.007462686567163</v>
      </c>
      <c r="S736" t="str">
        <f t="shared" si="115"/>
        <v>theater</v>
      </c>
      <c r="T736" t="str">
        <f t="shared" si="116"/>
        <v>plays</v>
      </c>
      <c r="U736">
        <f t="shared" si="117"/>
        <v>7</v>
      </c>
      <c r="V736" t="str">
        <f t="shared" si="118"/>
        <v>theater</v>
      </c>
      <c r="W736" t="str">
        <f t="shared" si="120"/>
        <v>theater/plays</v>
      </c>
      <c r="X736">
        <f t="shared" si="119"/>
        <v>13</v>
      </c>
    </row>
    <row r="737" spans="1:2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 s="17">
        <f t="shared" si="113"/>
        <v>42459.208333333328</v>
      </c>
      <c r="K737">
        <v>1459314000</v>
      </c>
      <c r="L737" s="16">
        <f t="shared" si="114"/>
        <v>42466.208333333328</v>
      </c>
      <c r="M737">
        <v>1459918800</v>
      </c>
      <c r="N737" t="b">
        <v>0</v>
      </c>
      <c r="O737" t="b">
        <v>0</v>
      </c>
      <c r="P737" t="s">
        <v>122</v>
      </c>
      <c r="Q737" s="6">
        <f t="shared" si="111"/>
        <v>3.5418867924528303</v>
      </c>
      <c r="R737">
        <f t="shared" si="112"/>
        <v>65.998995479658461</v>
      </c>
      <c r="S737" t="str">
        <f t="shared" si="115"/>
        <v>photography</v>
      </c>
      <c r="T737" t="str">
        <f t="shared" si="116"/>
        <v>photography books</v>
      </c>
      <c r="U737">
        <f t="shared" si="117"/>
        <v>11</v>
      </c>
      <c r="V737" t="str">
        <f t="shared" si="118"/>
        <v>photography</v>
      </c>
      <c r="W737" t="str">
        <f t="shared" si="120"/>
        <v>phy books</v>
      </c>
      <c r="X737">
        <f t="shared" si="119"/>
        <v>29</v>
      </c>
    </row>
    <row r="738" spans="1:2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 s="17">
        <f t="shared" si="113"/>
        <v>42055.25</v>
      </c>
      <c r="K738">
        <v>1424412000</v>
      </c>
      <c r="L738" s="16">
        <f t="shared" si="114"/>
        <v>42059.25</v>
      </c>
      <c r="M738">
        <v>1424757600</v>
      </c>
      <c r="N738" t="b">
        <v>0</v>
      </c>
      <c r="O738" t="b">
        <v>0</v>
      </c>
      <c r="P738" t="s">
        <v>68</v>
      </c>
      <c r="Q738" s="6">
        <f t="shared" si="111"/>
        <v>0.32896103896103895</v>
      </c>
      <c r="R738">
        <f t="shared" si="112"/>
        <v>87.34482758620689</v>
      </c>
      <c r="S738" t="str">
        <f t="shared" si="115"/>
        <v>publishing</v>
      </c>
      <c r="T738" t="str">
        <f t="shared" si="116"/>
        <v>nonfiction</v>
      </c>
      <c r="U738">
        <f t="shared" si="117"/>
        <v>10</v>
      </c>
      <c r="V738" t="str">
        <f t="shared" si="118"/>
        <v>publishing</v>
      </c>
      <c r="W738" t="str">
        <f t="shared" si="120"/>
        <v>ction</v>
      </c>
      <c r="X738">
        <f t="shared" si="119"/>
        <v>21</v>
      </c>
    </row>
    <row r="739" spans="1:2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 s="17">
        <f t="shared" si="113"/>
        <v>42685.25</v>
      </c>
      <c r="K739">
        <v>1478844000</v>
      </c>
      <c r="L739" s="16">
        <f t="shared" si="114"/>
        <v>42697.25</v>
      </c>
      <c r="M739">
        <v>1479880800</v>
      </c>
      <c r="N739" t="b">
        <v>0</v>
      </c>
      <c r="O739" t="b">
        <v>0</v>
      </c>
      <c r="P739" t="s">
        <v>60</v>
      </c>
      <c r="Q739" s="6">
        <f t="shared" si="111"/>
        <v>1.358918918918919</v>
      </c>
      <c r="R739">
        <f t="shared" si="112"/>
        <v>27.933333333333334</v>
      </c>
      <c r="S739" t="str">
        <f t="shared" si="115"/>
        <v>music</v>
      </c>
      <c r="T739" t="str">
        <f t="shared" si="116"/>
        <v>indie rock</v>
      </c>
      <c r="U739">
        <f t="shared" si="117"/>
        <v>5</v>
      </c>
      <c r="V739" t="str">
        <f t="shared" si="118"/>
        <v>music</v>
      </c>
      <c r="W739" t="str">
        <f t="shared" si="120"/>
        <v>ie rock</v>
      </c>
      <c r="X739">
        <f t="shared" si="119"/>
        <v>16</v>
      </c>
    </row>
    <row r="740" spans="1:2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 s="17">
        <f t="shared" si="113"/>
        <v>41959.25</v>
      </c>
      <c r="K740">
        <v>1416117600</v>
      </c>
      <c r="L740" s="16">
        <f t="shared" si="114"/>
        <v>41981.25</v>
      </c>
      <c r="M740">
        <v>1418018400</v>
      </c>
      <c r="N740" t="b">
        <v>0</v>
      </c>
      <c r="O740" t="b">
        <v>1</v>
      </c>
      <c r="P740" t="s">
        <v>33</v>
      </c>
      <c r="Q740" s="6">
        <f t="shared" si="111"/>
        <v>2.0843373493975904E-2</v>
      </c>
      <c r="R740">
        <f t="shared" si="112"/>
        <v>103.8</v>
      </c>
      <c r="S740" t="str">
        <f t="shared" si="115"/>
        <v>theater</v>
      </c>
      <c r="T740" t="str">
        <f t="shared" si="116"/>
        <v>plays</v>
      </c>
      <c r="U740">
        <f t="shared" si="117"/>
        <v>7</v>
      </c>
      <c r="V740" t="str">
        <f t="shared" si="118"/>
        <v>theater</v>
      </c>
      <c r="W740" t="str">
        <f t="shared" si="120"/>
        <v>er/plays</v>
      </c>
      <c r="X740">
        <f t="shared" si="119"/>
        <v>13</v>
      </c>
    </row>
    <row r="741" spans="1:2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 s="17">
        <f t="shared" si="113"/>
        <v>41089.208333333336</v>
      </c>
      <c r="K741">
        <v>1340946000</v>
      </c>
      <c r="L741" s="16">
        <f t="shared" si="114"/>
        <v>41090.208333333336</v>
      </c>
      <c r="M741">
        <v>1341032400</v>
      </c>
      <c r="N741" t="b">
        <v>0</v>
      </c>
      <c r="O741" t="b">
        <v>0</v>
      </c>
      <c r="P741" t="s">
        <v>60</v>
      </c>
      <c r="Q741" s="6">
        <f t="shared" si="111"/>
        <v>0.61</v>
      </c>
      <c r="R741">
        <f t="shared" si="112"/>
        <v>31.937172774869111</v>
      </c>
      <c r="S741" t="str">
        <f t="shared" si="115"/>
        <v>music</v>
      </c>
      <c r="T741" t="str">
        <f t="shared" si="116"/>
        <v>indie rock</v>
      </c>
      <c r="U741">
        <f t="shared" si="117"/>
        <v>5</v>
      </c>
      <c r="V741" t="str">
        <f t="shared" si="118"/>
        <v>music</v>
      </c>
      <c r="W741" t="str">
        <f t="shared" si="120"/>
        <v>ie rock</v>
      </c>
      <c r="X741">
        <f t="shared" si="119"/>
        <v>16</v>
      </c>
    </row>
    <row r="742" spans="1:2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 s="17">
        <f t="shared" si="113"/>
        <v>42769.25</v>
      </c>
      <c r="K742">
        <v>1486101600</v>
      </c>
      <c r="L742" s="16">
        <f t="shared" si="114"/>
        <v>42772.25</v>
      </c>
      <c r="M742">
        <v>1486360800</v>
      </c>
      <c r="N742" t="b">
        <v>0</v>
      </c>
      <c r="O742" t="b">
        <v>0</v>
      </c>
      <c r="P742" t="s">
        <v>33</v>
      </c>
      <c r="Q742" s="6">
        <f t="shared" si="111"/>
        <v>0.30037735849056602</v>
      </c>
      <c r="R742">
        <f t="shared" si="112"/>
        <v>99.5</v>
      </c>
      <c r="S742" t="str">
        <f t="shared" si="115"/>
        <v>theater</v>
      </c>
      <c r="T742" t="str">
        <f t="shared" si="116"/>
        <v>plays</v>
      </c>
      <c r="U742">
        <f t="shared" si="117"/>
        <v>7</v>
      </c>
      <c r="V742" t="str">
        <f t="shared" si="118"/>
        <v>theater</v>
      </c>
      <c r="W742" t="str">
        <f t="shared" si="120"/>
        <v>plays</v>
      </c>
      <c r="X742">
        <f t="shared" si="119"/>
        <v>13</v>
      </c>
    </row>
    <row r="743" spans="1:2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 s="17">
        <f t="shared" si="113"/>
        <v>40321.208333333336</v>
      </c>
      <c r="K743">
        <v>1274590800</v>
      </c>
      <c r="L743" s="16">
        <f t="shared" si="114"/>
        <v>40322.208333333336</v>
      </c>
      <c r="M743">
        <v>1274677200</v>
      </c>
      <c r="N743" t="b">
        <v>0</v>
      </c>
      <c r="O743" t="b">
        <v>0</v>
      </c>
      <c r="P743" t="s">
        <v>33</v>
      </c>
      <c r="Q743" s="6">
        <f t="shared" si="111"/>
        <v>11.791666666666666</v>
      </c>
      <c r="R743">
        <f t="shared" si="112"/>
        <v>108.84615384615384</v>
      </c>
      <c r="S743" t="str">
        <f t="shared" si="115"/>
        <v>theater</v>
      </c>
      <c r="T743" t="str">
        <f t="shared" si="116"/>
        <v>plays</v>
      </c>
      <c r="U743">
        <f t="shared" si="117"/>
        <v>7</v>
      </c>
      <c r="V743" t="str">
        <f t="shared" si="118"/>
        <v>theater</v>
      </c>
      <c r="W743" t="str">
        <f t="shared" si="120"/>
        <v>heater/plays</v>
      </c>
      <c r="X743">
        <f t="shared" si="119"/>
        <v>13</v>
      </c>
    </row>
    <row r="744" spans="1:2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 s="17">
        <f t="shared" si="113"/>
        <v>40197.25</v>
      </c>
      <c r="K744">
        <v>1263880800</v>
      </c>
      <c r="L744" s="16">
        <f t="shared" si="114"/>
        <v>40239.25</v>
      </c>
      <c r="M744">
        <v>1267509600</v>
      </c>
      <c r="N744" t="b">
        <v>0</v>
      </c>
      <c r="O744" t="b">
        <v>0</v>
      </c>
      <c r="P744" t="s">
        <v>50</v>
      </c>
      <c r="Q744" s="6">
        <f t="shared" si="111"/>
        <v>11.260833333333334</v>
      </c>
      <c r="R744">
        <f t="shared" si="112"/>
        <v>110.76229508196721</v>
      </c>
      <c r="S744" t="str">
        <f t="shared" si="115"/>
        <v>music</v>
      </c>
      <c r="T744" t="str">
        <f t="shared" si="116"/>
        <v>electric music</v>
      </c>
      <c r="U744">
        <f t="shared" si="117"/>
        <v>5</v>
      </c>
      <c r="V744" t="str">
        <f t="shared" si="118"/>
        <v>music</v>
      </c>
      <c r="W744" t="str">
        <f t="shared" si="120"/>
        <v>c music</v>
      </c>
      <c r="X744">
        <f t="shared" si="119"/>
        <v>20</v>
      </c>
    </row>
    <row r="745" spans="1:2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 s="17">
        <f t="shared" si="113"/>
        <v>42298.208333333328</v>
      </c>
      <c r="K745">
        <v>1445403600</v>
      </c>
      <c r="L745" s="16">
        <f t="shared" si="114"/>
        <v>42304.208333333328</v>
      </c>
      <c r="M745">
        <v>1445922000</v>
      </c>
      <c r="N745" t="b">
        <v>0</v>
      </c>
      <c r="O745" t="b">
        <v>1</v>
      </c>
      <c r="P745" t="s">
        <v>33</v>
      </c>
      <c r="Q745" s="6">
        <f t="shared" si="111"/>
        <v>0.12923076923076923</v>
      </c>
      <c r="R745">
        <f t="shared" si="112"/>
        <v>29.647058823529413</v>
      </c>
      <c r="S745" t="str">
        <f t="shared" si="115"/>
        <v>theater</v>
      </c>
      <c r="T745" t="str">
        <f t="shared" si="116"/>
        <v>plays</v>
      </c>
      <c r="U745">
        <f t="shared" si="117"/>
        <v>7</v>
      </c>
      <c r="V745" t="str">
        <f t="shared" si="118"/>
        <v>theater</v>
      </c>
      <c r="W745" t="str">
        <f t="shared" si="120"/>
        <v>plays</v>
      </c>
      <c r="X745">
        <f t="shared" si="119"/>
        <v>13</v>
      </c>
    </row>
    <row r="746" spans="1:2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 s="17">
        <f t="shared" si="113"/>
        <v>43322.208333333328</v>
      </c>
      <c r="K746">
        <v>1533877200</v>
      </c>
      <c r="L746" s="16">
        <f t="shared" si="114"/>
        <v>43324.208333333328</v>
      </c>
      <c r="M746">
        <v>1534050000</v>
      </c>
      <c r="N746" t="b">
        <v>0</v>
      </c>
      <c r="O746" t="b">
        <v>1</v>
      </c>
      <c r="P746" t="s">
        <v>33</v>
      </c>
      <c r="Q746" s="6">
        <f t="shared" si="111"/>
        <v>7.12</v>
      </c>
      <c r="R746">
        <f t="shared" si="112"/>
        <v>101.71428571428571</v>
      </c>
      <c r="S746" t="str">
        <f t="shared" si="115"/>
        <v>theater</v>
      </c>
      <c r="T746" t="str">
        <f t="shared" si="116"/>
        <v>plays</v>
      </c>
      <c r="U746">
        <f t="shared" si="117"/>
        <v>7</v>
      </c>
      <c r="V746" t="str">
        <f t="shared" si="118"/>
        <v>theater</v>
      </c>
      <c r="W746" t="str">
        <f t="shared" si="120"/>
        <v>heater/plays</v>
      </c>
      <c r="X746">
        <f t="shared" si="119"/>
        <v>13</v>
      </c>
    </row>
    <row r="747" spans="1:2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 s="17">
        <f t="shared" si="113"/>
        <v>40328.208333333336</v>
      </c>
      <c r="K747">
        <v>1275195600</v>
      </c>
      <c r="L747" s="16">
        <f t="shared" si="114"/>
        <v>40355.208333333336</v>
      </c>
      <c r="M747">
        <v>1277528400</v>
      </c>
      <c r="N747" t="b">
        <v>0</v>
      </c>
      <c r="O747" t="b">
        <v>0</v>
      </c>
      <c r="P747" t="s">
        <v>65</v>
      </c>
      <c r="Q747" s="6">
        <f t="shared" si="111"/>
        <v>0.30304347826086958</v>
      </c>
      <c r="R747">
        <f t="shared" si="112"/>
        <v>61.5</v>
      </c>
      <c r="S747" t="str">
        <f t="shared" si="115"/>
        <v>technology</v>
      </c>
      <c r="T747" t="str">
        <f t="shared" si="116"/>
        <v>wearables</v>
      </c>
      <c r="U747">
        <f t="shared" si="117"/>
        <v>10</v>
      </c>
      <c r="V747" t="str">
        <f t="shared" si="118"/>
        <v>technology</v>
      </c>
      <c r="W747" t="str">
        <f t="shared" si="120"/>
        <v>les</v>
      </c>
      <c r="X747">
        <f t="shared" si="119"/>
        <v>20</v>
      </c>
    </row>
    <row r="748" spans="1:2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 s="17">
        <f t="shared" si="113"/>
        <v>40825.208333333336</v>
      </c>
      <c r="K748">
        <v>1318136400</v>
      </c>
      <c r="L748" s="16">
        <f t="shared" si="114"/>
        <v>40830.208333333336</v>
      </c>
      <c r="M748">
        <v>1318568400</v>
      </c>
      <c r="N748" t="b">
        <v>0</v>
      </c>
      <c r="O748" t="b">
        <v>0</v>
      </c>
      <c r="P748" t="s">
        <v>28</v>
      </c>
      <c r="Q748" s="6">
        <f t="shared" si="111"/>
        <v>2.1250896057347672</v>
      </c>
      <c r="R748">
        <f t="shared" si="112"/>
        <v>35</v>
      </c>
      <c r="S748" t="str">
        <f t="shared" si="115"/>
        <v>technology</v>
      </c>
      <c r="T748" t="str">
        <f t="shared" si="116"/>
        <v>web</v>
      </c>
      <c r="U748">
        <f t="shared" si="117"/>
        <v>10</v>
      </c>
      <c r="V748" t="str">
        <f t="shared" si="118"/>
        <v>technology</v>
      </c>
      <c r="W748" t="str">
        <f t="shared" si="120"/>
        <v>eb</v>
      </c>
      <c r="X748">
        <f t="shared" si="119"/>
        <v>14</v>
      </c>
    </row>
    <row r="749" spans="1:2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 s="17">
        <f t="shared" si="113"/>
        <v>40423.208333333336</v>
      </c>
      <c r="K749">
        <v>1283403600</v>
      </c>
      <c r="L749" s="16">
        <f t="shared" si="114"/>
        <v>40434.208333333336</v>
      </c>
      <c r="M749">
        <v>1284354000</v>
      </c>
      <c r="N749" t="b">
        <v>0</v>
      </c>
      <c r="O749" t="b">
        <v>0</v>
      </c>
      <c r="P749" t="s">
        <v>33</v>
      </c>
      <c r="Q749" s="6">
        <f t="shared" si="111"/>
        <v>2.2885714285714287</v>
      </c>
      <c r="R749">
        <f t="shared" si="112"/>
        <v>40.049999999999997</v>
      </c>
      <c r="S749" t="str">
        <f t="shared" si="115"/>
        <v>theater</v>
      </c>
      <c r="T749" t="str">
        <f t="shared" si="116"/>
        <v>plays</v>
      </c>
      <c r="U749">
        <f t="shared" si="117"/>
        <v>7</v>
      </c>
      <c r="V749" t="str">
        <f t="shared" si="118"/>
        <v>theater</v>
      </c>
      <c r="W749" t="str">
        <f t="shared" si="120"/>
        <v>theater/plays</v>
      </c>
      <c r="X749">
        <f t="shared" si="119"/>
        <v>13</v>
      </c>
    </row>
    <row r="750" spans="1:2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 s="17">
        <f t="shared" si="113"/>
        <v>40238.25</v>
      </c>
      <c r="K750">
        <v>1267423200</v>
      </c>
      <c r="L750" s="16">
        <f t="shared" si="114"/>
        <v>40263.208333333336</v>
      </c>
      <c r="M750">
        <v>1269579600</v>
      </c>
      <c r="N750" t="b">
        <v>0</v>
      </c>
      <c r="O750" t="b">
        <v>1</v>
      </c>
      <c r="P750" t="s">
        <v>71</v>
      </c>
      <c r="Q750" s="6">
        <f t="shared" si="111"/>
        <v>0.34959979476654696</v>
      </c>
      <c r="R750">
        <f t="shared" si="112"/>
        <v>110.97231270358306</v>
      </c>
      <c r="S750" t="str">
        <f t="shared" si="115"/>
        <v>film &amp; video</v>
      </c>
      <c r="T750" t="str">
        <f t="shared" si="116"/>
        <v>animation</v>
      </c>
      <c r="U750">
        <f t="shared" si="117"/>
        <v>12</v>
      </c>
      <c r="V750" t="str">
        <f t="shared" si="118"/>
        <v>film &amp; video</v>
      </c>
      <c r="W750" t="str">
        <f t="shared" si="120"/>
        <v>imation</v>
      </c>
      <c r="X750">
        <f t="shared" si="119"/>
        <v>22</v>
      </c>
    </row>
    <row r="751" spans="1:2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 s="17">
        <f t="shared" si="113"/>
        <v>41920.208333333336</v>
      </c>
      <c r="K751">
        <v>1412744400</v>
      </c>
      <c r="L751" s="16">
        <f t="shared" si="114"/>
        <v>41932.208333333336</v>
      </c>
      <c r="M751">
        <v>1413781200</v>
      </c>
      <c r="N751" t="b">
        <v>0</v>
      </c>
      <c r="O751" t="b">
        <v>1</v>
      </c>
      <c r="P751" t="s">
        <v>65</v>
      </c>
      <c r="Q751" s="6">
        <f t="shared" si="111"/>
        <v>1.5729069767441861</v>
      </c>
      <c r="R751">
        <f t="shared" si="112"/>
        <v>36.959016393442624</v>
      </c>
      <c r="S751" t="str">
        <f t="shared" si="115"/>
        <v>technology</v>
      </c>
      <c r="T751" t="str">
        <f t="shared" si="116"/>
        <v>wearables</v>
      </c>
      <c r="U751">
        <f t="shared" si="117"/>
        <v>10</v>
      </c>
      <c r="V751" t="str">
        <f t="shared" si="118"/>
        <v>technology</v>
      </c>
      <c r="W751" t="str">
        <f t="shared" si="120"/>
        <v>wearables</v>
      </c>
      <c r="X751">
        <f t="shared" si="119"/>
        <v>20</v>
      </c>
    </row>
    <row r="752" spans="1:2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 s="17">
        <f t="shared" si="113"/>
        <v>40360.208333333336</v>
      </c>
      <c r="K752">
        <v>1277960400</v>
      </c>
      <c r="L752" s="16">
        <f t="shared" si="114"/>
        <v>40385.208333333336</v>
      </c>
      <c r="M752">
        <v>1280120400</v>
      </c>
      <c r="N752" t="b">
        <v>0</v>
      </c>
      <c r="O752" t="b">
        <v>0</v>
      </c>
      <c r="P752" t="s">
        <v>50</v>
      </c>
      <c r="Q752" s="6">
        <f t="shared" si="111"/>
        <v>0.01</v>
      </c>
      <c r="R752">
        <f t="shared" si="112"/>
        <v>1</v>
      </c>
      <c r="S752" t="str">
        <f t="shared" si="115"/>
        <v>music</v>
      </c>
      <c r="T752" t="str">
        <f t="shared" si="116"/>
        <v>electric music</v>
      </c>
      <c r="U752">
        <f t="shared" si="117"/>
        <v>5</v>
      </c>
      <c r="V752" t="str">
        <f t="shared" si="118"/>
        <v>music</v>
      </c>
      <c r="W752" t="str">
        <f t="shared" si="120"/>
        <v>/electric music</v>
      </c>
      <c r="X752">
        <f t="shared" si="119"/>
        <v>20</v>
      </c>
    </row>
    <row r="753" spans="1:2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 s="17">
        <f t="shared" si="113"/>
        <v>42446.208333333328</v>
      </c>
      <c r="K753">
        <v>1458190800</v>
      </c>
      <c r="L753" s="16">
        <f t="shared" si="114"/>
        <v>42461.208333333328</v>
      </c>
      <c r="M753">
        <v>1459486800</v>
      </c>
      <c r="N753" t="b">
        <v>1</v>
      </c>
      <c r="O753" t="b">
        <v>1</v>
      </c>
      <c r="P753" t="s">
        <v>68</v>
      </c>
      <c r="Q753" s="6">
        <f t="shared" si="111"/>
        <v>2.3230555555555554</v>
      </c>
      <c r="R753">
        <f t="shared" si="112"/>
        <v>30.974074074074075</v>
      </c>
      <c r="S753" t="str">
        <f t="shared" si="115"/>
        <v>publishing</v>
      </c>
      <c r="T753" t="str">
        <f t="shared" si="116"/>
        <v>nonfiction</v>
      </c>
      <c r="U753">
        <f t="shared" si="117"/>
        <v>10</v>
      </c>
      <c r="V753" t="str">
        <f t="shared" si="118"/>
        <v>publishing</v>
      </c>
      <c r="W753" t="str">
        <f t="shared" si="120"/>
        <v>on</v>
      </c>
      <c r="X753">
        <f t="shared" si="119"/>
        <v>21</v>
      </c>
    </row>
    <row r="754" spans="1:2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 s="17">
        <f t="shared" si="113"/>
        <v>40395.208333333336</v>
      </c>
      <c r="K754">
        <v>1280984400</v>
      </c>
      <c r="L754" s="16">
        <f t="shared" si="114"/>
        <v>40413.208333333336</v>
      </c>
      <c r="M754">
        <v>1282539600</v>
      </c>
      <c r="N754" t="b">
        <v>0</v>
      </c>
      <c r="O754" t="b">
        <v>1</v>
      </c>
      <c r="P754" t="s">
        <v>33</v>
      </c>
      <c r="Q754" s="6">
        <f t="shared" si="111"/>
        <v>0.92448275862068963</v>
      </c>
      <c r="R754">
        <f t="shared" si="112"/>
        <v>47.035087719298247</v>
      </c>
      <c r="S754" t="str">
        <f t="shared" si="115"/>
        <v>theater</v>
      </c>
      <c r="T754" t="str">
        <f t="shared" si="116"/>
        <v>plays</v>
      </c>
      <c r="U754">
        <f t="shared" si="117"/>
        <v>7</v>
      </c>
      <c r="V754" t="str">
        <f t="shared" si="118"/>
        <v>theater</v>
      </c>
      <c r="W754" t="str">
        <f t="shared" si="120"/>
        <v>theater/plays</v>
      </c>
      <c r="X754">
        <f t="shared" si="119"/>
        <v>13</v>
      </c>
    </row>
    <row r="755" spans="1:2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 s="17">
        <f t="shared" si="113"/>
        <v>40321.208333333336</v>
      </c>
      <c r="K755">
        <v>1274590800</v>
      </c>
      <c r="L755" s="16">
        <f t="shared" si="114"/>
        <v>40336.208333333336</v>
      </c>
      <c r="M755">
        <v>1275886800</v>
      </c>
      <c r="N755" t="b">
        <v>0</v>
      </c>
      <c r="O755" t="b">
        <v>0</v>
      </c>
      <c r="P755" t="s">
        <v>122</v>
      </c>
      <c r="Q755" s="6">
        <f t="shared" si="111"/>
        <v>2.5670212765957445</v>
      </c>
      <c r="R755">
        <f t="shared" si="112"/>
        <v>88.065693430656935</v>
      </c>
      <c r="S755" t="str">
        <f t="shared" si="115"/>
        <v>photography</v>
      </c>
      <c r="T755" t="str">
        <f t="shared" si="116"/>
        <v>photography books</v>
      </c>
      <c r="U755">
        <f t="shared" si="117"/>
        <v>11</v>
      </c>
      <c r="V755" t="str">
        <f t="shared" si="118"/>
        <v>photography</v>
      </c>
      <c r="W755" t="str">
        <f t="shared" si="120"/>
        <v>s</v>
      </c>
      <c r="X755">
        <f t="shared" si="119"/>
        <v>29</v>
      </c>
    </row>
    <row r="756" spans="1:2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 s="17">
        <f t="shared" si="113"/>
        <v>41210.208333333336</v>
      </c>
      <c r="K756">
        <v>1351400400</v>
      </c>
      <c r="L756" s="16">
        <f t="shared" si="114"/>
        <v>41263.25</v>
      </c>
      <c r="M756">
        <v>1355983200</v>
      </c>
      <c r="N756" t="b">
        <v>0</v>
      </c>
      <c r="O756" t="b">
        <v>0</v>
      </c>
      <c r="P756" t="s">
        <v>33</v>
      </c>
      <c r="Q756" s="6">
        <f t="shared" si="111"/>
        <v>1.6847017045454546</v>
      </c>
      <c r="R756">
        <f t="shared" si="112"/>
        <v>37.005616224648989</v>
      </c>
      <c r="S756" t="str">
        <f t="shared" si="115"/>
        <v>theater</v>
      </c>
      <c r="T756" t="str">
        <f t="shared" si="116"/>
        <v>plays</v>
      </c>
      <c r="U756">
        <f t="shared" si="117"/>
        <v>7</v>
      </c>
      <c r="V756" t="str">
        <f t="shared" si="118"/>
        <v>theater</v>
      </c>
      <c r="W756" t="str">
        <f t="shared" si="120"/>
        <v>plays</v>
      </c>
      <c r="X756">
        <f t="shared" si="119"/>
        <v>13</v>
      </c>
    </row>
    <row r="757" spans="1:2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 s="17">
        <f t="shared" si="113"/>
        <v>43096.25</v>
      </c>
      <c r="K757">
        <v>1514354400</v>
      </c>
      <c r="L757" s="16">
        <f t="shared" si="114"/>
        <v>43108.25</v>
      </c>
      <c r="M757">
        <v>1515391200</v>
      </c>
      <c r="N757" t="b">
        <v>0</v>
      </c>
      <c r="O757" t="b">
        <v>1</v>
      </c>
      <c r="P757" t="s">
        <v>33</v>
      </c>
      <c r="Q757" s="6">
        <f t="shared" si="111"/>
        <v>1.6657777777777778</v>
      </c>
      <c r="R757">
        <f t="shared" si="112"/>
        <v>26.027777777777779</v>
      </c>
      <c r="S757" t="str">
        <f t="shared" si="115"/>
        <v>theater</v>
      </c>
      <c r="T757" t="str">
        <f t="shared" si="116"/>
        <v>plays</v>
      </c>
      <c r="U757">
        <f t="shared" si="117"/>
        <v>7</v>
      </c>
      <c r="V757" t="str">
        <f t="shared" si="118"/>
        <v>theater</v>
      </c>
      <c r="W757" t="str">
        <f t="shared" si="120"/>
        <v>plays</v>
      </c>
      <c r="X757">
        <f t="shared" si="119"/>
        <v>13</v>
      </c>
    </row>
    <row r="758" spans="1:2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 s="17">
        <f t="shared" si="113"/>
        <v>42024.25</v>
      </c>
      <c r="K758">
        <v>1421733600</v>
      </c>
      <c r="L758" s="16">
        <f t="shared" si="114"/>
        <v>42030.25</v>
      </c>
      <c r="M758">
        <v>1422252000</v>
      </c>
      <c r="N758" t="b">
        <v>0</v>
      </c>
      <c r="O758" t="b">
        <v>0</v>
      </c>
      <c r="P758" t="s">
        <v>33</v>
      </c>
      <c r="Q758" s="6">
        <f t="shared" si="111"/>
        <v>7.7207692307692311</v>
      </c>
      <c r="R758">
        <f t="shared" si="112"/>
        <v>67.817567567567565</v>
      </c>
      <c r="S758" t="str">
        <f t="shared" si="115"/>
        <v>theater</v>
      </c>
      <c r="T758" t="str">
        <f t="shared" si="116"/>
        <v>plays</v>
      </c>
      <c r="U758">
        <f t="shared" si="117"/>
        <v>7</v>
      </c>
      <c r="V758" t="str">
        <f t="shared" si="118"/>
        <v>theater</v>
      </c>
      <c r="W758" t="str">
        <f t="shared" si="120"/>
        <v>ater/plays</v>
      </c>
      <c r="X758">
        <f t="shared" si="119"/>
        <v>13</v>
      </c>
    </row>
    <row r="759" spans="1:2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 s="17">
        <f t="shared" si="113"/>
        <v>40675.208333333336</v>
      </c>
      <c r="K759">
        <v>1305176400</v>
      </c>
      <c r="L759" s="16">
        <f t="shared" si="114"/>
        <v>40679.208333333336</v>
      </c>
      <c r="M759">
        <v>1305522000</v>
      </c>
      <c r="N759" t="b">
        <v>0</v>
      </c>
      <c r="O759" t="b">
        <v>0</v>
      </c>
      <c r="P759" t="s">
        <v>53</v>
      </c>
      <c r="Q759" s="6">
        <f t="shared" si="111"/>
        <v>4.0685714285714285</v>
      </c>
      <c r="R759">
        <f t="shared" si="112"/>
        <v>49.964912280701753</v>
      </c>
      <c r="S759" t="str">
        <f t="shared" si="115"/>
        <v>film &amp; video</v>
      </c>
      <c r="T759" t="str">
        <f t="shared" si="116"/>
        <v>drama</v>
      </c>
      <c r="U759">
        <f t="shared" si="117"/>
        <v>12</v>
      </c>
      <c r="V759" t="str">
        <f t="shared" si="118"/>
        <v>film &amp; video</v>
      </c>
      <c r="W759" t="e">
        <f t="shared" si="120"/>
        <v>#VALUE!</v>
      </c>
      <c r="X759">
        <f t="shared" si="119"/>
        <v>18</v>
      </c>
    </row>
    <row r="760" spans="1:2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 s="17">
        <f t="shared" si="113"/>
        <v>41936.208333333336</v>
      </c>
      <c r="K760">
        <v>1414126800</v>
      </c>
      <c r="L760" s="16">
        <f t="shared" si="114"/>
        <v>41945.208333333336</v>
      </c>
      <c r="M760">
        <v>1414904400</v>
      </c>
      <c r="N760" t="b">
        <v>0</v>
      </c>
      <c r="O760" t="b">
        <v>0</v>
      </c>
      <c r="P760" t="s">
        <v>23</v>
      </c>
      <c r="Q760" s="6">
        <f t="shared" si="111"/>
        <v>5.6420608108108112</v>
      </c>
      <c r="R760">
        <f t="shared" si="112"/>
        <v>110.01646903820817</v>
      </c>
      <c r="S760" t="str">
        <f t="shared" si="115"/>
        <v>music</v>
      </c>
      <c r="T760" t="str">
        <f t="shared" si="116"/>
        <v>rock</v>
      </c>
      <c r="U760">
        <f t="shared" si="117"/>
        <v>5</v>
      </c>
      <c r="V760" t="str">
        <f t="shared" si="118"/>
        <v>music</v>
      </c>
      <c r="W760" t="str">
        <f t="shared" si="120"/>
        <v>music/rock</v>
      </c>
      <c r="X760">
        <f t="shared" si="119"/>
        <v>10</v>
      </c>
    </row>
    <row r="761" spans="1:2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 s="17">
        <f t="shared" si="113"/>
        <v>43136.25</v>
      </c>
      <c r="K761">
        <v>1517810400</v>
      </c>
      <c r="L761" s="16">
        <f t="shared" si="114"/>
        <v>43166.25</v>
      </c>
      <c r="M761">
        <v>1520402400</v>
      </c>
      <c r="N761" t="b">
        <v>0</v>
      </c>
      <c r="O761" t="b">
        <v>0</v>
      </c>
      <c r="P761" t="s">
        <v>50</v>
      </c>
      <c r="Q761" s="6">
        <f t="shared" si="111"/>
        <v>0.6842686567164179</v>
      </c>
      <c r="R761">
        <f t="shared" si="112"/>
        <v>89.964678178963894</v>
      </c>
      <c r="S761" t="str">
        <f t="shared" si="115"/>
        <v>music</v>
      </c>
      <c r="T761" t="str">
        <f t="shared" si="116"/>
        <v>electric music</v>
      </c>
      <c r="U761">
        <f t="shared" si="117"/>
        <v>5</v>
      </c>
      <c r="V761" t="str">
        <f t="shared" si="118"/>
        <v>music</v>
      </c>
      <c r="W761" t="str">
        <f t="shared" si="120"/>
        <v>ctric music</v>
      </c>
      <c r="X761">
        <f t="shared" si="119"/>
        <v>20</v>
      </c>
    </row>
    <row r="762" spans="1:2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 s="17">
        <f t="shared" si="113"/>
        <v>43678.208333333328</v>
      </c>
      <c r="K762">
        <v>1564635600</v>
      </c>
      <c r="L762" s="16">
        <f t="shared" si="114"/>
        <v>43707.208333333328</v>
      </c>
      <c r="M762">
        <v>1567141200</v>
      </c>
      <c r="N762" t="b">
        <v>0</v>
      </c>
      <c r="O762" t="b">
        <v>1</v>
      </c>
      <c r="P762" t="s">
        <v>89</v>
      </c>
      <c r="Q762" s="6">
        <f t="shared" si="111"/>
        <v>0.34351966873706002</v>
      </c>
      <c r="R762">
        <f t="shared" si="112"/>
        <v>79.009523809523813</v>
      </c>
      <c r="S762" t="str">
        <f t="shared" si="115"/>
        <v>games</v>
      </c>
      <c r="T762" t="str">
        <f t="shared" si="116"/>
        <v>video games</v>
      </c>
      <c r="U762">
        <f t="shared" si="117"/>
        <v>5</v>
      </c>
      <c r="V762" t="str">
        <f t="shared" si="118"/>
        <v>games</v>
      </c>
      <c r="W762" t="str">
        <f t="shared" si="120"/>
        <v>ames</v>
      </c>
      <c r="X762">
        <f t="shared" si="119"/>
        <v>17</v>
      </c>
    </row>
    <row r="763" spans="1:2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 s="17">
        <f t="shared" si="113"/>
        <v>42938.208333333328</v>
      </c>
      <c r="K763">
        <v>1500699600</v>
      </c>
      <c r="L763" s="16">
        <f t="shared" si="114"/>
        <v>42943.208333333328</v>
      </c>
      <c r="M763">
        <v>1501131600</v>
      </c>
      <c r="N763" t="b">
        <v>0</v>
      </c>
      <c r="O763" t="b">
        <v>0</v>
      </c>
      <c r="P763" t="s">
        <v>23</v>
      </c>
      <c r="Q763" s="6">
        <f t="shared" si="111"/>
        <v>6.5545454545454547</v>
      </c>
      <c r="R763">
        <f t="shared" si="112"/>
        <v>86.867469879518069</v>
      </c>
      <c r="S763" t="str">
        <f t="shared" si="115"/>
        <v>music</v>
      </c>
      <c r="T763" t="str">
        <f t="shared" si="116"/>
        <v>rock</v>
      </c>
      <c r="U763">
        <f t="shared" si="117"/>
        <v>5</v>
      </c>
      <c r="V763" t="str">
        <f t="shared" si="118"/>
        <v>music</v>
      </c>
      <c r="W763" t="str">
        <f t="shared" si="120"/>
        <v>rock</v>
      </c>
      <c r="X763">
        <f t="shared" si="119"/>
        <v>10</v>
      </c>
    </row>
    <row r="764" spans="1:2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 s="17">
        <f t="shared" si="113"/>
        <v>41241.25</v>
      </c>
      <c r="K764">
        <v>1354082400</v>
      </c>
      <c r="L764" s="16">
        <f t="shared" si="114"/>
        <v>41252.25</v>
      </c>
      <c r="M764">
        <v>1355032800</v>
      </c>
      <c r="N764" t="b">
        <v>0</v>
      </c>
      <c r="O764" t="b">
        <v>0</v>
      </c>
      <c r="P764" t="s">
        <v>159</v>
      </c>
      <c r="Q764" s="6">
        <f t="shared" si="111"/>
        <v>1.7725714285714285</v>
      </c>
      <c r="R764">
        <f t="shared" si="112"/>
        <v>62.04</v>
      </c>
      <c r="S764" t="str">
        <f t="shared" si="115"/>
        <v>music</v>
      </c>
      <c r="T764" t="str">
        <f t="shared" si="116"/>
        <v>jazz</v>
      </c>
      <c r="U764">
        <f t="shared" si="117"/>
        <v>5</v>
      </c>
      <c r="V764" t="str">
        <f t="shared" si="118"/>
        <v>music</v>
      </c>
      <c r="W764" t="str">
        <f t="shared" si="120"/>
        <v>ic/jazz</v>
      </c>
      <c r="X764">
        <f t="shared" si="119"/>
        <v>10</v>
      </c>
    </row>
    <row r="765" spans="1:2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 s="17">
        <f t="shared" si="113"/>
        <v>41037.208333333336</v>
      </c>
      <c r="K765">
        <v>1336453200</v>
      </c>
      <c r="L765" s="16">
        <f t="shared" si="114"/>
        <v>41072.208333333336</v>
      </c>
      <c r="M765">
        <v>1339477200</v>
      </c>
      <c r="N765" t="b">
        <v>0</v>
      </c>
      <c r="O765" t="b">
        <v>1</v>
      </c>
      <c r="P765" t="s">
        <v>33</v>
      </c>
      <c r="Q765" s="6">
        <f t="shared" si="111"/>
        <v>1.1317857142857144</v>
      </c>
      <c r="R765">
        <f t="shared" si="112"/>
        <v>26.970212765957445</v>
      </c>
      <c r="S765" t="str">
        <f t="shared" si="115"/>
        <v>theater</v>
      </c>
      <c r="T765" t="str">
        <f t="shared" si="116"/>
        <v>plays</v>
      </c>
      <c r="U765">
        <f t="shared" si="117"/>
        <v>7</v>
      </c>
      <c r="V765" t="str">
        <f t="shared" si="118"/>
        <v>theater</v>
      </c>
      <c r="W765" t="str">
        <f t="shared" si="120"/>
        <v>ys</v>
      </c>
      <c r="X765">
        <f t="shared" si="119"/>
        <v>13</v>
      </c>
    </row>
    <row r="766" spans="1:2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 s="17">
        <f t="shared" si="113"/>
        <v>40676.208333333336</v>
      </c>
      <c r="K766">
        <v>1305262800</v>
      </c>
      <c r="L766" s="16">
        <f t="shared" si="114"/>
        <v>40684.208333333336</v>
      </c>
      <c r="M766">
        <v>1305954000</v>
      </c>
      <c r="N766" t="b">
        <v>0</v>
      </c>
      <c r="O766" t="b">
        <v>0</v>
      </c>
      <c r="P766" t="s">
        <v>23</v>
      </c>
      <c r="Q766" s="6">
        <f t="shared" si="111"/>
        <v>7.2818181818181822</v>
      </c>
      <c r="R766">
        <f t="shared" si="112"/>
        <v>54.121621621621621</v>
      </c>
      <c r="S766" t="str">
        <f t="shared" si="115"/>
        <v>music</v>
      </c>
      <c r="T766" t="str">
        <f t="shared" si="116"/>
        <v>rock</v>
      </c>
      <c r="U766">
        <f t="shared" si="117"/>
        <v>5</v>
      </c>
      <c r="V766" t="str">
        <f t="shared" si="118"/>
        <v>music</v>
      </c>
      <c r="W766" t="str">
        <f t="shared" si="120"/>
        <v>music/rock</v>
      </c>
      <c r="X766">
        <f t="shared" si="119"/>
        <v>10</v>
      </c>
    </row>
    <row r="767" spans="1:2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 s="17">
        <f t="shared" si="113"/>
        <v>42840.208333333328</v>
      </c>
      <c r="K767">
        <v>1492232400</v>
      </c>
      <c r="L767" s="16">
        <f t="shared" si="114"/>
        <v>42865.208333333328</v>
      </c>
      <c r="M767">
        <v>1494392400</v>
      </c>
      <c r="N767" t="b">
        <v>1</v>
      </c>
      <c r="O767" t="b">
        <v>1</v>
      </c>
      <c r="P767" t="s">
        <v>60</v>
      </c>
      <c r="Q767" s="6">
        <f t="shared" si="111"/>
        <v>2.0833333333333335</v>
      </c>
      <c r="R767">
        <f t="shared" si="112"/>
        <v>41.035353535353536</v>
      </c>
      <c r="S767" t="str">
        <f t="shared" si="115"/>
        <v>music</v>
      </c>
      <c r="T767" t="str">
        <f t="shared" si="116"/>
        <v>indie rock</v>
      </c>
      <c r="U767">
        <f t="shared" si="117"/>
        <v>5</v>
      </c>
      <c r="V767" t="str">
        <f t="shared" si="118"/>
        <v>music</v>
      </c>
      <c r="W767" t="str">
        <f t="shared" si="120"/>
        <v>music/indie rock</v>
      </c>
      <c r="X767">
        <f t="shared" si="119"/>
        <v>16</v>
      </c>
    </row>
    <row r="768" spans="1:2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 s="17">
        <f t="shared" si="113"/>
        <v>43362.208333333328</v>
      </c>
      <c r="K768">
        <v>1537333200</v>
      </c>
      <c r="L768" s="16">
        <f t="shared" si="114"/>
        <v>43363.208333333328</v>
      </c>
      <c r="M768">
        <v>1537419600</v>
      </c>
      <c r="N768" t="b">
        <v>0</v>
      </c>
      <c r="O768" t="b">
        <v>0</v>
      </c>
      <c r="P768" t="s">
        <v>474</v>
      </c>
      <c r="Q768" s="6">
        <f t="shared" si="111"/>
        <v>0.31171232876712329</v>
      </c>
      <c r="R768">
        <f t="shared" si="112"/>
        <v>55.052419354838712</v>
      </c>
      <c r="S768" t="str">
        <f t="shared" si="115"/>
        <v>film &amp; video</v>
      </c>
      <c r="T768" t="str">
        <f t="shared" si="116"/>
        <v>science fiction</v>
      </c>
      <c r="U768">
        <f t="shared" si="117"/>
        <v>12</v>
      </c>
      <c r="V768" t="str">
        <f t="shared" si="118"/>
        <v>film &amp; video</v>
      </c>
      <c r="W768" t="str">
        <f t="shared" si="120"/>
        <v>ce fiction</v>
      </c>
      <c r="X768">
        <f t="shared" si="119"/>
        <v>28</v>
      </c>
    </row>
    <row r="769" spans="1:2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 s="17">
        <f t="shared" si="113"/>
        <v>42283.208333333328</v>
      </c>
      <c r="K769">
        <v>1444107600</v>
      </c>
      <c r="L769" s="16">
        <f t="shared" si="114"/>
        <v>42328.25</v>
      </c>
      <c r="M769">
        <v>1447999200</v>
      </c>
      <c r="N769" t="b">
        <v>0</v>
      </c>
      <c r="O769" t="b">
        <v>0</v>
      </c>
      <c r="P769" t="s">
        <v>206</v>
      </c>
      <c r="Q769" s="6">
        <f t="shared" si="111"/>
        <v>0.56967078189300413</v>
      </c>
      <c r="R769">
        <f t="shared" si="112"/>
        <v>107.93762183235867</v>
      </c>
      <c r="S769" t="str">
        <f t="shared" si="115"/>
        <v>publishing</v>
      </c>
      <c r="T769" t="str">
        <f t="shared" si="116"/>
        <v>translations</v>
      </c>
      <c r="U769">
        <f t="shared" si="117"/>
        <v>10</v>
      </c>
      <c r="V769" t="str">
        <f t="shared" si="118"/>
        <v>publishing</v>
      </c>
      <c r="W769" t="str">
        <f t="shared" si="120"/>
        <v>ns</v>
      </c>
      <c r="X769">
        <f t="shared" si="119"/>
        <v>23</v>
      </c>
    </row>
    <row r="770" spans="1:2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 s="17">
        <f t="shared" si="113"/>
        <v>41619.25</v>
      </c>
      <c r="K770">
        <v>1386741600</v>
      </c>
      <c r="L770" s="16">
        <f t="shared" si="114"/>
        <v>41634.25</v>
      </c>
      <c r="M770">
        <v>1388037600</v>
      </c>
      <c r="N770" t="b">
        <v>0</v>
      </c>
      <c r="O770" t="b">
        <v>0</v>
      </c>
      <c r="P770" t="s">
        <v>33</v>
      </c>
      <c r="Q770" s="6">
        <f t="shared" ref="Q770:Q833" si="121">E770/D770</f>
        <v>2.31</v>
      </c>
      <c r="R770">
        <f t="shared" ref="R770:R833" si="122">IFERROR(E770/G770, 0)</f>
        <v>73.92</v>
      </c>
      <c r="S770" t="str">
        <f t="shared" si="115"/>
        <v>theater</v>
      </c>
      <c r="T770" t="str">
        <f t="shared" si="116"/>
        <v>plays</v>
      </c>
      <c r="U770">
        <f t="shared" si="117"/>
        <v>7</v>
      </c>
      <c r="V770" t="str">
        <f t="shared" si="118"/>
        <v>theater</v>
      </c>
      <c r="W770" t="str">
        <f t="shared" si="120"/>
        <v>ter/plays</v>
      </c>
      <c r="X770">
        <f t="shared" si="119"/>
        <v>13</v>
      </c>
    </row>
    <row r="771" spans="1:2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 s="17">
        <f t="shared" ref="J771:J834" si="123">(((K771/60)/60)/24)+DATE(1970,1,1)</f>
        <v>41501.208333333336</v>
      </c>
      <c r="K771">
        <v>1376542800</v>
      </c>
      <c r="L771" s="16">
        <f t="shared" ref="L771:L834" si="124">(((M771/60)/60)/24)+DATE(1970,1,1)</f>
        <v>41527.208333333336</v>
      </c>
      <c r="M771">
        <v>1378789200</v>
      </c>
      <c r="N771" t="b">
        <v>0</v>
      </c>
      <c r="O771" t="b">
        <v>0</v>
      </c>
      <c r="P771" t="s">
        <v>89</v>
      </c>
      <c r="Q771" s="6">
        <f t="shared" si="121"/>
        <v>0.86867834394904464</v>
      </c>
      <c r="R771">
        <f t="shared" si="122"/>
        <v>31.995894428152493</v>
      </c>
      <c r="S771" t="str">
        <f t="shared" ref="S771:S834" si="125">LEFT(P771,SEARCH("/",P771)-1)</f>
        <v>games</v>
      </c>
      <c r="T771" t="str">
        <f t="shared" ref="T771:T834" si="126">MID(P771,SEARCH("/",P771)+1,LEN(P771))</f>
        <v>video games</v>
      </c>
      <c r="U771">
        <f t="shared" ref="U771:U834" si="127">SEARCH("/",P771)-1</f>
        <v>5</v>
      </c>
      <c r="V771" t="str">
        <f t="shared" ref="V771:V834" si="128">LEFT(P771,SEARCH("/",P771)-1)</f>
        <v>games</v>
      </c>
      <c r="W771" t="str">
        <f t="shared" si="120"/>
        <v>o games</v>
      </c>
      <c r="X771">
        <f t="shared" si="119"/>
        <v>17</v>
      </c>
    </row>
    <row r="772" spans="1:2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 s="17">
        <f t="shared" si="123"/>
        <v>41743.208333333336</v>
      </c>
      <c r="K772">
        <v>1397451600</v>
      </c>
      <c r="L772" s="16">
        <f t="shared" si="124"/>
        <v>41750.208333333336</v>
      </c>
      <c r="M772">
        <v>1398056400</v>
      </c>
      <c r="N772" t="b">
        <v>0</v>
      </c>
      <c r="O772" t="b">
        <v>1</v>
      </c>
      <c r="P772" t="s">
        <v>33</v>
      </c>
      <c r="Q772" s="6">
        <f t="shared" si="121"/>
        <v>2.7074418604651163</v>
      </c>
      <c r="R772">
        <f t="shared" si="122"/>
        <v>53.898148148148145</v>
      </c>
      <c r="S772" t="str">
        <f t="shared" si="125"/>
        <v>theater</v>
      </c>
      <c r="T772" t="str">
        <f t="shared" si="126"/>
        <v>plays</v>
      </c>
      <c r="U772">
        <f t="shared" si="127"/>
        <v>7</v>
      </c>
      <c r="V772" t="str">
        <f t="shared" si="128"/>
        <v>theater</v>
      </c>
      <c r="W772" t="str">
        <f t="shared" si="120"/>
        <v>plays</v>
      </c>
      <c r="X772">
        <f t="shared" ref="X772:X835" si="129">LEN(P772)</f>
        <v>13</v>
      </c>
    </row>
    <row r="773" spans="1:2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 s="17">
        <f t="shared" si="123"/>
        <v>43491.25</v>
      </c>
      <c r="K773">
        <v>1548482400</v>
      </c>
      <c r="L773" s="16">
        <f t="shared" si="124"/>
        <v>43518.25</v>
      </c>
      <c r="M773">
        <v>1550815200</v>
      </c>
      <c r="N773" t="b">
        <v>0</v>
      </c>
      <c r="O773" t="b">
        <v>0</v>
      </c>
      <c r="P773" t="s">
        <v>33</v>
      </c>
      <c r="Q773" s="6">
        <f t="shared" si="121"/>
        <v>0.49446428571428569</v>
      </c>
      <c r="R773">
        <f t="shared" si="122"/>
        <v>106.5</v>
      </c>
      <c r="S773" t="str">
        <f t="shared" si="125"/>
        <v>theater</v>
      </c>
      <c r="T773" t="str">
        <f t="shared" si="126"/>
        <v>plays</v>
      </c>
      <c r="U773">
        <f t="shared" si="127"/>
        <v>7</v>
      </c>
      <c r="V773" t="str">
        <f t="shared" si="128"/>
        <v>theater</v>
      </c>
      <c r="W773" t="str">
        <f t="shared" si="120"/>
        <v>er/plays</v>
      </c>
      <c r="X773">
        <f t="shared" si="129"/>
        <v>13</v>
      </c>
    </row>
    <row r="774" spans="1:2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 s="17">
        <f t="shared" si="123"/>
        <v>43505.25</v>
      </c>
      <c r="K774">
        <v>1549692000</v>
      </c>
      <c r="L774" s="16">
        <f t="shared" si="124"/>
        <v>43509.25</v>
      </c>
      <c r="M774">
        <v>1550037600</v>
      </c>
      <c r="N774" t="b">
        <v>0</v>
      </c>
      <c r="O774" t="b">
        <v>0</v>
      </c>
      <c r="P774" t="s">
        <v>60</v>
      </c>
      <c r="Q774" s="6">
        <f t="shared" si="121"/>
        <v>1.1335962566844919</v>
      </c>
      <c r="R774">
        <f t="shared" si="122"/>
        <v>32.999805409612762</v>
      </c>
      <c r="S774" t="str">
        <f t="shared" si="125"/>
        <v>music</v>
      </c>
      <c r="T774" t="str">
        <f t="shared" si="126"/>
        <v>indie rock</v>
      </c>
      <c r="U774">
        <f t="shared" si="127"/>
        <v>5</v>
      </c>
      <c r="V774" t="str">
        <f t="shared" si="128"/>
        <v>music</v>
      </c>
      <c r="W774" t="str">
        <f t="shared" ref="W774:W837" si="130">RIGHT(P774,LEN(P775)-SEARCH("/",P774))</f>
        <v>ie rock</v>
      </c>
      <c r="X774">
        <f t="shared" si="129"/>
        <v>16</v>
      </c>
    </row>
    <row r="775" spans="1:2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 s="17">
        <f t="shared" si="123"/>
        <v>42838.208333333328</v>
      </c>
      <c r="K775">
        <v>1492059600</v>
      </c>
      <c r="L775" s="16">
        <f t="shared" si="124"/>
        <v>42848.208333333328</v>
      </c>
      <c r="M775">
        <v>1492923600</v>
      </c>
      <c r="N775" t="b">
        <v>0</v>
      </c>
      <c r="O775" t="b">
        <v>0</v>
      </c>
      <c r="P775" t="s">
        <v>33</v>
      </c>
      <c r="Q775" s="6">
        <f t="shared" si="121"/>
        <v>1.9055555555555554</v>
      </c>
      <c r="R775">
        <f t="shared" si="122"/>
        <v>43.00254993625159</v>
      </c>
      <c r="S775" t="str">
        <f t="shared" si="125"/>
        <v>theater</v>
      </c>
      <c r="T775" t="str">
        <f t="shared" si="126"/>
        <v>plays</v>
      </c>
      <c r="U775">
        <f t="shared" si="127"/>
        <v>7</v>
      </c>
      <c r="V775" t="str">
        <f t="shared" si="128"/>
        <v>theater</v>
      </c>
      <c r="W775" t="str">
        <f t="shared" si="130"/>
        <v>/plays</v>
      </c>
      <c r="X775">
        <f t="shared" si="129"/>
        <v>13</v>
      </c>
    </row>
    <row r="776" spans="1:2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 s="17">
        <f t="shared" si="123"/>
        <v>42513.208333333328</v>
      </c>
      <c r="K776">
        <v>1463979600</v>
      </c>
      <c r="L776" s="16">
        <f t="shared" si="124"/>
        <v>42554.208333333328</v>
      </c>
      <c r="M776">
        <v>1467522000</v>
      </c>
      <c r="N776" t="b">
        <v>0</v>
      </c>
      <c r="O776" t="b">
        <v>0</v>
      </c>
      <c r="P776" t="s">
        <v>28</v>
      </c>
      <c r="Q776" s="6">
        <f t="shared" si="121"/>
        <v>1.355</v>
      </c>
      <c r="R776">
        <f t="shared" si="122"/>
        <v>86.858974358974365</v>
      </c>
      <c r="S776" t="str">
        <f t="shared" si="125"/>
        <v>technology</v>
      </c>
      <c r="T776" t="str">
        <f t="shared" si="126"/>
        <v>web</v>
      </c>
      <c r="U776">
        <f t="shared" si="127"/>
        <v>10</v>
      </c>
      <c r="V776" t="str">
        <f t="shared" si="128"/>
        <v>technology</v>
      </c>
      <c r="W776" t="e">
        <f t="shared" si="130"/>
        <v>#VALUE!</v>
      </c>
      <c r="X776">
        <f t="shared" si="129"/>
        <v>14</v>
      </c>
    </row>
    <row r="777" spans="1:2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 s="17">
        <f t="shared" si="123"/>
        <v>41949.25</v>
      </c>
      <c r="K777">
        <v>1415253600</v>
      </c>
      <c r="L777" s="16">
        <f t="shared" si="124"/>
        <v>41959.25</v>
      </c>
      <c r="M777">
        <v>1416117600</v>
      </c>
      <c r="N777" t="b">
        <v>0</v>
      </c>
      <c r="O777" t="b">
        <v>0</v>
      </c>
      <c r="P777" t="s">
        <v>23</v>
      </c>
      <c r="Q777" s="6">
        <f t="shared" si="121"/>
        <v>0.10297872340425532</v>
      </c>
      <c r="R777">
        <f t="shared" si="122"/>
        <v>96.8</v>
      </c>
      <c r="S777" t="str">
        <f t="shared" si="125"/>
        <v>music</v>
      </c>
      <c r="T777" t="str">
        <f t="shared" si="126"/>
        <v>rock</v>
      </c>
      <c r="U777">
        <f t="shared" si="127"/>
        <v>5</v>
      </c>
      <c r="V777" t="str">
        <f t="shared" si="128"/>
        <v>music</v>
      </c>
      <c r="W777" t="str">
        <f t="shared" si="130"/>
        <v>ic/rock</v>
      </c>
      <c r="X777">
        <f t="shared" si="129"/>
        <v>10</v>
      </c>
    </row>
    <row r="778" spans="1:2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 s="17">
        <f t="shared" si="123"/>
        <v>43650.208333333328</v>
      </c>
      <c r="K778">
        <v>1562216400</v>
      </c>
      <c r="L778" s="16">
        <f t="shared" si="124"/>
        <v>43668.208333333328</v>
      </c>
      <c r="M778">
        <v>1563771600</v>
      </c>
      <c r="N778" t="b">
        <v>0</v>
      </c>
      <c r="O778" t="b">
        <v>0</v>
      </c>
      <c r="P778" t="s">
        <v>33</v>
      </c>
      <c r="Q778" s="6">
        <f t="shared" si="121"/>
        <v>0.65544223826714798</v>
      </c>
      <c r="R778">
        <f t="shared" si="122"/>
        <v>32.995456610631528</v>
      </c>
      <c r="S778" t="str">
        <f t="shared" si="125"/>
        <v>theater</v>
      </c>
      <c r="T778" t="str">
        <f t="shared" si="126"/>
        <v>plays</v>
      </c>
      <c r="U778">
        <f t="shared" si="127"/>
        <v>7</v>
      </c>
      <c r="V778" t="str">
        <f t="shared" si="128"/>
        <v>theater</v>
      </c>
      <c r="W778" t="str">
        <f t="shared" si="130"/>
        <v>plays</v>
      </c>
      <c r="X778">
        <f t="shared" si="129"/>
        <v>13</v>
      </c>
    </row>
    <row r="779" spans="1:2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 s="17">
        <f t="shared" si="123"/>
        <v>40809.208333333336</v>
      </c>
      <c r="K779">
        <v>1316754000</v>
      </c>
      <c r="L779" s="16">
        <f t="shared" si="124"/>
        <v>40838.208333333336</v>
      </c>
      <c r="M779">
        <v>1319259600</v>
      </c>
      <c r="N779" t="b">
        <v>0</v>
      </c>
      <c r="O779" t="b">
        <v>0</v>
      </c>
      <c r="P779" t="s">
        <v>33</v>
      </c>
      <c r="Q779" s="6">
        <f t="shared" si="121"/>
        <v>0.49026652452025588</v>
      </c>
      <c r="R779">
        <f t="shared" si="122"/>
        <v>68.028106508875737</v>
      </c>
      <c r="S779" t="str">
        <f t="shared" si="125"/>
        <v>theater</v>
      </c>
      <c r="T779" t="str">
        <f t="shared" si="126"/>
        <v>plays</v>
      </c>
      <c r="U779">
        <f t="shared" si="127"/>
        <v>7</v>
      </c>
      <c r="V779" t="str">
        <f t="shared" si="128"/>
        <v>theater</v>
      </c>
      <c r="W779" t="str">
        <f t="shared" si="130"/>
        <v>theater/plays</v>
      </c>
      <c r="X779">
        <f t="shared" si="129"/>
        <v>13</v>
      </c>
    </row>
    <row r="780" spans="1:2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 s="17">
        <f t="shared" si="123"/>
        <v>40768.208333333336</v>
      </c>
      <c r="K780">
        <v>1313211600</v>
      </c>
      <c r="L780" s="16">
        <f t="shared" si="124"/>
        <v>40773.208333333336</v>
      </c>
      <c r="M780">
        <v>1313643600</v>
      </c>
      <c r="N780" t="b">
        <v>0</v>
      </c>
      <c r="O780" t="b">
        <v>0</v>
      </c>
      <c r="P780" t="s">
        <v>71</v>
      </c>
      <c r="Q780" s="6">
        <f t="shared" si="121"/>
        <v>7.8792307692307695</v>
      </c>
      <c r="R780">
        <f t="shared" si="122"/>
        <v>58.867816091954026</v>
      </c>
      <c r="S780" t="str">
        <f t="shared" si="125"/>
        <v>film &amp; video</v>
      </c>
      <c r="T780" t="str">
        <f t="shared" si="126"/>
        <v>animation</v>
      </c>
      <c r="U780">
        <f t="shared" si="127"/>
        <v>12</v>
      </c>
      <c r="V780" t="str">
        <f t="shared" si="128"/>
        <v>film &amp; video</v>
      </c>
      <c r="W780" t="str">
        <f t="shared" si="130"/>
        <v/>
      </c>
      <c r="X780">
        <f t="shared" si="129"/>
        <v>22</v>
      </c>
    </row>
    <row r="781" spans="1:2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 s="17">
        <f t="shared" si="123"/>
        <v>42230.208333333328</v>
      </c>
      <c r="K781">
        <v>1439528400</v>
      </c>
      <c r="L781" s="16">
        <f t="shared" si="124"/>
        <v>42239.208333333328</v>
      </c>
      <c r="M781">
        <v>1440306000</v>
      </c>
      <c r="N781" t="b">
        <v>0</v>
      </c>
      <c r="O781" t="b">
        <v>1</v>
      </c>
      <c r="P781" t="s">
        <v>33</v>
      </c>
      <c r="Q781" s="6">
        <f t="shared" si="121"/>
        <v>0.80306347746090156</v>
      </c>
      <c r="R781">
        <f t="shared" si="122"/>
        <v>105.04572803850782</v>
      </c>
      <c r="S781" t="str">
        <f t="shared" si="125"/>
        <v>theater</v>
      </c>
      <c r="T781" t="str">
        <f t="shared" si="126"/>
        <v>plays</v>
      </c>
      <c r="U781">
        <f t="shared" si="127"/>
        <v>7</v>
      </c>
      <c r="V781" t="str">
        <f t="shared" si="128"/>
        <v>theater</v>
      </c>
      <c r="W781" t="str">
        <f t="shared" si="130"/>
        <v>ater/plays</v>
      </c>
      <c r="X781">
        <f t="shared" si="129"/>
        <v>13</v>
      </c>
    </row>
    <row r="782" spans="1:2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 s="17">
        <f t="shared" si="123"/>
        <v>42573.208333333328</v>
      </c>
      <c r="K782">
        <v>1469163600</v>
      </c>
      <c r="L782" s="16">
        <f t="shared" si="124"/>
        <v>42592.208333333328</v>
      </c>
      <c r="M782">
        <v>1470805200</v>
      </c>
      <c r="N782" t="b">
        <v>0</v>
      </c>
      <c r="O782" t="b">
        <v>1</v>
      </c>
      <c r="P782" t="s">
        <v>53</v>
      </c>
      <c r="Q782" s="6">
        <f t="shared" si="121"/>
        <v>1.0629411764705883</v>
      </c>
      <c r="R782">
        <f t="shared" si="122"/>
        <v>33.054878048780488</v>
      </c>
      <c r="S782" t="str">
        <f t="shared" si="125"/>
        <v>film &amp; video</v>
      </c>
      <c r="T782" t="str">
        <f t="shared" si="126"/>
        <v>drama</v>
      </c>
      <c r="U782">
        <f t="shared" si="127"/>
        <v>12</v>
      </c>
      <c r="V782" t="str">
        <f t="shared" si="128"/>
        <v>film &amp; video</v>
      </c>
      <c r="W782" t="str">
        <f t="shared" si="130"/>
        <v/>
      </c>
      <c r="X782">
        <f t="shared" si="129"/>
        <v>18</v>
      </c>
    </row>
    <row r="783" spans="1:2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 s="17">
        <f t="shared" si="123"/>
        <v>40482.208333333336</v>
      </c>
      <c r="K783">
        <v>1288501200</v>
      </c>
      <c r="L783" s="16">
        <f t="shared" si="124"/>
        <v>40533.25</v>
      </c>
      <c r="M783">
        <v>1292911200</v>
      </c>
      <c r="N783" t="b">
        <v>0</v>
      </c>
      <c r="O783" t="b">
        <v>0</v>
      </c>
      <c r="P783" t="s">
        <v>33</v>
      </c>
      <c r="Q783" s="6">
        <f t="shared" si="121"/>
        <v>0.50735632183908042</v>
      </c>
      <c r="R783">
        <f t="shared" si="122"/>
        <v>78.821428571428569</v>
      </c>
      <c r="S783" t="str">
        <f t="shared" si="125"/>
        <v>theater</v>
      </c>
      <c r="T783" t="str">
        <f t="shared" si="126"/>
        <v>plays</v>
      </c>
      <c r="U783">
        <f t="shared" si="127"/>
        <v>7</v>
      </c>
      <c r="V783" t="str">
        <f t="shared" si="128"/>
        <v>theater</v>
      </c>
      <c r="W783" t="str">
        <f t="shared" si="130"/>
        <v>theater/plays</v>
      </c>
      <c r="X783">
        <f t="shared" si="129"/>
        <v>13</v>
      </c>
    </row>
    <row r="784" spans="1:2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 s="17">
        <f t="shared" si="123"/>
        <v>40603.25</v>
      </c>
      <c r="K784">
        <v>1298959200</v>
      </c>
      <c r="L784" s="16">
        <f t="shared" si="124"/>
        <v>40631.208333333336</v>
      </c>
      <c r="M784">
        <v>1301374800</v>
      </c>
      <c r="N784" t="b">
        <v>0</v>
      </c>
      <c r="O784" t="b">
        <v>1</v>
      </c>
      <c r="P784" t="s">
        <v>71</v>
      </c>
      <c r="Q784" s="6">
        <f t="shared" si="121"/>
        <v>2.153137254901961</v>
      </c>
      <c r="R784">
        <f t="shared" si="122"/>
        <v>68.204968944099377</v>
      </c>
      <c r="S784" t="str">
        <f t="shared" si="125"/>
        <v>film &amp; video</v>
      </c>
      <c r="T784" t="str">
        <f t="shared" si="126"/>
        <v>animation</v>
      </c>
      <c r="U784">
        <f t="shared" si="127"/>
        <v>12</v>
      </c>
      <c r="V784" t="str">
        <f t="shared" si="128"/>
        <v>film &amp; video</v>
      </c>
      <c r="W784" t="e">
        <f t="shared" si="130"/>
        <v>#VALUE!</v>
      </c>
      <c r="X784">
        <f t="shared" si="129"/>
        <v>22</v>
      </c>
    </row>
    <row r="785" spans="1:2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 s="17">
        <f t="shared" si="123"/>
        <v>41625.25</v>
      </c>
      <c r="K785">
        <v>1387260000</v>
      </c>
      <c r="L785" s="16">
        <f t="shared" si="124"/>
        <v>41632.25</v>
      </c>
      <c r="M785">
        <v>1387864800</v>
      </c>
      <c r="N785" t="b">
        <v>0</v>
      </c>
      <c r="O785" t="b">
        <v>0</v>
      </c>
      <c r="P785" t="s">
        <v>23</v>
      </c>
      <c r="Q785" s="6">
        <f t="shared" si="121"/>
        <v>1.4122972972972974</v>
      </c>
      <c r="R785">
        <f t="shared" si="122"/>
        <v>75.731884057971016</v>
      </c>
      <c r="S785" t="str">
        <f t="shared" si="125"/>
        <v>music</v>
      </c>
      <c r="T785" t="str">
        <f t="shared" si="126"/>
        <v>rock</v>
      </c>
      <c r="U785">
        <f t="shared" si="127"/>
        <v>5</v>
      </c>
      <c r="V785" t="str">
        <f t="shared" si="128"/>
        <v>music</v>
      </c>
      <c r="W785" t="str">
        <f t="shared" si="130"/>
        <v>sic/rock</v>
      </c>
      <c r="X785">
        <f t="shared" si="129"/>
        <v>10</v>
      </c>
    </row>
    <row r="786" spans="1:2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 s="17">
        <f t="shared" si="123"/>
        <v>42435.25</v>
      </c>
      <c r="K786">
        <v>1457244000</v>
      </c>
      <c r="L786" s="16">
        <f t="shared" si="124"/>
        <v>42446.208333333328</v>
      </c>
      <c r="M786">
        <v>1458190800</v>
      </c>
      <c r="N786" t="b">
        <v>0</v>
      </c>
      <c r="O786" t="b">
        <v>0</v>
      </c>
      <c r="P786" t="s">
        <v>28</v>
      </c>
      <c r="Q786" s="6">
        <f t="shared" si="121"/>
        <v>1.1533745781777278</v>
      </c>
      <c r="R786">
        <f t="shared" si="122"/>
        <v>30.996070133010882</v>
      </c>
      <c r="S786" t="str">
        <f t="shared" si="125"/>
        <v>technology</v>
      </c>
      <c r="T786" t="str">
        <f t="shared" si="126"/>
        <v>web</v>
      </c>
      <c r="U786">
        <f t="shared" si="127"/>
        <v>10</v>
      </c>
      <c r="V786" t="str">
        <f t="shared" si="128"/>
        <v>technology</v>
      </c>
      <c r="W786" t="str">
        <f t="shared" si="130"/>
        <v>hnology/web</v>
      </c>
      <c r="X786">
        <f t="shared" si="129"/>
        <v>14</v>
      </c>
    </row>
    <row r="787" spans="1:2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 s="17">
        <f t="shared" si="123"/>
        <v>43582.208333333328</v>
      </c>
      <c r="K787">
        <v>1556341200</v>
      </c>
      <c r="L787" s="16">
        <f t="shared" si="124"/>
        <v>43616.208333333328</v>
      </c>
      <c r="M787">
        <v>1559278800</v>
      </c>
      <c r="N787" t="b">
        <v>0</v>
      </c>
      <c r="O787" t="b">
        <v>1</v>
      </c>
      <c r="P787" t="s">
        <v>71</v>
      </c>
      <c r="Q787" s="6">
        <f t="shared" si="121"/>
        <v>1.9311940298507462</v>
      </c>
      <c r="R787">
        <f t="shared" si="122"/>
        <v>101.88188976377953</v>
      </c>
      <c r="S787" t="str">
        <f t="shared" si="125"/>
        <v>film &amp; video</v>
      </c>
      <c r="T787" t="str">
        <f t="shared" si="126"/>
        <v>animation</v>
      </c>
      <c r="U787">
        <f t="shared" si="127"/>
        <v>12</v>
      </c>
      <c r="V787" t="str">
        <f t="shared" si="128"/>
        <v>film &amp; video</v>
      </c>
      <c r="W787" t="e">
        <f t="shared" si="130"/>
        <v>#VALUE!</v>
      </c>
      <c r="X787">
        <f t="shared" si="129"/>
        <v>22</v>
      </c>
    </row>
    <row r="788" spans="1:2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 s="17">
        <f t="shared" si="123"/>
        <v>43186.208333333328</v>
      </c>
      <c r="K788">
        <v>1522126800</v>
      </c>
      <c r="L788" s="16">
        <f t="shared" si="124"/>
        <v>43193.208333333328</v>
      </c>
      <c r="M788">
        <v>1522731600</v>
      </c>
      <c r="N788" t="b">
        <v>0</v>
      </c>
      <c r="O788" t="b">
        <v>1</v>
      </c>
      <c r="P788" t="s">
        <v>159</v>
      </c>
      <c r="Q788" s="6">
        <f t="shared" si="121"/>
        <v>7.2973333333333334</v>
      </c>
      <c r="R788">
        <f t="shared" si="122"/>
        <v>52.879227053140099</v>
      </c>
      <c r="S788" t="str">
        <f t="shared" si="125"/>
        <v>music</v>
      </c>
      <c r="T788" t="str">
        <f t="shared" si="126"/>
        <v>jazz</v>
      </c>
      <c r="U788">
        <f t="shared" si="127"/>
        <v>5</v>
      </c>
      <c r="V788" t="str">
        <f t="shared" si="128"/>
        <v>music</v>
      </c>
      <c r="W788" t="str">
        <f t="shared" si="130"/>
        <v>jazz</v>
      </c>
      <c r="X788">
        <f t="shared" si="129"/>
        <v>10</v>
      </c>
    </row>
    <row r="789" spans="1:2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 s="17">
        <f t="shared" si="123"/>
        <v>40684.208333333336</v>
      </c>
      <c r="K789">
        <v>1305954000</v>
      </c>
      <c r="L789" s="16">
        <f t="shared" si="124"/>
        <v>40693.208333333336</v>
      </c>
      <c r="M789">
        <v>1306731600</v>
      </c>
      <c r="N789" t="b">
        <v>0</v>
      </c>
      <c r="O789" t="b">
        <v>0</v>
      </c>
      <c r="P789" t="s">
        <v>23</v>
      </c>
      <c r="Q789" s="6">
        <f t="shared" si="121"/>
        <v>0.99663398692810456</v>
      </c>
      <c r="R789">
        <f t="shared" si="122"/>
        <v>71.005820721769496</v>
      </c>
      <c r="S789" t="str">
        <f t="shared" si="125"/>
        <v>music</v>
      </c>
      <c r="T789" t="str">
        <f t="shared" si="126"/>
        <v>rock</v>
      </c>
      <c r="U789">
        <f t="shared" si="127"/>
        <v>5</v>
      </c>
      <c r="V789" t="str">
        <f t="shared" si="128"/>
        <v>music</v>
      </c>
      <c r="W789" t="str">
        <f t="shared" si="130"/>
        <v>music/rock</v>
      </c>
      <c r="X789">
        <f t="shared" si="129"/>
        <v>10</v>
      </c>
    </row>
    <row r="790" spans="1:2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 s="17">
        <f t="shared" si="123"/>
        <v>41202.208333333336</v>
      </c>
      <c r="K790">
        <v>1350709200</v>
      </c>
      <c r="L790" s="16">
        <f t="shared" si="124"/>
        <v>41223.25</v>
      </c>
      <c r="M790">
        <v>1352527200</v>
      </c>
      <c r="N790" t="b">
        <v>0</v>
      </c>
      <c r="O790" t="b">
        <v>0</v>
      </c>
      <c r="P790" t="s">
        <v>71</v>
      </c>
      <c r="Q790" s="6">
        <f t="shared" si="121"/>
        <v>0.88166666666666671</v>
      </c>
      <c r="R790">
        <f t="shared" si="122"/>
        <v>102.38709677419355</v>
      </c>
      <c r="S790" t="str">
        <f t="shared" si="125"/>
        <v>film &amp; video</v>
      </c>
      <c r="T790" t="str">
        <f t="shared" si="126"/>
        <v>animation</v>
      </c>
      <c r="U790">
        <f t="shared" si="127"/>
        <v>12</v>
      </c>
      <c r="V790" t="str">
        <f t="shared" si="128"/>
        <v>film &amp; video</v>
      </c>
      <c r="W790" t="str">
        <f t="shared" si="130"/>
        <v/>
      </c>
      <c r="X790">
        <f t="shared" si="129"/>
        <v>22</v>
      </c>
    </row>
    <row r="791" spans="1:2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 s="17">
        <f t="shared" si="123"/>
        <v>41786.208333333336</v>
      </c>
      <c r="K791">
        <v>1401166800</v>
      </c>
      <c r="L791" s="16">
        <f t="shared" si="124"/>
        <v>41823.208333333336</v>
      </c>
      <c r="M791">
        <v>1404363600</v>
      </c>
      <c r="N791" t="b">
        <v>0</v>
      </c>
      <c r="O791" t="b">
        <v>0</v>
      </c>
      <c r="P791" t="s">
        <v>33</v>
      </c>
      <c r="Q791" s="6">
        <f t="shared" si="121"/>
        <v>0.37233333333333335</v>
      </c>
      <c r="R791">
        <f t="shared" si="122"/>
        <v>74.466666666666669</v>
      </c>
      <c r="S791" t="str">
        <f t="shared" si="125"/>
        <v>theater</v>
      </c>
      <c r="T791" t="str">
        <f t="shared" si="126"/>
        <v>plays</v>
      </c>
      <c r="U791">
        <f t="shared" si="127"/>
        <v>7</v>
      </c>
      <c r="V791" t="str">
        <f t="shared" si="128"/>
        <v>theater</v>
      </c>
      <c r="W791" t="str">
        <f t="shared" si="130"/>
        <v>plays</v>
      </c>
      <c r="X791">
        <f t="shared" si="129"/>
        <v>13</v>
      </c>
    </row>
    <row r="792" spans="1:2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 s="17">
        <f t="shared" si="123"/>
        <v>40223.25</v>
      </c>
      <c r="K792">
        <v>1266127200</v>
      </c>
      <c r="L792" s="16">
        <f t="shared" si="124"/>
        <v>40229.25</v>
      </c>
      <c r="M792">
        <v>1266645600</v>
      </c>
      <c r="N792" t="b">
        <v>0</v>
      </c>
      <c r="O792" t="b">
        <v>0</v>
      </c>
      <c r="P792" t="s">
        <v>33</v>
      </c>
      <c r="Q792" s="6">
        <f t="shared" si="121"/>
        <v>0.30540075309306081</v>
      </c>
      <c r="R792">
        <f t="shared" si="122"/>
        <v>51.009883198562441</v>
      </c>
      <c r="S792" t="str">
        <f t="shared" si="125"/>
        <v>theater</v>
      </c>
      <c r="T792" t="str">
        <f t="shared" si="126"/>
        <v>plays</v>
      </c>
      <c r="U792">
        <f t="shared" si="127"/>
        <v>7</v>
      </c>
      <c r="V792" t="str">
        <f t="shared" si="128"/>
        <v>theater</v>
      </c>
      <c r="W792" t="str">
        <f t="shared" si="130"/>
        <v>er/plays</v>
      </c>
      <c r="X792">
        <f t="shared" si="129"/>
        <v>13</v>
      </c>
    </row>
    <row r="793" spans="1:2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 s="17">
        <f t="shared" si="123"/>
        <v>42715.25</v>
      </c>
      <c r="K793">
        <v>1481436000</v>
      </c>
      <c r="L793" s="16">
        <f t="shared" si="124"/>
        <v>42731.25</v>
      </c>
      <c r="M793">
        <v>1482818400</v>
      </c>
      <c r="N793" t="b">
        <v>0</v>
      </c>
      <c r="O793" t="b">
        <v>0</v>
      </c>
      <c r="P793" t="s">
        <v>17</v>
      </c>
      <c r="Q793" s="6">
        <f t="shared" si="121"/>
        <v>0.25714285714285712</v>
      </c>
      <c r="R793">
        <f t="shared" si="122"/>
        <v>90</v>
      </c>
      <c r="S793" t="str">
        <f t="shared" si="125"/>
        <v>food</v>
      </c>
      <c r="T793" t="str">
        <f t="shared" si="126"/>
        <v>food trucks</v>
      </c>
      <c r="U793">
        <f t="shared" si="127"/>
        <v>4</v>
      </c>
      <c r="V793" t="str">
        <f t="shared" si="128"/>
        <v>food</v>
      </c>
      <c r="W793" t="str">
        <f t="shared" si="130"/>
        <v>d trucks</v>
      </c>
      <c r="X793">
        <f t="shared" si="129"/>
        <v>16</v>
      </c>
    </row>
    <row r="794" spans="1:2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 s="17">
        <f t="shared" si="123"/>
        <v>41451.208333333336</v>
      </c>
      <c r="K794">
        <v>1372222800</v>
      </c>
      <c r="L794" s="16">
        <f t="shared" si="124"/>
        <v>41479.208333333336</v>
      </c>
      <c r="M794">
        <v>1374642000</v>
      </c>
      <c r="N794" t="b">
        <v>0</v>
      </c>
      <c r="O794" t="b">
        <v>1</v>
      </c>
      <c r="P794" t="s">
        <v>33</v>
      </c>
      <c r="Q794" s="6">
        <f t="shared" si="121"/>
        <v>0.34</v>
      </c>
      <c r="R794">
        <f t="shared" si="122"/>
        <v>97.142857142857139</v>
      </c>
      <c r="S794" t="str">
        <f t="shared" si="125"/>
        <v>theater</v>
      </c>
      <c r="T794" t="str">
        <f t="shared" si="126"/>
        <v>plays</v>
      </c>
      <c r="U794">
        <f t="shared" si="127"/>
        <v>7</v>
      </c>
      <c r="V794" t="str">
        <f t="shared" si="128"/>
        <v>theater</v>
      </c>
      <c r="W794" t="str">
        <f t="shared" si="130"/>
        <v>theater/plays</v>
      </c>
      <c r="X794">
        <f t="shared" si="129"/>
        <v>13</v>
      </c>
    </row>
    <row r="795" spans="1:2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 s="17">
        <f t="shared" si="123"/>
        <v>41450.208333333336</v>
      </c>
      <c r="K795">
        <v>1372136400</v>
      </c>
      <c r="L795" s="16">
        <f t="shared" si="124"/>
        <v>41454.208333333336</v>
      </c>
      <c r="M795">
        <v>1372482000</v>
      </c>
      <c r="N795" t="b">
        <v>0</v>
      </c>
      <c r="O795" t="b">
        <v>0</v>
      </c>
      <c r="P795" t="s">
        <v>68</v>
      </c>
      <c r="Q795" s="6">
        <f t="shared" si="121"/>
        <v>11.859090909090909</v>
      </c>
      <c r="R795">
        <f t="shared" si="122"/>
        <v>72.071823204419886</v>
      </c>
      <c r="S795" t="str">
        <f t="shared" si="125"/>
        <v>publishing</v>
      </c>
      <c r="T795" t="str">
        <f t="shared" si="126"/>
        <v>nonfiction</v>
      </c>
      <c r="U795">
        <f t="shared" si="127"/>
        <v>10</v>
      </c>
      <c r="V795" t="str">
        <f t="shared" si="128"/>
        <v>publishing</v>
      </c>
      <c r="W795" t="e">
        <f t="shared" si="130"/>
        <v>#VALUE!</v>
      </c>
      <c r="X795">
        <f t="shared" si="129"/>
        <v>21</v>
      </c>
    </row>
    <row r="796" spans="1:2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 s="17">
        <f t="shared" si="123"/>
        <v>43091.25</v>
      </c>
      <c r="K796">
        <v>1513922400</v>
      </c>
      <c r="L796" s="16">
        <f t="shared" si="124"/>
        <v>43103.25</v>
      </c>
      <c r="M796">
        <v>1514959200</v>
      </c>
      <c r="N796" t="b">
        <v>0</v>
      </c>
      <c r="O796" t="b">
        <v>0</v>
      </c>
      <c r="P796" t="s">
        <v>23</v>
      </c>
      <c r="Q796" s="6">
        <f t="shared" si="121"/>
        <v>1.2539393939393939</v>
      </c>
      <c r="R796">
        <f t="shared" si="122"/>
        <v>75.236363636363635</v>
      </c>
      <c r="S796" t="str">
        <f t="shared" si="125"/>
        <v>music</v>
      </c>
      <c r="T796" t="str">
        <f t="shared" si="126"/>
        <v>rock</v>
      </c>
      <c r="U796">
        <f t="shared" si="127"/>
        <v>5</v>
      </c>
      <c r="V796" t="str">
        <f t="shared" si="128"/>
        <v>music</v>
      </c>
      <c r="W796" t="str">
        <f t="shared" si="130"/>
        <v>music/rock</v>
      </c>
      <c r="X796">
        <f t="shared" si="129"/>
        <v>10</v>
      </c>
    </row>
    <row r="797" spans="1:2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 s="17">
        <f t="shared" si="123"/>
        <v>42675.208333333328</v>
      </c>
      <c r="K797">
        <v>1477976400</v>
      </c>
      <c r="L797" s="16">
        <f t="shared" si="124"/>
        <v>42678.208333333328</v>
      </c>
      <c r="M797">
        <v>1478235600</v>
      </c>
      <c r="N797" t="b">
        <v>0</v>
      </c>
      <c r="O797" t="b">
        <v>0</v>
      </c>
      <c r="P797" t="s">
        <v>53</v>
      </c>
      <c r="Q797" s="6">
        <f t="shared" si="121"/>
        <v>0.14394366197183098</v>
      </c>
      <c r="R797">
        <f t="shared" si="122"/>
        <v>32.967741935483872</v>
      </c>
      <c r="S797" t="str">
        <f t="shared" si="125"/>
        <v>film &amp; video</v>
      </c>
      <c r="T797" t="str">
        <f t="shared" si="126"/>
        <v>drama</v>
      </c>
      <c r="U797">
        <f t="shared" si="127"/>
        <v>12</v>
      </c>
      <c r="V797" t="str">
        <f t="shared" si="128"/>
        <v>film &amp; video</v>
      </c>
      <c r="W797" t="str">
        <f t="shared" si="130"/>
        <v>drama</v>
      </c>
      <c r="X797">
        <f t="shared" si="129"/>
        <v>18</v>
      </c>
    </row>
    <row r="798" spans="1:2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 s="17">
        <f t="shared" si="123"/>
        <v>41859.208333333336</v>
      </c>
      <c r="K798">
        <v>1407474000</v>
      </c>
      <c r="L798" s="16">
        <f t="shared" si="124"/>
        <v>41866.208333333336</v>
      </c>
      <c r="M798">
        <v>1408078800</v>
      </c>
      <c r="N798" t="b">
        <v>0</v>
      </c>
      <c r="O798" t="b">
        <v>1</v>
      </c>
      <c r="P798" t="s">
        <v>292</v>
      </c>
      <c r="Q798" s="6">
        <f t="shared" si="121"/>
        <v>0.54807692307692313</v>
      </c>
      <c r="R798">
        <f t="shared" si="122"/>
        <v>54.807692307692307</v>
      </c>
      <c r="S798" t="str">
        <f t="shared" si="125"/>
        <v>games</v>
      </c>
      <c r="T798" t="str">
        <f t="shared" si="126"/>
        <v>mobile games</v>
      </c>
      <c r="U798">
        <f t="shared" si="127"/>
        <v>5</v>
      </c>
      <c r="V798" t="str">
        <f t="shared" si="128"/>
        <v>games</v>
      </c>
      <c r="W798" t="str">
        <f t="shared" si="130"/>
        <v>le games</v>
      </c>
      <c r="X798">
        <f t="shared" si="129"/>
        <v>18</v>
      </c>
    </row>
    <row r="799" spans="1:2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 s="17">
        <f t="shared" si="123"/>
        <v>43464.25</v>
      </c>
      <c r="K799">
        <v>1546149600</v>
      </c>
      <c r="L799" s="16">
        <f t="shared" si="124"/>
        <v>43487.25</v>
      </c>
      <c r="M799">
        <v>1548136800</v>
      </c>
      <c r="N799" t="b">
        <v>0</v>
      </c>
      <c r="O799" t="b">
        <v>0</v>
      </c>
      <c r="P799" t="s">
        <v>28</v>
      </c>
      <c r="Q799" s="6">
        <f t="shared" si="121"/>
        <v>1.0963157894736841</v>
      </c>
      <c r="R799">
        <f t="shared" si="122"/>
        <v>45.037837837837834</v>
      </c>
      <c r="S799" t="str">
        <f t="shared" si="125"/>
        <v>technology</v>
      </c>
      <c r="T799" t="str">
        <f t="shared" si="126"/>
        <v>web</v>
      </c>
      <c r="U799">
        <f t="shared" si="127"/>
        <v>10</v>
      </c>
      <c r="V799" t="str">
        <f t="shared" si="128"/>
        <v>technology</v>
      </c>
      <c r="W799" t="str">
        <f t="shared" si="130"/>
        <v>eb</v>
      </c>
      <c r="X799">
        <f t="shared" si="129"/>
        <v>14</v>
      </c>
    </row>
    <row r="800" spans="1:2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 s="17">
        <f t="shared" si="123"/>
        <v>41060.208333333336</v>
      </c>
      <c r="K800">
        <v>1338440400</v>
      </c>
      <c r="L800" s="16">
        <f t="shared" si="124"/>
        <v>41088.208333333336</v>
      </c>
      <c r="M800">
        <v>1340859600</v>
      </c>
      <c r="N800" t="b">
        <v>0</v>
      </c>
      <c r="O800" t="b">
        <v>1</v>
      </c>
      <c r="P800" t="s">
        <v>33</v>
      </c>
      <c r="Q800" s="6">
        <f t="shared" si="121"/>
        <v>1.8847058823529412</v>
      </c>
      <c r="R800">
        <f t="shared" si="122"/>
        <v>52.958677685950413</v>
      </c>
      <c r="S800" t="str">
        <f t="shared" si="125"/>
        <v>theater</v>
      </c>
      <c r="T800" t="str">
        <f t="shared" si="126"/>
        <v>plays</v>
      </c>
      <c r="U800">
        <f t="shared" si="127"/>
        <v>7</v>
      </c>
      <c r="V800" t="str">
        <f t="shared" si="128"/>
        <v>theater</v>
      </c>
      <c r="W800" t="str">
        <f t="shared" si="130"/>
        <v>plays</v>
      </c>
      <c r="X800">
        <f t="shared" si="129"/>
        <v>13</v>
      </c>
    </row>
    <row r="801" spans="1:2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 s="17">
        <f t="shared" si="123"/>
        <v>42399.25</v>
      </c>
      <c r="K801">
        <v>1454133600</v>
      </c>
      <c r="L801" s="16">
        <f t="shared" si="124"/>
        <v>42403.25</v>
      </c>
      <c r="M801">
        <v>1454479200</v>
      </c>
      <c r="N801" t="b">
        <v>0</v>
      </c>
      <c r="O801" t="b">
        <v>0</v>
      </c>
      <c r="P801" t="s">
        <v>33</v>
      </c>
      <c r="Q801" s="6">
        <f t="shared" si="121"/>
        <v>0.87008284023668636</v>
      </c>
      <c r="R801">
        <f t="shared" si="122"/>
        <v>60.017959183673469</v>
      </c>
      <c r="S801" t="str">
        <f t="shared" si="125"/>
        <v>theater</v>
      </c>
      <c r="T801" t="str">
        <f t="shared" si="126"/>
        <v>plays</v>
      </c>
      <c r="U801">
        <f t="shared" si="127"/>
        <v>7</v>
      </c>
      <c r="V801" t="str">
        <f t="shared" si="128"/>
        <v>theater</v>
      </c>
      <c r="W801" t="str">
        <f t="shared" si="130"/>
        <v>ys</v>
      </c>
      <c r="X801">
        <f t="shared" si="129"/>
        <v>13</v>
      </c>
    </row>
    <row r="802" spans="1:2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 s="17">
        <f t="shared" si="123"/>
        <v>42167.208333333328</v>
      </c>
      <c r="K802">
        <v>1434085200</v>
      </c>
      <c r="L802" s="16">
        <f t="shared" si="124"/>
        <v>42171.208333333328</v>
      </c>
      <c r="M802">
        <v>1434430800</v>
      </c>
      <c r="N802" t="b">
        <v>0</v>
      </c>
      <c r="O802" t="b">
        <v>0</v>
      </c>
      <c r="P802" t="s">
        <v>23</v>
      </c>
      <c r="Q802" s="6">
        <f t="shared" si="121"/>
        <v>0.01</v>
      </c>
      <c r="R802">
        <f t="shared" si="122"/>
        <v>1</v>
      </c>
      <c r="S802" t="str">
        <f t="shared" si="125"/>
        <v>music</v>
      </c>
      <c r="T802" t="str">
        <f t="shared" si="126"/>
        <v>rock</v>
      </c>
      <c r="U802">
        <f t="shared" si="127"/>
        <v>5</v>
      </c>
      <c r="V802" t="str">
        <f t="shared" si="128"/>
        <v>music</v>
      </c>
      <c r="W802" t="str">
        <f t="shared" si="130"/>
        <v>music/rock</v>
      </c>
      <c r="X802">
        <f t="shared" si="129"/>
        <v>10</v>
      </c>
    </row>
    <row r="803" spans="1:2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 s="17">
        <f t="shared" si="123"/>
        <v>43830.25</v>
      </c>
      <c r="K803">
        <v>1577772000</v>
      </c>
      <c r="L803" s="16">
        <f t="shared" si="124"/>
        <v>43852.25</v>
      </c>
      <c r="M803">
        <v>1579672800</v>
      </c>
      <c r="N803" t="b">
        <v>0</v>
      </c>
      <c r="O803" t="b">
        <v>1</v>
      </c>
      <c r="P803" t="s">
        <v>122</v>
      </c>
      <c r="Q803" s="6">
        <f t="shared" si="121"/>
        <v>2.0291304347826089</v>
      </c>
      <c r="R803">
        <f t="shared" si="122"/>
        <v>44.028301886792455</v>
      </c>
      <c r="S803" t="str">
        <f t="shared" si="125"/>
        <v>photography</v>
      </c>
      <c r="T803" t="str">
        <f t="shared" si="126"/>
        <v>photography books</v>
      </c>
      <c r="U803">
        <f t="shared" si="127"/>
        <v>11</v>
      </c>
      <c r="V803" t="str">
        <f t="shared" si="128"/>
        <v>photography</v>
      </c>
      <c r="W803" t="str">
        <f t="shared" si="130"/>
        <v>photography books</v>
      </c>
      <c r="X803">
        <f t="shared" si="129"/>
        <v>29</v>
      </c>
    </row>
    <row r="804" spans="1:2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 s="17">
        <f t="shared" si="123"/>
        <v>43650.208333333328</v>
      </c>
      <c r="K804">
        <v>1562216400</v>
      </c>
      <c r="L804" s="16">
        <f t="shared" si="124"/>
        <v>43652.208333333328</v>
      </c>
      <c r="M804">
        <v>1562389200</v>
      </c>
      <c r="N804" t="b">
        <v>0</v>
      </c>
      <c r="O804" t="b">
        <v>0</v>
      </c>
      <c r="P804" t="s">
        <v>122</v>
      </c>
      <c r="Q804" s="6">
        <f t="shared" si="121"/>
        <v>1.9703225806451612</v>
      </c>
      <c r="R804">
        <f t="shared" si="122"/>
        <v>86.028169014084511</v>
      </c>
      <c r="S804" t="str">
        <f t="shared" si="125"/>
        <v>photography</v>
      </c>
      <c r="T804" t="str">
        <f t="shared" si="126"/>
        <v>photography books</v>
      </c>
      <c r="U804">
        <f t="shared" si="127"/>
        <v>11</v>
      </c>
      <c r="V804" t="str">
        <f t="shared" si="128"/>
        <v>photography</v>
      </c>
      <c r="W804" t="str">
        <f t="shared" si="130"/>
        <v>s</v>
      </c>
      <c r="X804">
        <f t="shared" si="129"/>
        <v>29</v>
      </c>
    </row>
    <row r="805" spans="1:2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 s="17">
        <f t="shared" si="123"/>
        <v>43492.25</v>
      </c>
      <c r="K805">
        <v>1548568800</v>
      </c>
      <c r="L805" s="16">
        <f t="shared" si="124"/>
        <v>43526.25</v>
      </c>
      <c r="M805">
        <v>1551506400</v>
      </c>
      <c r="N805" t="b">
        <v>0</v>
      </c>
      <c r="O805" t="b">
        <v>0</v>
      </c>
      <c r="P805" t="s">
        <v>33</v>
      </c>
      <c r="Q805" s="6">
        <f t="shared" si="121"/>
        <v>1.07</v>
      </c>
      <c r="R805">
        <f t="shared" si="122"/>
        <v>28.012875536480685</v>
      </c>
      <c r="S805" t="str">
        <f t="shared" si="125"/>
        <v>theater</v>
      </c>
      <c r="T805" t="str">
        <f t="shared" si="126"/>
        <v>plays</v>
      </c>
      <c r="U805">
        <f t="shared" si="127"/>
        <v>7</v>
      </c>
      <c r="V805" t="str">
        <f t="shared" si="128"/>
        <v>theater</v>
      </c>
      <c r="W805" t="str">
        <f t="shared" si="130"/>
        <v>ys</v>
      </c>
      <c r="X805">
        <f t="shared" si="129"/>
        <v>13</v>
      </c>
    </row>
    <row r="806" spans="1:2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 s="17">
        <f t="shared" si="123"/>
        <v>43102.25</v>
      </c>
      <c r="K806">
        <v>1514872800</v>
      </c>
      <c r="L806" s="16">
        <f t="shared" si="124"/>
        <v>43122.25</v>
      </c>
      <c r="M806">
        <v>1516600800</v>
      </c>
      <c r="N806" t="b">
        <v>0</v>
      </c>
      <c r="O806" t="b">
        <v>0</v>
      </c>
      <c r="P806" t="s">
        <v>23</v>
      </c>
      <c r="Q806" s="6">
        <f t="shared" si="121"/>
        <v>2.6873076923076922</v>
      </c>
      <c r="R806">
        <f t="shared" si="122"/>
        <v>32.050458715596328</v>
      </c>
      <c r="S806" t="str">
        <f t="shared" si="125"/>
        <v>music</v>
      </c>
      <c r="T806" t="str">
        <f t="shared" si="126"/>
        <v>rock</v>
      </c>
      <c r="U806">
        <f t="shared" si="127"/>
        <v>5</v>
      </c>
      <c r="V806" t="str">
        <f t="shared" si="128"/>
        <v>music</v>
      </c>
      <c r="W806" t="str">
        <f t="shared" si="130"/>
        <v>music/rock</v>
      </c>
      <c r="X806">
        <f t="shared" si="129"/>
        <v>10</v>
      </c>
    </row>
    <row r="807" spans="1:2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 s="17">
        <f t="shared" si="123"/>
        <v>41958.25</v>
      </c>
      <c r="K807">
        <v>1416031200</v>
      </c>
      <c r="L807" s="16">
        <f t="shared" si="124"/>
        <v>42009.25</v>
      </c>
      <c r="M807">
        <v>1420437600</v>
      </c>
      <c r="N807" t="b">
        <v>0</v>
      </c>
      <c r="O807" t="b">
        <v>0</v>
      </c>
      <c r="P807" t="s">
        <v>42</v>
      </c>
      <c r="Q807" s="6">
        <f t="shared" si="121"/>
        <v>0.50845360824742269</v>
      </c>
      <c r="R807">
        <f t="shared" si="122"/>
        <v>73.611940298507463</v>
      </c>
      <c r="S807" t="str">
        <f t="shared" si="125"/>
        <v>film &amp; video</v>
      </c>
      <c r="T807" t="str">
        <f t="shared" si="126"/>
        <v>documentary</v>
      </c>
      <c r="U807">
        <f t="shared" si="127"/>
        <v>12</v>
      </c>
      <c r="V807" t="str">
        <f t="shared" si="128"/>
        <v>film &amp; video</v>
      </c>
      <c r="W807" t="str">
        <f t="shared" si="130"/>
        <v>ntary</v>
      </c>
      <c r="X807">
        <f t="shared" si="129"/>
        <v>24</v>
      </c>
    </row>
    <row r="808" spans="1:2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 s="17">
        <f t="shared" si="123"/>
        <v>40973.25</v>
      </c>
      <c r="K808">
        <v>1330927200</v>
      </c>
      <c r="L808" s="16">
        <f t="shared" si="124"/>
        <v>40997.208333333336</v>
      </c>
      <c r="M808">
        <v>1332997200</v>
      </c>
      <c r="N808" t="b">
        <v>0</v>
      </c>
      <c r="O808" t="b">
        <v>1</v>
      </c>
      <c r="P808" t="s">
        <v>53</v>
      </c>
      <c r="Q808" s="6">
        <f t="shared" si="121"/>
        <v>11.802857142857142</v>
      </c>
      <c r="R808">
        <f t="shared" si="122"/>
        <v>108.71052631578948</v>
      </c>
      <c r="S808" t="str">
        <f t="shared" si="125"/>
        <v>film &amp; video</v>
      </c>
      <c r="T808" t="str">
        <f t="shared" si="126"/>
        <v>drama</v>
      </c>
      <c r="U808">
        <f t="shared" si="127"/>
        <v>12</v>
      </c>
      <c r="V808" t="str">
        <f t="shared" si="128"/>
        <v>film &amp; video</v>
      </c>
      <c r="W808" t="str">
        <f t="shared" si="130"/>
        <v/>
      </c>
      <c r="X808">
        <f t="shared" si="129"/>
        <v>18</v>
      </c>
    </row>
    <row r="809" spans="1:2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 s="17">
        <f t="shared" si="123"/>
        <v>43753.208333333328</v>
      </c>
      <c r="K809">
        <v>1571115600</v>
      </c>
      <c r="L809" s="16">
        <f t="shared" si="124"/>
        <v>43797.25</v>
      </c>
      <c r="M809">
        <v>1574920800</v>
      </c>
      <c r="N809" t="b">
        <v>0</v>
      </c>
      <c r="O809" t="b">
        <v>1</v>
      </c>
      <c r="P809" t="s">
        <v>33</v>
      </c>
      <c r="Q809" s="6">
        <f t="shared" si="121"/>
        <v>2.64</v>
      </c>
      <c r="R809">
        <f t="shared" si="122"/>
        <v>42.97674418604651</v>
      </c>
      <c r="S809" t="str">
        <f t="shared" si="125"/>
        <v>theater</v>
      </c>
      <c r="T809" t="str">
        <f t="shared" si="126"/>
        <v>plays</v>
      </c>
      <c r="U809">
        <f t="shared" si="127"/>
        <v>7</v>
      </c>
      <c r="V809" t="str">
        <f t="shared" si="128"/>
        <v>theater</v>
      </c>
      <c r="W809" t="str">
        <f t="shared" si="130"/>
        <v>er/plays</v>
      </c>
      <c r="X809">
        <f t="shared" si="129"/>
        <v>13</v>
      </c>
    </row>
    <row r="810" spans="1:2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 s="17">
        <f t="shared" si="123"/>
        <v>42507.208333333328</v>
      </c>
      <c r="K810">
        <v>1463461200</v>
      </c>
      <c r="L810" s="16">
        <f t="shared" si="124"/>
        <v>42524.208333333328</v>
      </c>
      <c r="M810">
        <v>1464930000</v>
      </c>
      <c r="N810" t="b">
        <v>0</v>
      </c>
      <c r="O810" t="b">
        <v>0</v>
      </c>
      <c r="P810" t="s">
        <v>17</v>
      </c>
      <c r="Q810" s="6">
        <f t="shared" si="121"/>
        <v>0.30442307692307691</v>
      </c>
      <c r="R810">
        <f t="shared" si="122"/>
        <v>83.315789473684205</v>
      </c>
      <c r="S810" t="str">
        <f t="shared" si="125"/>
        <v>food</v>
      </c>
      <c r="T810" t="str">
        <f t="shared" si="126"/>
        <v>food trucks</v>
      </c>
      <c r="U810">
        <f t="shared" si="127"/>
        <v>4</v>
      </c>
      <c r="V810" t="str">
        <f t="shared" si="128"/>
        <v>food</v>
      </c>
      <c r="W810" t="str">
        <f t="shared" si="130"/>
        <v>food/food trucks</v>
      </c>
      <c r="X810">
        <f t="shared" si="129"/>
        <v>16</v>
      </c>
    </row>
    <row r="811" spans="1:2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 s="17">
        <f t="shared" si="123"/>
        <v>41135.208333333336</v>
      </c>
      <c r="K811">
        <v>1344920400</v>
      </c>
      <c r="L811" s="16">
        <f t="shared" si="124"/>
        <v>41136.208333333336</v>
      </c>
      <c r="M811">
        <v>1345006800</v>
      </c>
      <c r="N811" t="b">
        <v>0</v>
      </c>
      <c r="O811" t="b">
        <v>0</v>
      </c>
      <c r="P811" t="s">
        <v>42</v>
      </c>
      <c r="Q811" s="6">
        <f t="shared" si="121"/>
        <v>0.62880681818181816</v>
      </c>
      <c r="R811">
        <f t="shared" si="122"/>
        <v>42</v>
      </c>
      <c r="S811" t="str">
        <f t="shared" si="125"/>
        <v>film &amp; video</v>
      </c>
      <c r="T811" t="str">
        <f t="shared" si="126"/>
        <v>documentary</v>
      </c>
      <c r="U811">
        <f t="shared" si="127"/>
        <v>12</v>
      </c>
      <c r="V811" t="str">
        <f t="shared" si="128"/>
        <v>film &amp; video</v>
      </c>
      <c r="W811" t="str">
        <f t="shared" si="130"/>
        <v/>
      </c>
      <c r="X811">
        <f t="shared" si="129"/>
        <v>24</v>
      </c>
    </row>
    <row r="812" spans="1:2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 s="17">
        <f t="shared" si="123"/>
        <v>43067.25</v>
      </c>
      <c r="K812">
        <v>1511848800</v>
      </c>
      <c r="L812" s="16">
        <f t="shared" si="124"/>
        <v>43077.25</v>
      </c>
      <c r="M812">
        <v>1512712800</v>
      </c>
      <c r="N812" t="b">
        <v>0</v>
      </c>
      <c r="O812" t="b">
        <v>1</v>
      </c>
      <c r="P812" t="s">
        <v>33</v>
      </c>
      <c r="Q812" s="6">
        <f t="shared" si="121"/>
        <v>1.9312499999999999</v>
      </c>
      <c r="R812">
        <f t="shared" si="122"/>
        <v>55.927601809954751</v>
      </c>
      <c r="S812" t="str">
        <f t="shared" si="125"/>
        <v>theater</v>
      </c>
      <c r="T812" t="str">
        <f t="shared" si="126"/>
        <v>plays</v>
      </c>
      <c r="U812">
        <f t="shared" si="127"/>
        <v>7</v>
      </c>
      <c r="V812" t="str">
        <f t="shared" si="128"/>
        <v>theater</v>
      </c>
      <c r="W812" t="str">
        <f t="shared" si="130"/>
        <v>ter/plays</v>
      </c>
      <c r="X812">
        <f t="shared" si="129"/>
        <v>13</v>
      </c>
    </row>
    <row r="813" spans="1:2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 s="17">
        <f t="shared" si="123"/>
        <v>42378.25</v>
      </c>
      <c r="K813">
        <v>1452319200</v>
      </c>
      <c r="L813" s="16">
        <f t="shared" si="124"/>
        <v>42380.25</v>
      </c>
      <c r="M813">
        <v>1452492000</v>
      </c>
      <c r="N813" t="b">
        <v>0</v>
      </c>
      <c r="O813" t="b">
        <v>1</v>
      </c>
      <c r="P813" t="s">
        <v>89</v>
      </c>
      <c r="Q813" s="6">
        <f t="shared" si="121"/>
        <v>0.77102702702702708</v>
      </c>
      <c r="R813">
        <f t="shared" si="122"/>
        <v>105.03681885125184</v>
      </c>
      <c r="S813" t="str">
        <f t="shared" si="125"/>
        <v>games</v>
      </c>
      <c r="T813" t="str">
        <f t="shared" si="126"/>
        <v>video games</v>
      </c>
      <c r="U813">
        <f t="shared" si="127"/>
        <v>5</v>
      </c>
      <c r="V813" t="str">
        <f t="shared" si="128"/>
        <v>games</v>
      </c>
      <c r="W813" t="str">
        <f t="shared" si="130"/>
        <v>mes/video games</v>
      </c>
      <c r="X813">
        <f t="shared" si="129"/>
        <v>17</v>
      </c>
    </row>
    <row r="814" spans="1:2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 s="17">
        <f t="shared" si="123"/>
        <v>43206.208333333328</v>
      </c>
      <c r="K814">
        <v>1523854800</v>
      </c>
      <c r="L814" s="16">
        <f t="shared" si="124"/>
        <v>43211.208333333328</v>
      </c>
      <c r="M814">
        <v>1524286800</v>
      </c>
      <c r="N814" t="b">
        <v>0</v>
      </c>
      <c r="O814" t="b">
        <v>0</v>
      </c>
      <c r="P814" t="s">
        <v>68</v>
      </c>
      <c r="Q814" s="6">
        <f t="shared" si="121"/>
        <v>2.2552763819095478</v>
      </c>
      <c r="R814">
        <f t="shared" si="122"/>
        <v>48</v>
      </c>
      <c r="S814" t="str">
        <f t="shared" si="125"/>
        <v>publishing</v>
      </c>
      <c r="T814" t="str">
        <f t="shared" si="126"/>
        <v>nonfiction</v>
      </c>
      <c r="U814">
        <f t="shared" si="127"/>
        <v>10</v>
      </c>
      <c r="V814" t="str">
        <f t="shared" si="128"/>
        <v>publishing</v>
      </c>
      <c r="W814" t="str">
        <f t="shared" si="130"/>
        <v>iction</v>
      </c>
      <c r="X814">
        <f t="shared" si="129"/>
        <v>21</v>
      </c>
    </row>
    <row r="815" spans="1:2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 s="17">
        <f t="shared" si="123"/>
        <v>41148.208333333336</v>
      </c>
      <c r="K815">
        <v>1346043600</v>
      </c>
      <c r="L815" s="16">
        <f t="shared" si="124"/>
        <v>41158.208333333336</v>
      </c>
      <c r="M815">
        <v>1346907600</v>
      </c>
      <c r="N815" t="b">
        <v>0</v>
      </c>
      <c r="O815" t="b">
        <v>0</v>
      </c>
      <c r="P815" t="s">
        <v>89</v>
      </c>
      <c r="Q815" s="6">
        <f t="shared" si="121"/>
        <v>2.3940625</v>
      </c>
      <c r="R815">
        <f t="shared" si="122"/>
        <v>112.66176470588235</v>
      </c>
      <c r="S815" t="str">
        <f t="shared" si="125"/>
        <v>games</v>
      </c>
      <c r="T815" t="str">
        <f t="shared" si="126"/>
        <v>video games</v>
      </c>
      <c r="U815">
        <f t="shared" si="127"/>
        <v>5</v>
      </c>
      <c r="V815" t="str">
        <f t="shared" si="128"/>
        <v>games</v>
      </c>
      <c r="W815" t="str">
        <f t="shared" si="130"/>
        <v>ames</v>
      </c>
      <c r="X815">
        <f t="shared" si="129"/>
        <v>17</v>
      </c>
    </row>
    <row r="816" spans="1:2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 s="17">
        <f t="shared" si="123"/>
        <v>42517.208333333328</v>
      </c>
      <c r="K816">
        <v>1464325200</v>
      </c>
      <c r="L816" s="16">
        <f t="shared" si="124"/>
        <v>42519.208333333328</v>
      </c>
      <c r="M816">
        <v>1464498000</v>
      </c>
      <c r="N816" t="b">
        <v>0</v>
      </c>
      <c r="O816" t="b">
        <v>1</v>
      </c>
      <c r="P816" t="s">
        <v>23</v>
      </c>
      <c r="Q816" s="6">
        <f t="shared" si="121"/>
        <v>0.921875</v>
      </c>
      <c r="R816">
        <f t="shared" si="122"/>
        <v>81.944444444444443</v>
      </c>
      <c r="S816" t="str">
        <f t="shared" si="125"/>
        <v>music</v>
      </c>
      <c r="T816" t="str">
        <f t="shared" si="126"/>
        <v>rock</v>
      </c>
      <c r="U816">
        <f t="shared" si="127"/>
        <v>5</v>
      </c>
      <c r="V816" t="str">
        <f t="shared" si="128"/>
        <v>music</v>
      </c>
      <c r="W816" t="str">
        <f t="shared" si="130"/>
        <v>rock</v>
      </c>
      <c r="X816">
        <f t="shared" si="129"/>
        <v>10</v>
      </c>
    </row>
    <row r="817" spans="1:2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 s="17">
        <f t="shared" si="123"/>
        <v>43068.25</v>
      </c>
      <c r="K817">
        <v>1511935200</v>
      </c>
      <c r="L817" s="16">
        <f t="shared" si="124"/>
        <v>43094.25</v>
      </c>
      <c r="M817">
        <v>1514181600</v>
      </c>
      <c r="N817" t="b">
        <v>0</v>
      </c>
      <c r="O817" t="b">
        <v>0</v>
      </c>
      <c r="P817" t="s">
        <v>23</v>
      </c>
      <c r="Q817" s="6">
        <f t="shared" si="121"/>
        <v>1.3023333333333333</v>
      </c>
      <c r="R817">
        <f t="shared" si="122"/>
        <v>64.049180327868854</v>
      </c>
      <c r="S817" t="str">
        <f t="shared" si="125"/>
        <v>music</v>
      </c>
      <c r="T817" t="str">
        <f t="shared" si="126"/>
        <v>rock</v>
      </c>
      <c r="U817">
        <f t="shared" si="127"/>
        <v>5</v>
      </c>
      <c r="V817" t="str">
        <f t="shared" si="128"/>
        <v>music</v>
      </c>
      <c r="W817" t="str">
        <f t="shared" si="130"/>
        <v>ic/rock</v>
      </c>
      <c r="X817">
        <f t="shared" si="129"/>
        <v>10</v>
      </c>
    </row>
    <row r="818" spans="1:2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 s="17">
        <f t="shared" si="123"/>
        <v>41680.25</v>
      </c>
      <c r="K818">
        <v>1392012000</v>
      </c>
      <c r="L818" s="16">
        <f t="shared" si="124"/>
        <v>41682.25</v>
      </c>
      <c r="M818">
        <v>1392184800</v>
      </c>
      <c r="N818" t="b">
        <v>1</v>
      </c>
      <c r="O818" t="b">
        <v>1</v>
      </c>
      <c r="P818" t="s">
        <v>33</v>
      </c>
      <c r="Q818" s="6">
        <f t="shared" si="121"/>
        <v>6.1521739130434785</v>
      </c>
      <c r="R818">
        <f t="shared" si="122"/>
        <v>106.39097744360902</v>
      </c>
      <c r="S818" t="str">
        <f t="shared" si="125"/>
        <v>theater</v>
      </c>
      <c r="T818" t="str">
        <f t="shared" si="126"/>
        <v>plays</v>
      </c>
      <c r="U818">
        <f t="shared" si="127"/>
        <v>7</v>
      </c>
      <c r="V818" t="str">
        <f t="shared" si="128"/>
        <v>theater</v>
      </c>
      <c r="W818" t="str">
        <f t="shared" si="130"/>
        <v>theater/plays</v>
      </c>
      <c r="X818">
        <f t="shared" si="129"/>
        <v>13</v>
      </c>
    </row>
    <row r="819" spans="1:2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 s="17">
        <f t="shared" si="123"/>
        <v>43589.208333333328</v>
      </c>
      <c r="K819">
        <v>1556946000</v>
      </c>
      <c r="L819" s="16">
        <f t="shared" si="124"/>
        <v>43617.208333333328</v>
      </c>
      <c r="M819">
        <v>1559365200</v>
      </c>
      <c r="N819" t="b">
        <v>0</v>
      </c>
      <c r="O819" t="b">
        <v>1</v>
      </c>
      <c r="P819" t="s">
        <v>68</v>
      </c>
      <c r="Q819" s="6">
        <f t="shared" si="121"/>
        <v>3.687953216374269</v>
      </c>
      <c r="R819">
        <f t="shared" si="122"/>
        <v>76.011249497790274</v>
      </c>
      <c r="S819" t="str">
        <f t="shared" si="125"/>
        <v>publishing</v>
      </c>
      <c r="T819" t="str">
        <f t="shared" si="126"/>
        <v>nonfiction</v>
      </c>
      <c r="U819">
        <f t="shared" si="127"/>
        <v>10</v>
      </c>
      <c r="V819" t="str">
        <f t="shared" si="128"/>
        <v>publishing</v>
      </c>
      <c r="W819" t="str">
        <f t="shared" si="130"/>
        <v>on</v>
      </c>
      <c r="X819">
        <f t="shared" si="129"/>
        <v>21</v>
      </c>
    </row>
    <row r="820" spans="1:2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 s="17">
        <f t="shared" si="123"/>
        <v>43486.25</v>
      </c>
      <c r="K820">
        <v>1548050400</v>
      </c>
      <c r="L820" s="16">
        <f t="shared" si="124"/>
        <v>43499.25</v>
      </c>
      <c r="M820">
        <v>1549173600</v>
      </c>
      <c r="N820" t="b">
        <v>0</v>
      </c>
      <c r="O820" t="b">
        <v>1</v>
      </c>
      <c r="P820" t="s">
        <v>33</v>
      </c>
      <c r="Q820" s="6">
        <f t="shared" si="121"/>
        <v>10.948571428571428</v>
      </c>
      <c r="R820">
        <f t="shared" si="122"/>
        <v>111.07246376811594</v>
      </c>
      <c r="S820" t="str">
        <f t="shared" si="125"/>
        <v>theater</v>
      </c>
      <c r="T820" t="str">
        <f t="shared" si="126"/>
        <v>plays</v>
      </c>
      <c r="U820">
        <f t="shared" si="127"/>
        <v>7</v>
      </c>
      <c r="V820" t="str">
        <f t="shared" si="128"/>
        <v>theater</v>
      </c>
      <c r="W820" t="str">
        <f t="shared" si="130"/>
        <v>ter/plays</v>
      </c>
      <c r="X820">
        <f t="shared" si="129"/>
        <v>13</v>
      </c>
    </row>
    <row r="821" spans="1:2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 s="17">
        <f t="shared" si="123"/>
        <v>41237.25</v>
      </c>
      <c r="K821">
        <v>1353736800</v>
      </c>
      <c r="L821" s="16">
        <f t="shared" si="124"/>
        <v>41252.25</v>
      </c>
      <c r="M821">
        <v>1355032800</v>
      </c>
      <c r="N821" t="b">
        <v>1</v>
      </c>
      <c r="O821" t="b">
        <v>0</v>
      </c>
      <c r="P821" t="s">
        <v>89</v>
      </c>
      <c r="Q821" s="6">
        <f t="shared" si="121"/>
        <v>0.50662921348314605</v>
      </c>
      <c r="R821">
        <f t="shared" si="122"/>
        <v>95.936170212765958</v>
      </c>
      <c r="S821" t="str">
        <f t="shared" si="125"/>
        <v>games</v>
      </c>
      <c r="T821" t="str">
        <f t="shared" si="126"/>
        <v>video games</v>
      </c>
      <c r="U821">
        <f t="shared" si="127"/>
        <v>5</v>
      </c>
      <c r="V821" t="str">
        <f t="shared" si="128"/>
        <v>games</v>
      </c>
      <c r="W821" t="str">
        <f t="shared" si="130"/>
        <v>ames</v>
      </c>
      <c r="X821">
        <f t="shared" si="129"/>
        <v>17</v>
      </c>
    </row>
    <row r="822" spans="1:2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 s="17">
        <f t="shared" si="123"/>
        <v>43310.208333333328</v>
      </c>
      <c r="K822">
        <v>1532840400</v>
      </c>
      <c r="L822" s="16">
        <f t="shared" si="124"/>
        <v>43323.208333333328</v>
      </c>
      <c r="M822">
        <v>1533963600</v>
      </c>
      <c r="N822" t="b">
        <v>0</v>
      </c>
      <c r="O822" t="b">
        <v>1</v>
      </c>
      <c r="P822" t="s">
        <v>23</v>
      </c>
      <c r="Q822" s="6">
        <f t="shared" si="121"/>
        <v>8.0060000000000002</v>
      </c>
      <c r="R822">
        <f t="shared" si="122"/>
        <v>43.043010752688176</v>
      </c>
      <c r="S822" t="str">
        <f t="shared" si="125"/>
        <v>music</v>
      </c>
      <c r="T822" t="str">
        <f t="shared" si="126"/>
        <v>rock</v>
      </c>
      <c r="U822">
        <f t="shared" si="127"/>
        <v>5</v>
      </c>
      <c r="V822" t="str">
        <f t="shared" si="128"/>
        <v>music</v>
      </c>
      <c r="W822" t="str">
        <f t="shared" si="130"/>
        <v>music/rock</v>
      </c>
      <c r="X822">
        <f t="shared" si="129"/>
        <v>10</v>
      </c>
    </row>
    <row r="823" spans="1:2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 s="17">
        <f t="shared" si="123"/>
        <v>42794.25</v>
      </c>
      <c r="K823">
        <v>1488261600</v>
      </c>
      <c r="L823" s="16">
        <f t="shared" si="124"/>
        <v>42807.208333333328</v>
      </c>
      <c r="M823">
        <v>1489381200</v>
      </c>
      <c r="N823" t="b">
        <v>0</v>
      </c>
      <c r="O823" t="b">
        <v>0</v>
      </c>
      <c r="P823" t="s">
        <v>42</v>
      </c>
      <c r="Q823" s="6">
        <f t="shared" si="121"/>
        <v>2.9128571428571428</v>
      </c>
      <c r="R823">
        <f t="shared" si="122"/>
        <v>67.966666666666669</v>
      </c>
      <c r="S823" t="str">
        <f t="shared" si="125"/>
        <v>film &amp; video</v>
      </c>
      <c r="T823" t="str">
        <f t="shared" si="126"/>
        <v>documentary</v>
      </c>
      <c r="U823">
        <f t="shared" si="127"/>
        <v>12</v>
      </c>
      <c r="V823" t="str">
        <f t="shared" si="128"/>
        <v>film &amp; video</v>
      </c>
      <c r="W823" t="e">
        <f t="shared" si="130"/>
        <v>#VALUE!</v>
      </c>
      <c r="X823">
        <f t="shared" si="129"/>
        <v>24</v>
      </c>
    </row>
    <row r="824" spans="1:2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 s="17">
        <f t="shared" si="123"/>
        <v>41698.25</v>
      </c>
      <c r="K824">
        <v>1393567200</v>
      </c>
      <c r="L824" s="16">
        <f t="shared" si="124"/>
        <v>41715.208333333336</v>
      </c>
      <c r="M824">
        <v>1395032400</v>
      </c>
      <c r="N824" t="b">
        <v>0</v>
      </c>
      <c r="O824" t="b">
        <v>0</v>
      </c>
      <c r="P824" t="s">
        <v>23</v>
      </c>
      <c r="Q824" s="6">
        <f t="shared" si="121"/>
        <v>3.4996666666666667</v>
      </c>
      <c r="R824">
        <f t="shared" si="122"/>
        <v>89.991428571428571</v>
      </c>
      <c r="S824" t="str">
        <f t="shared" si="125"/>
        <v>music</v>
      </c>
      <c r="T824" t="str">
        <f t="shared" si="126"/>
        <v>rock</v>
      </c>
      <c r="U824">
        <f t="shared" si="127"/>
        <v>5</v>
      </c>
      <c r="V824" t="str">
        <f t="shared" si="128"/>
        <v>music</v>
      </c>
      <c r="W824" t="str">
        <f t="shared" si="130"/>
        <v>rock</v>
      </c>
      <c r="X824">
        <f t="shared" si="129"/>
        <v>10</v>
      </c>
    </row>
    <row r="825" spans="1:2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 s="17">
        <f t="shared" si="123"/>
        <v>41892.208333333336</v>
      </c>
      <c r="K825">
        <v>1410325200</v>
      </c>
      <c r="L825" s="16">
        <f t="shared" si="124"/>
        <v>41917.208333333336</v>
      </c>
      <c r="M825">
        <v>1412485200</v>
      </c>
      <c r="N825" t="b">
        <v>1</v>
      </c>
      <c r="O825" t="b">
        <v>1</v>
      </c>
      <c r="P825" t="s">
        <v>23</v>
      </c>
      <c r="Q825" s="6">
        <f t="shared" si="121"/>
        <v>3.5707317073170732</v>
      </c>
      <c r="R825">
        <f t="shared" si="122"/>
        <v>58.095238095238095</v>
      </c>
      <c r="S825" t="str">
        <f t="shared" si="125"/>
        <v>music</v>
      </c>
      <c r="T825" t="str">
        <f t="shared" si="126"/>
        <v>rock</v>
      </c>
      <c r="U825">
        <f t="shared" si="127"/>
        <v>5</v>
      </c>
      <c r="V825" t="str">
        <f t="shared" si="128"/>
        <v>music</v>
      </c>
      <c r="W825" t="str">
        <f t="shared" si="130"/>
        <v>music/rock</v>
      </c>
      <c r="X825">
        <f t="shared" si="129"/>
        <v>10</v>
      </c>
    </row>
    <row r="826" spans="1:2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 s="17">
        <f t="shared" si="123"/>
        <v>40348.208333333336</v>
      </c>
      <c r="K826">
        <v>1276923600</v>
      </c>
      <c r="L826" s="16">
        <f t="shared" si="124"/>
        <v>40380.208333333336</v>
      </c>
      <c r="M826">
        <v>1279688400</v>
      </c>
      <c r="N826" t="b">
        <v>0</v>
      </c>
      <c r="O826" t="b">
        <v>1</v>
      </c>
      <c r="P826" t="s">
        <v>68</v>
      </c>
      <c r="Q826" s="6">
        <f t="shared" si="121"/>
        <v>1.2648941176470587</v>
      </c>
      <c r="R826">
        <f t="shared" si="122"/>
        <v>83.996875000000003</v>
      </c>
      <c r="S826" t="str">
        <f t="shared" si="125"/>
        <v>publishing</v>
      </c>
      <c r="T826" t="str">
        <f t="shared" si="126"/>
        <v>nonfiction</v>
      </c>
      <c r="U826">
        <f t="shared" si="127"/>
        <v>10</v>
      </c>
      <c r="V826" t="str">
        <f t="shared" si="128"/>
        <v>publishing</v>
      </c>
      <c r="W826" t="str">
        <f t="shared" si="130"/>
        <v>nfiction</v>
      </c>
      <c r="X826">
        <f t="shared" si="129"/>
        <v>21</v>
      </c>
    </row>
    <row r="827" spans="1:2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 s="17">
        <f t="shared" si="123"/>
        <v>42941.208333333328</v>
      </c>
      <c r="K827">
        <v>1500958800</v>
      </c>
      <c r="L827" s="16">
        <f t="shared" si="124"/>
        <v>42953.208333333328</v>
      </c>
      <c r="M827">
        <v>1501995600</v>
      </c>
      <c r="N827" t="b">
        <v>0</v>
      </c>
      <c r="O827" t="b">
        <v>0</v>
      </c>
      <c r="P827" t="s">
        <v>100</v>
      </c>
      <c r="Q827" s="6">
        <f t="shared" si="121"/>
        <v>3.875</v>
      </c>
      <c r="R827">
        <f t="shared" si="122"/>
        <v>88.853503184713375</v>
      </c>
      <c r="S827" t="str">
        <f t="shared" si="125"/>
        <v>film &amp; video</v>
      </c>
      <c r="T827" t="str">
        <f t="shared" si="126"/>
        <v>shorts</v>
      </c>
      <c r="U827">
        <f t="shared" si="127"/>
        <v>12</v>
      </c>
      <c r="V827" t="str">
        <f t="shared" si="128"/>
        <v>film &amp; video</v>
      </c>
      <c r="W827" t="str">
        <f t="shared" si="130"/>
        <v/>
      </c>
      <c r="X827">
        <f t="shared" si="129"/>
        <v>19</v>
      </c>
    </row>
    <row r="828" spans="1:2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 s="17">
        <f t="shared" si="123"/>
        <v>40525.25</v>
      </c>
      <c r="K828">
        <v>1292220000</v>
      </c>
      <c r="L828" s="16">
        <f t="shared" si="124"/>
        <v>40553.25</v>
      </c>
      <c r="M828">
        <v>1294639200</v>
      </c>
      <c r="N828" t="b">
        <v>0</v>
      </c>
      <c r="O828" t="b">
        <v>1</v>
      </c>
      <c r="P828" t="s">
        <v>33</v>
      </c>
      <c r="Q828" s="6">
        <f t="shared" si="121"/>
        <v>4.5703571428571426</v>
      </c>
      <c r="R828">
        <f t="shared" si="122"/>
        <v>65.963917525773198</v>
      </c>
      <c r="S828" t="str">
        <f t="shared" si="125"/>
        <v>theater</v>
      </c>
      <c r="T828" t="str">
        <f t="shared" si="126"/>
        <v>plays</v>
      </c>
      <c r="U828">
        <f t="shared" si="127"/>
        <v>7</v>
      </c>
      <c r="V828" t="str">
        <f t="shared" si="128"/>
        <v>theater</v>
      </c>
      <c r="W828" t="str">
        <f t="shared" si="130"/>
        <v>ater/plays</v>
      </c>
      <c r="X828">
        <f t="shared" si="129"/>
        <v>13</v>
      </c>
    </row>
    <row r="829" spans="1:2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 s="17">
        <f t="shared" si="123"/>
        <v>40666.208333333336</v>
      </c>
      <c r="K829">
        <v>1304398800</v>
      </c>
      <c r="L829" s="16">
        <f t="shared" si="124"/>
        <v>40678.208333333336</v>
      </c>
      <c r="M829">
        <v>1305435600</v>
      </c>
      <c r="N829" t="b">
        <v>0</v>
      </c>
      <c r="O829" t="b">
        <v>1</v>
      </c>
      <c r="P829" t="s">
        <v>53</v>
      </c>
      <c r="Q829" s="6">
        <f t="shared" si="121"/>
        <v>2.6669565217391304</v>
      </c>
      <c r="R829">
        <f t="shared" si="122"/>
        <v>74.804878048780495</v>
      </c>
      <c r="S829" t="str">
        <f t="shared" si="125"/>
        <v>film &amp; video</v>
      </c>
      <c r="T829" t="str">
        <f t="shared" si="126"/>
        <v>drama</v>
      </c>
      <c r="U829">
        <f t="shared" si="127"/>
        <v>12</v>
      </c>
      <c r="V829" t="str">
        <f t="shared" si="128"/>
        <v>film &amp; video</v>
      </c>
      <c r="W829" t="str">
        <f t="shared" si="130"/>
        <v/>
      </c>
      <c r="X829">
        <f t="shared" si="129"/>
        <v>18</v>
      </c>
    </row>
    <row r="830" spans="1:2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 s="17">
        <f t="shared" si="123"/>
        <v>43340.208333333328</v>
      </c>
      <c r="K830">
        <v>1535432400</v>
      </c>
      <c r="L830" s="16">
        <f t="shared" si="124"/>
        <v>43365.208333333328</v>
      </c>
      <c r="M830">
        <v>1537592400</v>
      </c>
      <c r="N830" t="b">
        <v>0</v>
      </c>
      <c r="O830" t="b">
        <v>0</v>
      </c>
      <c r="P830" t="s">
        <v>33</v>
      </c>
      <c r="Q830" s="6">
        <f t="shared" si="121"/>
        <v>0.69</v>
      </c>
      <c r="R830">
        <f t="shared" si="122"/>
        <v>69.98571428571428</v>
      </c>
      <c r="S830" t="str">
        <f t="shared" si="125"/>
        <v>theater</v>
      </c>
      <c r="T830" t="str">
        <f t="shared" si="126"/>
        <v>plays</v>
      </c>
      <c r="U830">
        <f t="shared" si="127"/>
        <v>7</v>
      </c>
      <c r="V830" t="str">
        <f t="shared" si="128"/>
        <v>theater</v>
      </c>
      <c r="W830" t="str">
        <f t="shared" si="130"/>
        <v>plays</v>
      </c>
      <c r="X830">
        <f t="shared" si="129"/>
        <v>13</v>
      </c>
    </row>
    <row r="831" spans="1:2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 s="17">
        <f t="shared" si="123"/>
        <v>42164.208333333328</v>
      </c>
      <c r="K831">
        <v>1433826000</v>
      </c>
      <c r="L831" s="16">
        <f t="shared" si="124"/>
        <v>42179.208333333328</v>
      </c>
      <c r="M831">
        <v>1435122000</v>
      </c>
      <c r="N831" t="b">
        <v>0</v>
      </c>
      <c r="O831" t="b">
        <v>0</v>
      </c>
      <c r="P831" t="s">
        <v>33</v>
      </c>
      <c r="Q831" s="6">
        <f t="shared" si="121"/>
        <v>0.51343749999999999</v>
      </c>
      <c r="R831">
        <f t="shared" si="122"/>
        <v>32.006493506493506</v>
      </c>
      <c r="S831" t="str">
        <f t="shared" si="125"/>
        <v>theater</v>
      </c>
      <c r="T831" t="str">
        <f t="shared" si="126"/>
        <v>plays</v>
      </c>
      <c r="U831">
        <f t="shared" si="127"/>
        <v>7</v>
      </c>
      <c r="V831" t="str">
        <f t="shared" si="128"/>
        <v>theater</v>
      </c>
      <c r="W831" t="str">
        <f t="shared" si="130"/>
        <v>plays</v>
      </c>
      <c r="X831">
        <f t="shared" si="129"/>
        <v>13</v>
      </c>
    </row>
    <row r="832" spans="1:2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 s="17">
        <f t="shared" si="123"/>
        <v>43103.25</v>
      </c>
      <c r="K832">
        <v>1514959200</v>
      </c>
      <c r="L832" s="16">
        <f t="shared" si="124"/>
        <v>43162.25</v>
      </c>
      <c r="M832">
        <v>1520056800</v>
      </c>
      <c r="N832" t="b">
        <v>0</v>
      </c>
      <c r="O832" t="b">
        <v>0</v>
      </c>
      <c r="P832" t="s">
        <v>33</v>
      </c>
      <c r="Q832" s="6">
        <f t="shared" si="121"/>
        <v>1.1710526315789473E-2</v>
      </c>
      <c r="R832">
        <f t="shared" si="122"/>
        <v>64.727272727272734</v>
      </c>
      <c r="S832" t="str">
        <f t="shared" si="125"/>
        <v>theater</v>
      </c>
      <c r="T832" t="str">
        <f t="shared" si="126"/>
        <v>plays</v>
      </c>
      <c r="U832">
        <f t="shared" si="127"/>
        <v>7</v>
      </c>
      <c r="V832" t="str">
        <f t="shared" si="128"/>
        <v>theater</v>
      </c>
      <c r="W832" t="str">
        <f t="shared" si="130"/>
        <v>theater/plays</v>
      </c>
      <c r="X832">
        <f t="shared" si="129"/>
        <v>13</v>
      </c>
    </row>
    <row r="833" spans="1:2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 s="17">
        <f t="shared" si="123"/>
        <v>40994.208333333336</v>
      </c>
      <c r="K833">
        <v>1332738000</v>
      </c>
      <c r="L833" s="16">
        <f t="shared" si="124"/>
        <v>41028.208333333336</v>
      </c>
      <c r="M833">
        <v>1335675600</v>
      </c>
      <c r="N833" t="b">
        <v>0</v>
      </c>
      <c r="O833" t="b">
        <v>0</v>
      </c>
      <c r="P833" t="s">
        <v>122</v>
      </c>
      <c r="Q833" s="6">
        <f t="shared" si="121"/>
        <v>1.089773429454171</v>
      </c>
      <c r="R833">
        <f t="shared" si="122"/>
        <v>24.998110087408456</v>
      </c>
      <c r="S833" t="str">
        <f t="shared" si="125"/>
        <v>photography</v>
      </c>
      <c r="T833" t="str">
        <f t="shared" si="126"/>
        <v>photography books</v>
      </c>
      <c r="U833">
        <f t="shared" si="127"/>
        <v>11</v>
      </c>
      <c r="V833" t="str">
        <f t="shared" si="128"/>
        <v>photography</v>
      </c>
      <c r="W833" t="str">
        <f t="shared" si="130"/>
        <v>raphy books</v>
      </c>
      <c r="X833">
        <f t="shared" si="129"/>
        <v>29</v>
      </c>
    </row>
    <row r="834" spans="1:2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 s="17">
        <f t="shared" si="123"/>
        <v>42299.208333333328</v>
      </c>
      <c r="K834">
        <v>1445490000</v>
      </c>
      <c r="L834" s="16">
        <f t="shared" si="124"/>
        <v>42333.25</v>
      </c>
      <c r="M834">
        <v>1448431200</v>
      </c>
      <c r="N834" t="b">
        <v>1</v>
      </c>
      <c r="O834" t="b">
        <v>0</v>
      </c>
      <c r="P834" t="s">
        <v>206</v>
      </c>
      <c r="Q834" s="6">
        <f t="shared" ref="Q834:Q897" si="131">E834/D834</f>
        <v>3.1517592592592591</v>
      </c>
      <c r="R834">
        <f t="shared" ref="R834:R897" si="132">IFERROR(E834/G834, 0)</f>
        <v>104.97764070932922</v>
      </c>
      <c r="S834" t="str">
        <f t="shared" si="125"/>
        <v>publishing</v>
      </c>
      <c r="T834" t="str">
        <f t="shared" si="126"/>
        <v>translations</v>
      </c>
      <c r="U834">
        <f t="shared" si="127"/>
        <v>10</v>
      </c>
      <c r="V834" t="str">
        <f t="shared" si="128"/>
        <v>publishing</v>
      </c>
      <c r="W834" t="str">
        <f t="shared" si="130"/>
        <v>translations</v>
      </c>
      <c r="X834">
        <f t="shared" si="129"/>
        <v>23</v>
      </c>
    </row>
    <row r="835" spans="1:2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 s="17">
        <f t="shared" ref="J835:J898" si="133">(((K835/60)/60)/24)+DATE(1970,1,1)</f>
        <v>40588.25</v>
      </c>
      <c r="K835">
        <v>1297663200</v>
      </c>
      <c r="L835" s="16">
        <f t="shared" ref="L835:L898" si="134">(((M835/60)/60)/24)+DATE(1970,1,1)</f>
        <v>40599.25</v>
      </c>
      <c r="M835">
        <v>1298613600</v>
      </c>
      <c r="N835" t="b">
        <v>0</v>
      </c>
      <c r="O835" t="b">
        <v>0</v>
      </c>
      <c r="P835" t="s">
        <v>206</v>
      </c>
      <c r="Q835" s="6">
        <f t="shared" si="131"/>
        <v>1.5769117647058823</v>
      </c>
      <c r="R835">
        <f t="shared" si="132"/>
        <v>64.987878787878785</v>
      </c>
      <c r="S835" t="str">
        <f t="shared" ref="S835:S898" si="135">LEFT(P835,SEARCH("/",P835)-1)</f>
        <v>publishing</v>
      </c>
      <c r="T835" t="str">
        <f t="shared" ref="T835:T898" si="136">MID(P835,SEARCH("/",P835)+1,LEN(P835))</f>
        <v>translations</v>
      </c>
      <c r="U835">
        <f t="shared" ref="U835:U898" si="137">SEARCH("/",P835)-1</f>
        <v>10</v>
      </c>
      <c r="V835" t="str">
        <f t="shared" ref="V835:V898" si="138">LEFT(P835,SEARCH("/",P835)-1)</f>
        <v>publishing</v>
      </c>
      <c r="W835" t="str">
        <f t="shared" si="130"/>
        <v>ns</v>
      </c>
      <c r="X835">
        <f t="shared" si="129"/>
        <v>23</v>
      </c>
    </row>
    <row r="836" spans="1:2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 s="17">
        <f t="shared" si="133"/>
        <v>41448.208333333336</v>
      </c>
      <c r="K836">
        <v>1371963600</v>
      </c>
      <c r="L836" s="16">
        <f t="shared" si="134"/>
        <v>41454.208333333336</v>
      </c>
      <c r="M836">
        <v>1372482000</v>
      </c>
      <c r="N836" t="b">
        <v>0</v>
      </c>
      <c r="O836" t="b">
        <v>0</v>
      </c>
      <c r="P836" t="s">
        <v>33</v>
      </c>
      <c r="Q836" s="6">
        <f t="shared" si="131"/>
        <v>1.5380821917808218</v>
      </c>
      <c r="R836">
        <f t="shared" si="132"/>
        <v>94.352941176470594</v>
      </c>
      <c r="S836" t="str">
        <f t="shared" si="135"/>
        <v>theater</v>
      </c>
      <c r="T836" t="str">
        <f t="shared" si="136"/>
        <v>plays</v>
      </c>
      <c r="U836">
        <f t="shared" si="137"/>
        <v>7</v>
      </c>
      <c r="V836" t="str">
        <f t="shared" si="138"/>
        <v>theater</v>
      </c>
      <c r="W836" t="str">
        <f t="shared" si="130"/>
        <v>/plays</v>
      </c>
      <c r="X836">
        <f t="shared" ref="X836:X899" si="139">LEN(P836)</f>
        <v>13</v>
      </c>
    </row>
    <row r="837" spans="1:2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 s="17">
        <f t="shared" si="133"/>
        <v>42063.25</v>
      </c>
      <c r="K837">
        <v>1425103200</v>
      </c>
      <c r="L837" s="16">
        <f t="shared" si="134"/>
        <v>42069.25</v>
      </c>
      <c r="M837">
        <v>1425621600</v>
      </c>
      <c r="N837" t="b">
        <v>0</v>
      </c>
      <c r="O837" t="b">
        <v>0</v>
      </c>
      <c r="P837" t="s">
        <v>28</v>
      </c>
      <c r="Q837" s="6">
        <f t="shared" si="131"/>
        <v>0.89738979118329465</v>
      </c>
      <c r="R837">
        <f t="shared" si="132"/>
        <v>44.001706484641637</v>
      </c>
      <c r="S837" t="str">
        <f t="shared" si="135"/>
        <v>technology</v>
      </c>
      <c r="T837" t="str">
        <f t="shared" si="136"/>
        <v>web</v>
      </c>
      <c r="U837">
        <f t="shared" si="137"/>
        <v>10</v>
      </c>
      <c r="V837" t="str">
        <f t="shared" si="138"/>
        <v>technology</v>
      </c>
      <c r="W837" t="str">
        <f t="shared" si="130"/>
        <v>y/web</v>
      </c>
      <c r="X837">
        <f t="shared" si="139"/>
        <v>14</v>
      </c>
    </row>
    <row r="838" spans="1:2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 s="17">
        <f t="shared" si="133"/>
        <v>40214.25</v>
      </c>
      <c r="K838">
        <v>1265349600</v>
      </c>
      <c r="L838" s="16">
        <f t="shared" si="134"/>
        <v>40225.25</v>
      </c>
      <c r="M838">
        <v>1266300000</v>
      </c>
      <c r="N838" t="b">
        <v>0</v>
      </c>
      <c r="O838" t="b">
        <v>0</v>
      </c>
      <c r="P838" t="s">
        <v>60</v>
      </c>
      <c r="Q838" s="6">
        <f t="shared" si="131"/>
        <v>0.75135802469135804</v>
      </c>
      <c r="R838">
        <f t="shared" si="132"/>
        <v>64.744680851063833</v>
      </c>
      <c r="S838" t="str">
        <f t="shared" si="135"/>
        <v>music</v>
      </c>
      <c r="T838" t="str">
        <f t="shared" si="136"/>
        <v>indie rock</v>
      </c>
      <c r="U838">
        <f t="shared" si="137"/>
        <v>5</v>
      </c>
      <c r="V838" t="str">
        <f t="shared" si="138"/>
        <v>music</v>
      </c>
      <c r="W838" t="str">
        <f t="shared" ref="W838:W901" si="140">RIGHT(P838,LEN(P839)-SEARCH("/",P838))</f>
        <v>rock</v>
      </c>
      <c r="X838">
        <f t="shared" si="139"/>
        <v>16</v>
      </c>
    </row>
    <row r="839" spans="1:2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 s="17">
        <f t="shared" si="133"/>
        <v>40629.208333333336</v>
      </c>
      <c r="K839">
        <v>1301202000</v>
      </c>
      <c r="L839" s="16">
        <f t="shared" si="134"/>
        <v>40683.208333333336</v>
      </c>
      <c r="M839">
        <v>1305867600</v>
      </c>
      <c r="N839" t="b">
        <v>0</v>
      </c>
      <c r="O839" t="b">
        <v>0</v>
      </c>
      <c r="P839" t="s">
        <v>159</v>
      </c>
      <c r="Q839" s="6">
        <f t="shared" si="131"/>
        <v>8.5288135593220336</v>
      </c>
      <c r="R839">
        <f t="shared" si="132"/>
        <v>84.00667779632721</v>
      </c>
      <c r="S839" t="str">
        <f t="shared" si="135"/>
        <v>music</v>
      </c>
      <c r="T839" t="str">
        <f t="shared" si="136"/>
        <v>jazz</v>
      </c>
      <c r="U839">
        <f t="shared" si="137"/>
        <v>5</v>
      </c>
      <c r="V839" t="str">
        <f t="shared" si="138"/>
        <v>music</v>
      </c>
      <c r="W839" t="str">
        <f t="shared" si="140"/>
        <v>ic/jazz</v>
      </c>
      <c r="X839">
        <f t="shared" si="139"/>
        <v>10</v>
      </c>
    </row>
    <row r="840" spans="1:2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 s="17">
        <f t="shared" si="133"/>
        <v>43370.208333333328</v>
      </c>
      <c r="K840">
        <v>1538024400</v>
      </c>
      <c r="L840" s="16">
        <f t="shared" si="134"/>
        <v>43379.208333333328</v>
      </c>
      <c r="M840">
        <v>1538802000</v>
      </c>
      <c r="N840" t="b">
        <v>0</v>
      </c>
      <c r="O840" t="b">
        <v>0</v>
      </c>
      <c r="P840" t="s">
        <v>33</v>
      </c>
      <c r="Q840" s="6">
        <f t="shared" si="131"/>
        <v>1.3890625000000001</v>
      </c>
      <c r="R840">
        <f t="shared" si="132"/>
        <v>34.061302681992338</v>
      </c>
      <c r="S840" t="str">
        <f t="shared" si="135"/>
        <v>theater</v>
      </c>
      <c r="T840" t="str">
        <f t="shared" si="136"/>
        <v>plays</v>
      </c>
      <c r="U840">
        <f t="shared" si="137"/>
        <v>7</v>
      </c>
      <c r="V840" t="str">
        <f t="shared" si="138"/>
        <v>theater</v>
      </c>
      <c r="W840" t="str">
        <f t="shared" si="140"/>
        <v>theater/plays</v>
      </c>
      <c r="X840">
        <f t="shared" si="139"/>
        <v>13</v>
      </c>
    </row>
    <row r="841" spans="1:2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 s="17">
        <f t="shared" si="133"/>
        <v>41715.208333333336</v>
      </c>
      <c r="K841">
        <v>1395032400</v>
      </c>
      <c r="L841" s="16">
        <f t="shared" si="134"/>
        <v>41760.208333333336</v>
      </c>
      <c r="M841">
        <v>1398920400</v>
      </c>
      <c r="N841" t="b">
        <v>0</v>
      </c>
      <c r="O841" t="b">
        <v>1</v>
      </c>
      <c r="P841" t="s">
        <v>42</v>
      </c>
      <c r="Q841" s="6">
        <f t="shared" si="131"/>
        <v>1.9018181818181819</v>
      </c>
      <c r="R841">
        <f t="shared" si="132"/>
        <v>93.273885350318466</v>
      </c>
      <c r="S841" t="str">
        <f t="shared" si="135"/>
        <v>film &amp; video</v>
      </c>
      <c r="T841" t="str">
        <f t="shared" si="136"/>
        <v>documentary</v>
      </c>
      <c r="U841">
        <f t="shared" si="137"/>
        <v>12</v>
      </c>
      <c r="V841" t="str">
        <f t="shared" si="138"/>
        <v>film &amp; video</v>
      </c>
      <c r="W841" t="str">
        <f t="shared" si="140"/>
        <v/>
      </c>
      <c r="X841">
        <f t="shared" si="139"/>
        <v>24</v>
      </c>
    </row>
    <row r="842" spans="1:2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 s="17">
        <f t="shared" si="133"/>
        <v>41836.208333333336</v>
      </c>
      <c r="K842">
        <v>1405486800</v>
      </c>
      <c r="L842" s="16">
        <f t="shared" si="134"/>
        <v>41838.208333333336</v>
      </c>
      <c r="M842">
        <v>1405659600</v>
      </c>
      <c r="N842" t="b">
        <v>0</v>
      </c>
      <c r="O842" t="b">
        <v>1</v>
      </c>
      <c r="P842" t="s">
        <v>33</v>
      </c>
      <c r="Q842" s="6">
        <f t="shared" si="131"/>
        <v>1.0024333619948409</v>
      </c>
      <c r="R842">
        <f t="shared" si="132"/>
        <v>32.998301726577978</v>
      </c>
      <c r="S842" t="str">
        <f t="shared" si="135"/>
        <v>theater</v>
      </c>
      <c r="T842" t="str">
        <f t="shared" si="136"/>
        <v>plays</v>
      </c>
      <c r="U842">
        <f t="shared" si="137"/>
        <v>7</v>
      </c>
      <c r="V842" t="str">
        <f t="shared" si="138"/>
        <v>theater</v>
      </c>
      <c r="W842" t="str">
        <f t="shared" si="140"/>
        <v>/plays</v>
      </c>
      <c r="X842">
        <f t="shared" si="139"/>
        <v>13</v>
      </c>
    </row>
    <row r="843" spans="1:2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 s="17">
        <f t="shared" si="133"/>
        <v>42419.25</v>
      </c>
      <c r="K843">
        <v>1455861600</v>
      </c>
      <c r="L843" s="16">
        <f t="shared" si="134"/>
        <v>42435.25</v>
      </c>
      <c r="M843">
        <v>1457244000</v>
      </c>
      <c r="N843" t="b">
        <v>0</v>
      </c>
      <c r="O843" t="b">
        <v>0</v>
      </c>
      <c r="P843" t="s">
        <v>28</v>
      </c>
      <c r="Q843" s="6">
        <f t="shared" si="131"/>
        <v>1.4275824175824177</v>
      </c>
      <c r="R843">
        <f t="shared" si="132"/>
        <v>83.812903225806451</v>
      </c>
      <c r="S843" t="str">
        <f t="shared" si="135"/>
        <v>technology</v>
      </c>
      <c r="T843" t="str">
        <f t="shared" si="136"/>
        <v>web</v>
      </c>
      <c r="U843">
        <f t="shared" si="137"/>
        <v>10</v>
      </c>
      <c r="V843" t="str">
        <f t="shared" si="138"/>
        <v>technology</v>
      </c>
      <c r="W843" t="str">
        <f t="shared" si="140"/>
        <v>ology/web</v>
      </c>
      <c r="X843">
        <f t="shared" si="139"/>
        <v>14</v>
      </c>
    </row>
    <row r="844" spans="1:2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 s="17">
        <f t="shared" si="133"/>
        <v>43266.208333333328</v>
      </c>
      <c r="K844">
        <v>1529038800</v>
      </c>
      <c r="L844" s="16">
        <f t="shared" si="134"/>
        <v>43269.208333333328</v>
      </c>
      <c r="M844">
        <v>1529298000</v>
      </c>
      <c r="N844" t="b">
        <v>0</v>
      </c>
      <c r="O844" t="b">
        <v>0</v>
      </c>
      <c r="P844" t="s">
        <v>65</v>
      </c>
      <c r="Q844" s="6">
        <f t="shared" si="131"/>
        <v>5.6313333333333331</v>
      </c>
      <c r="R844">
        <f t="shared" si="132"/>
        <v>63.992424242424242</v>
      </c>
      <c r="S844" t="str">
        <f t="shared" si="135"/>
        <v>technology</v>
      </c>
      <c r="T844" t="str">
        <f t="shared" si="136"/>
        <v>wearables</v>
      </c>
      <c r="U844">
        <f t="shared" si="137"/>
        <v>10</v>
      </c>
      <c r="V844" t="str">
        <f t="shared" si="138"/>
        <v>technology</v>
      </c>
      <c r="W844" t="str">
        <f t="shared" si="140"/>
        <v>chnology/wearables</v>
      </c>
      <c r="X844">
        <f t="shared" si="139"/>
        <v>20</v>
      </c>
    </row>
    <row r="845" spans="1:2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 s="17">
        <f t="shared" si="133"/>
        <v>43338.208333333328</v>
      </c>
      <c r="K845">
        <v>1535259600</v>
      </c>
      <c r="L845" s="16">
        <f t="shared" si="134"/>
        <v>43344.208333333328</v>
      </c>
      <c r="M845">
        <v>1535778000</v>
      </c>
      <c r="N845" t="b">
        <v>0</v>
      </c>
      <c r="O845" t="b">
        <v>0</v>
      </c>
      <c r="P845" t="s">
        <v>122</v>
      </c>
      <c r="Q845" s="6">
        <f t="shared" si="131"/>
        <v>0.30715909090909088</v>
      </c>
      <c r="R845">
        <f t="shared" si="132"/>
        <v>81.909090909090907</v>
      </c>
      <c r="S845" t="str">
        <f t="shared" si="135"/>
        <v>photography</v>
      </c>
      <c r="T845" t="str">
        <f t="shared" si="136"/>
        <v>photography books</v>
      </c>
      <c r="U845">
        <f t="shared" si="137"/>
        <v>11</v>
      </c>
      <c r="V845" t="str">
        <f t="shared" si="138"/>
        <v>photography</v>
      </c>
      <c r="W845" t="str">
        <f t="shared" si="140"/>
        <v>graphy books</v>
      </c>
      <c r="X845">
        <f t="shared" si="139"/>
        <v>29</v>
      </c>
    </row>
    <row r="846" spans="1:2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 s="17">
        <f t="shared" si="133"/>
        <v>40930.25</v>
      </c>
      <c r="K846">
        <v>1327212000</v>
      </c>
      <c r="L846" s="16">
        <f t="shared" si="134"/>
        <v>40933.25</v>
      </c>
      <c r="M846">
        <v>1327471200</v>
      </c>
      <c r="N846" t="b">
        <v>0</v>
      </c>
      <c r="O846" t="b">
        <v>0</v>
      </c>
      <c r="P846" t="s">
        <v>42</v>
      </c>
      <c r="Q846" s="6">
        <f t="shared" si="131"/>
        <v>0.99397727272727276</v>
      </c>
      <c r="R846">
        <f t="shared" si="132"/>
        <v>93.053191489361708</v>
      </c>
      <c r="S846" t="str">
        <f t="shared" si="135"/>
        <v>film &amp; video</v>
      </c>
      <c r="T846" t="str">
        <f t="shared" si="136"/>
        <v>documentary</v>
      </c>
      <c r="U846">
        <f t="shared" si="137"/>
        <v>12</v>
      </c>
      <c r="V846" t="str">
        <f t="shared" si="138"/>
        <v>film &amp; video</v>
      </c>
      <c r="W846" t="str">
        <f t="shared" si="140"/>
        <v>y</v>
      </c>
      <c r="X846">
        <f t="shared" si="139"/>
        <v>24</v>
      </c>
    </row>
    <row r="847" spans="1:2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 s="17">
        <f t="shared" si="133"/>
        <v>43235.208333333328</v>
      </c>
      <c r="K847">
        <v>1526360400</v>
      </c>
      <c r="L847" s="16">
        <f t="shared" si="134"/>
        <v>43272.208333333328</v>
      </c>
      <c r="M847">
        <v>1529557200</v>
      </c>
      <c r="N847" t="b">
        <v>0</v>
      </c>
      <c r="O847" t="b">
        <v>0</v>
      </c>
      <c r="P847" t="s">
        <v>28</v>
      </c>
      <c r="Q847" s="6">
        <f t="shared" si="131"/>
        <v>1.9754935622317598</v>
      </c>
      <c r="R847">
        <f t="shared" si="132"/>
        <v>101.98449039881831</v>
      </c>
      <c r="S847" t="str">
        <f t="shared" si="135"/>
        <v>technology</v>
      </c>
      <c r="T847" t="str">
        <f t="shared" si="136"/>
        <v>web</v>
      </c>
      <c r="U847">
        <f t="shared" si="137"/>
        <v>10</v>
      </c>
      <c r="V847" t="str">
        <f t="shared" si="138"/>
        <v>technology</v>
      </c>
      <c r="W847" t="str">
        <f t="shared" si="140"/>
        <v>web</v>
      </c>
      <c r="X847">
        <f t="shared" si="139"/>
        <v>14</v>
      </c>
    </row>
    <row r="848" spans="1:2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 s="17">
        <f t="shared" si="133"/>
        <v>43302.208333333328</v>
      </c>
      <c r="K848">
        <v>1532149200</v>
      </c>
      <c r="L848" s="16">
        <f t="shared" si="134"/>
        <v>43338.208333333328</v>
      </c>
      <c r="M848">
        <v>1535259600</v>
      </c>
      <c r="N848" t="b">
        <v>1</v>
      </c>
      <c r="O848" t="b">
        <v>1</v>
      </c>
      <c r="P848" t="s">
        <v>28</v>
      </c>
      <c r="Q848" s="6">
        <f t="shared" si="131"/>
        <v>5.085</v>
      </c>
      <c r="R848">
        <f t="shared" si="132"/>
        <v>105.9375</v>
      </c>
      <c r="S848" t="str">
        <f t="shared" si="135"/>
        <v>technology</v>
      </c>
      <c r="T848" t="str">
        <f t="shared" si="136"/>
        <v>web</v>
      </c>
      <c r="U848">
        <f t="shared" si="137"/>
        <v>10</v>
      </c>
      <c r="V848" t="str">
        <f t="shared" si="138"/>
        <v>technology</v>
      </c>
      <c r="W848" t="str">
        <f t="shared" si="140"/>
        <v>y/web</v>
      </c>
      <c r="X848">
        <f t="shared" si="139"/>
        <v>14</v>
      </c>
    </row>
    <row r="849" spans="1:2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 s="17">
        <f t="shared" si="133"/>
        <v>43107.25</v>
      </c>
      <c r="K849">
        <v>1515304800</v>
      </c>
      <c r="L849" s="16">
        <f t="shared" si="134"/>
        <v>43110.25</v>
      </c>
      <c r="M849">
        <v>1515564000</v>
      </c>
      <c r="N849" t="b">
        <v>0</v>
      </c>
      <c r="O849" t="b">
        <v>0</v>
      </c>
      <c r="P849" t="s">
        <v>17</v>
      </c>
      <c r="Q849" s="6">
        <f t="shared" si="131"/>
        <v>2.3774468085106384</v>
      </c>
      <c r="R849">
        <f t="shared" si="132"/>
        <v>101.58181818181818</v>
      </c>
      <c r="S849" t="str">
        <f t="shared" si="135"/>
        <v>food</v>
      </c>
      <c r="T849" t="str">
        <f t="shared" si="136"/>
        <v>food trucks</v>
      </c>
      <c r="U849">
        <f t="shared" si="137"/>
        <v>4</v>
      </c>
      <c r="V849" t="str">
        <f t="shared" si="138"/>
        <v>food</v>
      </c>
      <c r="W849" t="str">
        <f t="shared" si="140"/>
        <v>d/food trucks</v>
      </c>
      <c r="X849">
        <f t="shared" si="139"/>
        <v>16</v>
      </c>
    </row>
    <row r="850" spans="1:2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 s="17">
        <f t="shared" si="133"/>
        <v>40341.208333333336</v>
      </c>
      <c r="K850">
        <v>1276318800</v>
      </c>
      <c r="L850" s="16">
        <f t="shared" si="134"/>
        <v>40350.208333333336</v>
      </c>
      <c r="M850">
        <v>1277096400</v>
      </c>
      <c r="N850" t="b">
        <v>0</v>
      </c>
      <c r="O850" t="b">
        <v>0</v>
      </c>
      <c r="P850" t="s">
        <v>53</v>
      </c>
      <c r="Q850" s="6">
        <f t="shared" si="131"/>
        <v>3.3846875000000001</v>
      </c>
      <c r="R850">
        <f t="shared" si="132"/>
        <v>62.970930232558139</v>
      </c>
      <c r="S850" t="str">
        <f t="shared" si="135"/>
        <v>film &amp; video</v>
      </c>
      <c r="T850" t="str">
        <f t="shared" si="136"/>
        <v>drama</v>
      </c>
      <c r="U850">
        <f t="shared" si="137"/>
        <v>12</v>
      </c>
      <c r="V850" t="str">
        <f t="shared" si="138"/>
        <v>film &amp; video</v>
      </c>
      <c r="W850" t="str">
        <f t="shared" si="140"/>
        <v>ama</v>
      </c>
      <c r="X850">
        <f t="shared" si="139"/>
        <v>18</v>
      </c>
    </row>
    <row r="851" spans="1:2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 s="17">
        <f t="shared" si="133"/>
        <v>40948.25</v>
      </c>
      <c r="K851">
        <v>1328767200</v>
      </c>
      <c r="L851" s="16">
        <f t="shared" si="134"/>
        <v>40951.25</v>
      </c>
      <c r="M851">
        <v>1329026400</v>
      </c>
      <c r="N851" t="b">
        <v>0</v>
      </c>
      <c r="O851" t="b">
        <v>1</v>
      </c>
      <c r="P851" t="s">
        <v>60</v>
      </c>
      <c r="Q851" s="6">
        <f t="shared" si="131"/>
        <v>1.3308955223880596</v>
      </c>
      <c r="R851">
        <f t="shared" si="132"/>
        <v>29.045602605863191</v>
      </c>
      <c r="S851" t="str">
        <f t="shared" si="135"/>
        <v>music</v>
      </c>
      <c r="T851" t="str">
        <f t="shared" si="136"/>
        <v>indie rock</v>
      </c>
      <c r="U851">
        <f t="shared" si="137"/>
        <v>5</v>
      </c>
      <c r="V851" t="str">
        <f t="shared" si="138"/>
        <v>music</v>
      </c>
      <c r="W851" t="str">
        <f t="shared" si="140"/>
        <v>rock</v>
      </c>
      <c r="X851">
        <f t="shared" si="139"/>
        <v>16</v>
      </c>
    </row>
    <row r="852" spans="1:2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 s="17">
        <f t="shared" si="133"/>
        <v>40866.25</v>
      </c>
      <c r="K852">
        <v>1321682400</v>
      </c>
      <c r="L852" s="16">
        <f t="shared" si="134"/>
        <v>40881.25</v>
      </c>
      <c r="M852">
        <v>1322978400</v>
      </c>
      <c r="N852" t="b">
        <v>1</v>
      </c>
      <c r="O852" t="b">
        <v>0</v>
      </c>
      <c r="P852" t="s">
        <v>23</v>
      </c>
      <c r="Q852" s="6">
        <f t="shared" si="131"/>
        <v>0.01</v>
      </c>
      <c r="R852">
        <f t="shared" si="132"/>
        <v>1</v>
      </c>
      <c r="S852" t="str">
        <f t="shared" si="135"/>
        <v>music</v>
      </c>
      <c r="T852" t="str">
        <f t="shared" si="136"/>
        <v>rock</v>
      </c>
      <c r="U852">
        <f t="shared" si="137"/>
        <v>5</v>
      </c>
      <c r="V852" t="str">
        <f t="shared" si="138"/>
        <v>music</v>
      </c>
      <c r="W852" t="str">
        <f t="shared" si="140"/>
        <v>music/rock</v>
      </c>
      <c r="X852">
        <f t="shared" si="139"/>
        <v>10</v>
      </c>
    </row>
    <row r="853" spans="1:2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 s="17">
        <f t="shared" si="133"/>
        <v>41031.208333333336</v>
      </c>
      <c r="K853">
        <v>1335934800</v>
      </c>
      <c r="L853" s="16">
        <f t="shared" si="134"/>
        <v>41064.208333333336</v>
      </c>
      <c r="M853">
        <v>1338786000</v>
      </c>
      <c r="N853" t="b">
        <v>0</v>
      </c>
      <c r="O853" t="b">
        <v>0</v>
      </c>
      <c r="P853" t="s">
        <v>50</v>
      </c>
      <c r="Q853" s="6">
        <f t="shared" si="131"/>
        <v>2.0779999999999998</v>
      </c>
      <c r="R853">
        <f t="shared" si="132"/>
        <v>77.924999999999997</v>
      </c>
      <c r="S853" t="str">
        <f t="shared" si="135"/>
        <v>music</v>
      </c>
      <c r="T853" t="str">
        <f t="shared" si="136"/>
        <v>electric music</v>
      </c>
      <c r="U853">
        <f t="shared" si="137"/>
        <v>5</v>
      </c>
      <c r="V853" t="str">
        <f t="shared" si="138"/>
        <v>music</v>
      </c>
      <c r="W853" t="str">
        <f t="shared" si="140"/>
        <v>ctric music</v>
      </c>
      <c r="X853">
        <f t="shared" si="139"/>
        <v>20</v>
      </c>
    </row>
    <row r="854" spans="1:2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 s="17">
        <f t="shared" si="133"/>
        <v>40740.208333333336</v>
      </c>
      <c r="K854">
        <v>1310792400</v>
      </c>
      <c r="L854" s="16">
        <f t="shared" si="134"/>
        <v>40750.208333333336</v>
      </c>
      <c r="M854">
        <v>1311656400</v>
      </c>
      <c r="N854" t="b">
        <v>0</v>
      </c>
      <c r="O854" t="b">
        <v>1</v>
      </c>
      <c r="P854" t="s">
        <v>89</v>
      </c>
      <c r="Q854" s="6">
        <f t="shared" si="131"/>
        <v>0.51122448979591839</v>
      </c>
      <c r="R854">
        <f t="shared" si="132"/>
        <v>80.806451612903231</v>
      </c>
      <c r="S854" t="str">
        <f t="shared" si="135"/>
        <v>games</v>
      </c>
      <c r="T854" t="str">
        <f t="shared" si="136"/>
        <v>video games</v>
      </c>
      <c r="U854">
        <f t="shared" si="137"/>
        <v>5</v>
      </c>
      <c r="V854" t="str">
        <f t="shared" si="138"/>
        <v>games</v>
      </c>
      <c r="W854" t="str">
        <f t="shared" si="140"/>
        <v>ideo games</v>
      </c>
      <c r="X854">
        <f t="shared" si="139"/>
        <v>17</v>
      </c>
    </row>
    <row r="855" spans="1:2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 s="17">
        <f t="shared" si="133"/>
        <v>40714.208333333336</v>
      </c>
      <c r="K855">
        <v>1308546000</v>
      </c>
      <c r="L855" s="16">
        <f t="shared" si="134"/>
        <v>40719.208333333336</v>
      </c>
      <c r="M855">
        <v>1308978000</v>
      </c>
      <c r="N855" t="b">
        <v>0</v>
      </c>
      <c r="O855" t="b">
        <v>1</v>
      </c>
      <c r="P855" t="s">
        <v>60</v>
      </c>
      <c r="Q855" s="6">
        <f t="shared" si="131"/>
        <v>6.5205847953216374</v>
      </c>
      <c r="R855">
        <f t="shared" si="132"/>
        <v>76.006816632583508</v>
      </c>
      <c r="S855" t="str">
        <f t="shared" si="135"/>
        <v>music</v>
      </c>
      <c r="T855" t="str">
        <f t="shared" si="136"/>
        <v>indie rock</v>
      </c>
      <c r="U855">
        <f t="shared" si="137"/>
        <v>5</v>
      </c>
      <c r="V855" t="str">
        <f t="shared" si="138"/>
        <v>music</v>
      </c>
      <c r="W855" t="str">
        <f t="shared" si="140"/>
        <v>c/indie rock</v>
      </c>
      <c r="X855">
        <f t="shared" si="139"/>
        <v>16</v>
      </c>
    </row>
    <row r="856" spans="1:2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 s="17">
        <f t="shared" si="133"/>
        <v>43787.25</v>
      </c>
      <c r="K856">
        <v>1574056800</v>
      </c>
      <c r="L856" s="16">
        <f t="shared" si="134"/>
        <v>43814.25</v>
      </c>
      <c r="M856">
        <v>1576389600</v>
      </c>
      <c r="N856" t="b">
        <v>0</v>
      </c>
      <c r="O856" t="b">
        <v>0</v>
      </c>
      <c r="P856" t="s">
        <v>119</v>
      </c>
      <c r="Q856" s="6">
        <f t="shared" si="131"/>
        <v>1.1363099415204678</v>
      </c>
      <c r="R856">
        <f t="shared" si="132"/>
        <v>72.993613824192337</v>
      </c>
      <c r="S856" t="str">
        <f t="shared" si="135"/>
        <v>publishing</v>
      </c>
      <c r="T856" t="str">
        <f t="shared" si="136"/>
        <v>fiction</v>
      </c>
      <c r="U856">
        <f t="shared" si="137"/>
        <v>10</v>
      </c>
      <c r="V856" t="str">
        <f t="shared" si="138"/>
        <v>publishing</v>
      </c>
      <c r="W856" t="str">
        <f t="shared" si="140"/>
        <v>on</v>
      </c>
      <c r="X856">
        <f t="shared" si="139"/>
        <v>18</v>
      </c>
    </row>
    <row r="857" spans="1:2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 s="17">
        <f t="shared" si="133"/>
        <v>40712.208333333336</v>
      </c>
      <c r="K857">
        <v>1308373200</v>
      </c>
      <c r="L857" s="16">
        <f t="shared" si="134"/>
        <v>40743.208333333336</v>
      </c>
      <c r="M857">
        <v>1311051600</v>
      </c>
      <c r="N857" t="b">
        <v>0</v>
      </c>
      <c r="O857" t="b">
        <v>0</v>
      </c>
      <c r="P857" t="s">
        <v>33</v>
      </c>
      <c r="Q857" s="6">
        <f t="shared" si="131"/>
        <v>1.0237606837606839</v>
      </c>
      <c r="R857">
        <f t="shared" si="132"/>
        <v>53</v>
      </c>
      <c r="S857" t="str">
        <f t="shared" si="135"/>
        <v>theater</v>
      </c>
      <c r="T857" t="str">
        <f t="shared" si="136"/>
        <v>plays</v>
      </c>
      <c r="U857">
        <f t="shared" si="137"/>
        <v>7</v>
      </c>
      <c r="V857" t="str">
        <f t="shared" si="138"/>
        <v>theater</v>
      </c>
      <c r="W857" t="str">
        <f t="shared" si="140"/>
        <v>er/plays</v>
      </c>
      <c r="X857">
        <f t="shared" si="139"/>
        <v>13</v>
      </c>
    </row>
    <row r="858" spans="1:2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 s="17">
        <f t="shared" si="133"/>
        <v>41023.208333333336</v>
      </c>
      <c r="K858">
        <v>1335243600</v>
      </c>
      <c r="L858" s="16">
        <f t="shared" si="134"/>
        <v>41040.208333333336</v>
      </c>
      <c r="M858">
        <v>1336712400</v>
      </c>
      <c r="N858" t="b">
        <v>0</v>
      </c>
      <c r="O858" t="b">
        <v>0</v>
      </c>
      <c r="P858" t="s">
        <v>17</v>
      </c>
      <c r="Q858" s="6">
        <f t="shared" si="131"/>
        <v>3.5658333333333334</v>
      </c>
      <c r="R858">
        <f t="shared" si="132"/>
        <v>54.164556962025316</v>
      </c>
      <c r="S858" t="str">
        <f t="shared" si="135"/>
        <v>food</v>
      </c>
      <c r="T858" t="str">
        <f t="shared" si="136"/>
        <v>food trucks</v>
      </c>
      <c r="U858">
        <f t="shared" si="137"/>
        <v>4</v>
      </c>
      <c r="V858" t="str">
        <f t="shared" si="138"/>
        <v>food</v>
      </c>
      <c r="W858" t="str">
        <f t="shared" si="140"/>
        <v>od/food trucks</v>
      </c>
      <c r="X858">
        <f t="shared" si="139"/>
        <v>16</v>
      </c>
    </row>
    <row r="859" spans="1:2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 s="17">
        <f t="shared" si="133"/>
        <v>40944.25</v>
      </c>
      <c r="K859">
        <v>1328421600</v>
      </c>
      <c r="L859" s="16">
        <f t="shared" si="134"/>
        <v>40967.25</v>
      </c>
      <c r="M859">
        <v>1330408800</v>
      </c>
      <c r="N859" t="b">
        <v>1</v>
      </c>
      <c r="O859" t="b">
        <v>0</v>
      </c>
      <c r="P859" t="s">
        <v>100</v>
      </c>
      <c r="Q859" s="6">
        <f t="shared" si="131"/>
        <v>1.3986792452830188</v>
      </c>
      <c r="R859">
        <f t="shared" si="132"/>
        <v>32.946666666666665</v>
      </c>
      <c r="S859" t="str">
        <f t="shared" si="135"/>
        <v>film &amp; video</v>
      </c>
      <c r="T859" t="str">
        <f t="shared" si="136"/>
        <v>shorts</v>
      </c>
      <c r="U859">
        <f t="shared" si="137"/>
        <v>12</v>
      </c>
      <c r="V859" t="str">
        <f t="shared" si="138"/>
        <v>film &amp; video</v>
      </c>
      <c r="W859" t="str">
        <f t="shared" si="140"/>
        <v>rts</v>
      </c>
      <c r="X859">
        <f t="shared" si="139"/>
        <v>19</v>
      </c>
    </row>
    <row r="860" spans="1:2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 s="17">
        <f t="shared" si="133"/>
        <v>43211.208333333328</v>
      </c>
      <c r="K860">
        <v>1524286800</v>
      </c>
      <c r="L860" s="16">
        <f t="shared" si="134"/>
        <v>43218.208333333328</v>
      </c>
      <c r="M860">
        <v>1524891600</v>
      </c>
      <c r="N860" t="b">
        <v>1</v>
      </c>
      <c r="O860" t="b">
        <v>0</v>
      </c>
      <c r="P860" t="s">
        <v>17</v>
      </c>
      <c r="Q860" s="6">
        <f t="shared" si="131"/>
        <v>0.69450000000000001</v>
      </c>
      <c r="R860">
        <f t="shared" si="132"/>
        <v>79.371428571428567</v>
      </c>
      <c r="S860" t="str">
        <f t="shared" si="135"/>
        <v>food</v>
      </c>
      <c r="T860" t="str">
        <f t="shared" si="136"/>
        <v>food trucks</v>
      </c>
      <c r="U860">
        <f t="shared" si="137"/>
        <v>4</v>
      </c>
      <c r="V860" t="str">
        <f t="shared" si="138"/>
        <v>food</v>
      </c>
      <c r="W860" t="str">
        <f t="shared" si="140"/>
        <v>d trucks</v>
      </c>
      <c r="X860">
        <f t="shared" si="139"/>
        <v>16</v>
      </c>
    </row>
    <row r="861" spans="1:2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 s="17">
        <f t="shared" si="133"/>
        <v>41334.25</v>
      </c>
      <c r="K861">
        <v>1362117600</v>
      </c>
      <c r="L861" s="16">
        <f t="shared" si="134"/>
        <v>41352.208333333336</v>
      </c>
      <c r="M861">
        <v>1363669200</v>
      </c>
      <c r="N861" t="b">
        <v>0</v>
      </c>
      <c r="O861" t="b">
        <v>1</v>
      </c>
      <c r="P861" t="s">
        <v>33</v>
      </c>
      <c r="Q861" s="6">
        <f t="shared" si="131"/>
        <v>0.35534246575342465</v>
      </c>
      <c r="R861">
        <f t="shared" si="132"/>
        <v>41.174603174603178</v>
      </c>
      <c r="S861" t="str">
        <f t="shared" si="135"/>
        <v>theater</v>
      </c>
      <c r="T861" t="str">
        <f t="shared" si="136"/>
        <v>plays</v>
      </c>
      <c r="U861">
        <f t="shared" si="137"/>
        <v>7</v>
      </c>
      <c r="V861" t="str">
        <f t="shared" si="138"/>
        <v>theater</v>
      </c>
      <c r="W861" t="str">
        <f t="shared" si="140"/>
        <v>heater/plays</v>
      </c>
      <c r="X861">
        <f t="shared" si="139"/>
        <v>13</v>
      </c>
    </row>
    <row r="862" spans="1:2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 s="17">
        <f t="shared" si="133"/>
        <v>43515.25</v>
      </c>
      <c r="K862">
        <v>1550556000</v>
      </c>
      <c r="L862" s="16">
        <f t="shared" si="134"/>
        <v>43525.25</v>
      </c>
      <c r="M862">
        <v>1551420000</v>
      </c>
      <c r="N862" t="b">
        <v>0</v>
      </c>
      <c r="O862" t="b">
        <v>1</v>
      </c>
      <c r="P862" t="s">
        <v>65</v>
      </c>
      <c r="Q862" s="6">
        <f t="shared" si="131"/>
        <v>2.5165000000000002</v>
      </c>
      <c r="R862">
        <f t="shared" si="132"/>
        <v>77.430769230769229</v>
      </c>
      <c r="S862" t="str">
        <f t="shared" si="135"/>
        <v>technology</v>
      </c>
      <c r="T862" t="str">
        <f t="shared" si="136"/>
        <v>wearables</v>
      </c>
      <c r="U862">
        <f t="shared" si="137"/>
        <v>10</v>
      </c>
      <c r="V862" t="str">
        <f t="shared" si="138"/>
        <v>technology</v>
      </c>
      <c r="W862" t="str">
        <f t="shared" si="140"/>
        <v>es</v>
      </c>
      <c r="X862">
        <f t="shared" si="139"/>
        <v>20</v>
      </c>
    </row>
    <row r="863" spans="1:2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 s="17">
        <f t="shared" si="133"/>
        <v>40258.208333333336</v>
      </c>
      <c r="K863">
        <v>1269147600</v>
      </c>
      <c r="L863" s="16">
        <f t="shared" si="134"/>
        <v>40266.208333333336</v>
      </c>
      <c r="M863">
        <v>1269838800</v>
      </c>
      <c r="N863" t="b">
        <v>0</v>
      </c>
      <c r="O863" t="b">
        <v>0</v>
      </c>
      <c r="P863" t="s">
        <v>33</v>
      </c>
      <c r="Q863" s="6">
        <f t="shared" si="131"/>
        <v>1.0587500000000001</v>
      </c>
      <c r="R863">
        <f t="shared" si="132"/>
        <v>57.159509202453989</v>
      </c>
      <c r="S863" t="str">
        <f t="shared" si="135"/>
        <v>theater</v>
      </c>
      <c r="T863" t="str">
        <f t="shared" si="136"/>
        <v>plays</v>
      </c>
      <c r="U863">
        <f t="shared" si="137"/>
        <v>7</v>
      </c>
      <c r="V863" t="str">
        <f t="shared" si="138"/>
        <v>theater</v>
      </c>
      <c r="W863" t="str">
        <f t="shared" si="140"/>
        <v>plays</v>
      </c>
      <c r="X863">
        <f t="shared" si="139"/>
        <v>13</v>
      </c>
    </row>
    <row r="864" spans="1:2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 s="17">
        <f t="shared" si="133"/>
        <v>40756.208333333336</v>
      </c>
      <c r="K864">
        <v>1312174800</v>
      </c>
      <c r="L864" s="16">
        <f t="shared" si="134"/>
        <v>40760.208333333336</v>
      </c>
      <c r="M864">
        <v>1312520400</v>
      </c>
      <c r="N864" t="b">
        <v>0</v>
      </c>
      <c r="O864" t="b">
        <v>0</v>
      </c>
      <c r="P864" t="s">
        <v>33</v>
      </c>
      <c r="Q864" s="6">
        <f t="shared" si="131"/>
        <v>1.8742857142857143</v>
      </c>
      <c r="R864">
        <f t="shared" si="132"/>
        <v>77.17647058823529</v>
      </c>
      <c r="S864" t="str">
        <f t="shared" si="135"/>
        <v>theater</v>
      </c>
      <c r="T864" t="str">
        <f t="shared" si="136"/>
        <v>plays</v>
      </c>
      <c r="U864">
        <f t="shared" si="137"/>
        <v>7</v>
      </c>
      <c r="V864" t="str">
        <f t="shared" si="138"/>
        <v>theater</v>
      </c>
      <c r="W864" t="str">
        <f t="shared" si="140"/>
        <v>theater/plays</v>
      </c>
      <c r="X864">
        <f t="shared" si="139"/>
        <v>13</v>
      </c>
    </row>
    <row r="865" spans="1:2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 s="17">
        <f t="shared" si="133"/>
        <v>42172.208333333328</v>
      </c>
      <c r="K865">
        <v>1434517200</v>
      </c>
      <c r="L865" s="16">
        <f t="shared" si="134"/>
        <v>42195.208333333328</v>
      </c>
      <c r="M865">
        <v>1436504400</v>
      </c>
      <c r="N865" t="b">
        <v>0</v>
      </c>
      <c r="O865" t="b">
        <v>1</v>
      </c>
      <c r="P865" t="s">
        <v>269</v>
      </c>
      <c r="Q865" s="6">
        <f t="shared" si="131"/>
        <v>3.8678571428571429</v>
      </c>
      <c r="R865">
        <f t="shared" si="132"/>
        <v>24.953917050691246</v>
      </c>
      <c r="S865" t="str">
        <f t="shared" si="135"/>
        <v>film &amp; video</v>
      </c>
      <c r="T865" t="str">
        <f t="shared" si="136"/>
        <v>television</v>
      </c>
      <c r="U865">
        <f t="shared" si="137"/>
        <v>12</v>
      </c>
      <c r="V865" t="str">
        <f t="shared" si="138"/>
        <v>film &amp; video</v>
      </c>
      <c r="W865" t="str">
        <f t="shared" si="140"/>
        <v>vision</v>
      </c>
      <c r="X865">
        <f t="shared" si="139"/>
        <v>23</v>
      </c>
    </row>
    <row r="866" spans="1:2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 s="17">
        <f t="shared" si="133"/>
        <v>42601.208333333328</v>
      </c>
      <c r="K866">
        <v>1471582800</v>
      </c>
      <c r="L866" s="16">
        <f t="shared" si="134"/>
        <v>42606.208333333328</v>
      </c>
      <c r="M866">
        <v>1472014800</v>
      </c>
      <c r="N866" t="b">
        <v>0</v>
      </c>
      <c r="O866" t="b">
        <v>0</v>
      </c>
      <c r="P866" t="s">
        <v>100</v>
      </c>
      <c r="Q866" s="6">
        <f t="shared" si="131"/>
        <v>3.4707142857142856</v>
      </c>
      <c r="R866">
        <f t="shared" si="132"/>
        <v>97.18</v>
      </c>
      <c r="S866" t="str">
        <f t="shared" si="135"/>
        <v>film &amp; video</v>
      </c>
      <c r="T866" t="str">
        <f t="shared" si="136"/>
        <v>shorts</v>
      </c>
      <c r="U866">
        <f t="shared" si="137"/>
        <v>12</v>
      </c>
      <c r="V866" t="str">
        <f t="shared" si="138"/>
        <v>film &amp; video</v>
      </c>
      <c r="W866" t="str">
        <f t="shared" si="140"/>
        <v/>
      </c>
      <c r="X866">
        <f t="shared" si="139"/>
        <v>19</v>
      </c>
    </row>
    <row r="867" spans="1:2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 s="17">
        <f t="shared" si="133"/>
        <v>41897.208333333336</v>
      </c>
      <c r="K867">
        <v>1410757200</v>
      </c>
      <c r="L867" s="16">
        <f t="shared" si="134"/>
        <v>41906.208333333336</v>
      </c>
      <c r="M867">
        <v>1411534800</v>
      </c>
      <c r="N867" t="b">
        <v>0</v>
      </c>
      <c r="O867" t="b">
        <v>0</v>
      </c>
      <c r="P867" t="s">
        <v>33</v>
      </c>
      <c r="Q867" s="6">
        <f t="shared" si="131"/>
        <v>1.8582098765432098</v>
      </c>
      <c r="R867">
        <f t="shared" si="132"/>
        <v>46.000916870415651</v>
      </c>
      <c r="S867" t="str">
        <f t="shared" si="135"/>
        <v>theater</v>
      </c>
      <c r="T867" t="str">
        <f t="shared" si="136"/>
        <v>plays</v>
      </c>
      <c r="U867">
        <f t="shared" si="137"/>
        <v>7</v>
      </c>
      <c r="V867" t="str">
        <f t="shared" si="138"/>
        <v>theater</v>
      </c>
      <c r="W867" t="str">
        <f t="shared" si="140"/>
        <v>theater/plays</v>
      </c>
      <c r="X867">
        <f t="shared" si="139"/>
        <v>13</v>
      </c>
    </row>
    <row r="868" spans="1:2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 s="17">
        <f t="shared" si="133"/>
        <v>40671.208333333336</v>
      </c>
      <c r="K868">
        <v>1304830800</v>
      </c>
      <c r="L868" s="16">
        <f t="shared" si="134"/>
        <v>40672.208333333336</v>
      </c>
      <c r="M868">
        <v>1304917200</v>
      </c>
      <c r="N868" t="b">
        <v>0</v>
      </c>
      <c r="O868" t="b">
        <v>0</v>
      </c>
      <c r="P868" t="s">
        <v>122</v>
      </c>
      <c r="Q868" s="6">
        <f t="shared" si="131"/>
        <v>0.43241247264770238</v>
      </c>
      <c r="R868">
        <f t="shared" si="132"/>
        <v>88.023385300668153</v>
      </c>
      <c r="S868" t="str">
        <f t="shared" si="135"/>
        <v>photography</v>
      </c>
      <c r="T868" t="str">
        <f t="shared" si="136"/>
        <v>photography books</v>
      </c>
      <c r="U868">
        <f t="shared" si="137"/>
        <v>11</v>
      </c>
      <c r="V868" t="str">
        <f t="shared" si="138"/>
        <v>photography</v>
      </c>
      <c r="W868" t="str">
        <f t="shared" si="140"/>
        <v>ooks</v>
      </c>
      <c r="X868">
        <f t="shared" si="139"/>
        <v>29</v>
      </c>
    </row>
    <row r="869" spans="1:2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 s="17">
        <f t="shared" si="133"/>
        <v>43382.208333333328</v>
      </c>
      <c r="K869">
        <v>1539061200</v>
      </c>
      <c r="L869" s="16">
        <f t="shared" si="134"/>
        <v>43388.208333333328</v>
      </c>
      <c r="M869">
        <v>1539579600</v>
      </c>
      <c r="N869" t="b">
        <v>0</v>
      </c>
      <c r="O869" t="b">
        <v>0</v>
      </c>
      <c r="P869" t="s">
        <v>17</v>
      </c>
      <c r="Q869" s="6">
        <f t="shared" si="131"/>
        <v>1.6243749999999999</v>
      </c>
      <c r="R869">
        <f t="shared" si="132"/>
        <v>25.99</v>
      </c>
      <c r="S869" t="str">
        <f t="shared" si="135"/>
        <v>food</v>
      </c>
      <c r="T869" t="str">
        <f t="shared" si="136"/>
        <v>food trucks</v>
      </c>
      <c r="U869">
        <f t="shared" si="137"/>
        <v>4</v>
      </c>
      <c r="V869" t="str">
        <f t="shared" si="138"/>
        <v>food</v>
      </c>
      <c r="W869" t="str">
        <f t="shared" si="140"/>
        <v>d trucks</v>
      </c>
      <c r="X869">
        <f t="shared" si="139"/>
        <v>16</v>
      </c>
    </row>
    <row r="870" spans="1:2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 s="17">
        <f t="shared" si="133"/>
        <v>41559.208333333336</v>
      </c>
      <c r="K870">
        <v>1381554000</v>
      </c>
      <c r="L870" s="16">
        <f t="shared" si="134"/>
        <v>41570.208333333336</v>
      </c>
      <c r="M870">
        <v>1382504400</v>
      </c>
      <c r="N870" t="b">
        <v>0</v>
      </c>
      <c r="O870" t="b">
        <v>0</v>
      </c>
      <c r="P870" t="s">
        <v>33</v>
      </c>
      <c r="Q870" s="6">
        <f t="shared" si="131"/>
        <v>1.8484285714285715</v>
      </c>
      <c r="R870">
        <f t="shared" si="132"/>
        <v>102.69047619047619</v>
      </c>
      <c r="S870" t="str">
        <f t="shared" si="135"/>
        <v>theater</v>
      </c>
      <c r="T870" t="str">
        <f t="shared" si="136"/>
        <v>plays</v>
      </c>
      <c r="U870">
        <f t="shared" si="137"/>
        <v>7</v>
      </c>
      <c r="V870" t="str">
        <f t="shared" si="138"/>
        <v>theater</v>
      </c>
      <c r="W870" t="str">
        <f t="shared" si="140"/>
        <v>ater/plays</v>
      </c>
      <c r="X870">
        <f t="shared" si="139"/>
        <v>13</v>
      </c>
    </row>
    <row r="871" spans="1:2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 s="17">
        <f t="shared" si="133"/>
        <v>40350.208333333336</v>
      </c>
      <c r="K871">
        <v>1277096400</v>
      </c>
      <c r="L871" s="16">
        <f t="shared" si="134"/>
        <v>40364.208333333336</v>
      </c>
      <c r="M871">
        <v>1278306000</v>
      </c>
      <c r="N871" t="b">
        <v>0</v>
      </c>
      <c r="O871" t="b">
        <v>0</v>
      </c>
      <c r="P871" t="s">
        <v>53</v>
      </c>
      <c r="Q871" s="6">
        <f t="shared" si="131"/>
        <v>0.23703520691785052</v>
      </c>
      <c r="R871">
        <f t="shared" si="132"/>
        <v>72.958174904942965</v>
      </c>
      <c r="S871" t="str">
        <f t="shared" si="135"/>
        <v>film &amp; video</v>
      </c>
      <c r="T871" t="str">
        <f t="shared" si="136"/>
        <v>drama</v>
      </c>
      <c r="U871">
        <f t="shared" si="137"/>
        <v>12</v>
      </c>
      <c r="V871" t="str">
        <f t="shared" si="138"/>
        <v>film &amp; video</v>
      </c>
      <c r="W871" t="str">
        <f t="shared" si="140"/>
        <v/>
      </c>
      <c r="X871">
        <f t="shared" si="139"/>
        <v>18</v>
      </c>
    </row>
    <row r="872" spans="1:2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 s="17">
        <f t="shared" si="133"/>
        <v>42240.208333333328</v>
      </c>
      <c r="K872">
        <v>1440392400</v>
      </c>
      <c r="L872" s="16">
        <f t="shared" si="134"/>
        <v>42265.208333333328</v>
      </c>
      <c r="M872">
        <v>1442552400</v>
      </c>
      <c r="N872" t="b">
        <v>0</v>
      </c>
      <c r="O872" t="b">
        <v>0</v>
      </c>
      <c r="P872" t="s">
        <v>33</v>
      </c>
      <c r="Q872" s="6">
        <f t="shared" si="131"/>
        <v>0.89870129870129867</v>
      </c>
      <c r="R872">
        <f t="shared" si="132"/>
        <v>57.190082644628099</v>
      </c>
      <c r="S872" t="str">
        <f t="shared" si="135"/>
        <v>theater</v>
      </c>
      <c r="T872" t="str">
        <f t="shared" si="136"/>
        <v>plays</v>
      </c>
      <c r="U872">
        <f t="shared" si="137"/>
        <v>7</v>
      </c>
      <c r="V872" t="str">
        <f t="shared" si="138"/>
        <v>theater</v>
      </c>
      <c r="W872" t="str">
        <f t="shared" si="140"/>
        <v>plays</v>
      </c>
      <c r="X872">
        <f t="shared" si="139"/>
        <v>13</v>
      </c>
    </row>
    <row r="873" spans="1:2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 s="17">
        <f t="shared" si="133"/>
        <v>43040.208333333328</v>
      </c>
      <c r="K873">
        <v>1509512400</v>
      </c>
      <c r="L873" s="16">
        <f t="shared" si="134"/>
        <v>43058.25</v>
      </c>
      <c r="M873">
        <v>1511071200</v>
      </c>
      <c r="N873" t="b">
        <v>0</v>
      </c>
      <c r="O873" t="b">
        <v>1</v>
      </c>
      <c r="P873" t="s">
        <v>33</v>
      </c>
      <c r="Q873" s="6">
        <f t="shared" si="131"/>
        <v>2.7260419580419581</v>
      </c>
      <c r="R873">
        <f t="shared" si="132"/>
        <v>84.013793103448279</v>
      </c>
      <c r="S873" t="str">
        <f t="shared" si="135"/>
        <v>theater</v>
      </c>
      <c r="T873" t="str">
        <f t="shared" si="136"/>
        <v>plays</v>
      </c>
      <c r="U873">
        <f t="shared" si="137"/>
        <v>7</v>
      </c>
      <c r="V873" t="str">
        <f t="shared" si="138"/>
        <v>theater</v>
      </c>
      <c r="W873" t="str">
        <f t="shared" si="140"/>
        <v>theater/plays</v>
      </c>
      <c r="X873">
        <f t="shared" si="139"/>
        <v>13</v>
      </c>
    </row>
    <row r="874" spans="1:2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 s="17">
        <f t="shared" si="133"/>
        <v>43346.208333333328</v>
      </c>
      <c r="K874">
        <v>1535950800</v>
      </c>
      <c r="L874" s="16">
        <f t="shared" si="134"/>
        <v>43351.208333333328</v>
      </c>
      <c r="M874">
        <v>1536382800</v>
      </c>
      <c r="N874" t="b">
        <v>0</v>
      </c>
      <c r="O874" t="b">
        <v>0</v>
      </c>
      <c r="P874" t="s">
        <v>474</v>
      </c>
      <c r="Q874" s="6">
        <f t="shared" si="131"/>
        <v>1.7004255319148935</v>
      </c>
      <c r="R874">
        <f t="shared" si="132"/>
        <v>98.666666666666671</v>
      </c>
      <c r="S874" t="str">
        <f t="shared" si="135"/>
        <v>film &amp; video</v>
      </c>
      <c r="T874" t="str">
        <f t="shared" si="136"/>
        <v>science fiction</v>
      </c>
      <c r="U874">
        <f t="shared" si="137"/>
        <v>12</v>
      </c>
      <c r="V874" t="str">
        <f t="shared" si="138"/>
        <v>film &amp; video</v>
      </c>
      <c r="W874" t="str">
        <f t="shared" si="140"/>
        <v>/science fiction</v>
      </c>
      <c r="X874">
        <f t="shared" si="139"/>
        <v>28</v>
      </c>
    </row>
    <row r="875" spans="1:2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 s="17">
        <f t="shared" si="133"/>
        <v>41647.25</v>
      </c>
      <c r="K875">
        <v>1389160800</v>
      </c>
      <c r="L875" s="16">
        <f t="shared" si="134"/>
        <v>41652.25</v>
      </c>
      <c r="M875">
        <v>1389592800</v>
      </c>
      <c r="N875" t="b">
        <v>0</v>
      </c>
      <c r="O875" t="b">
        <v>0</v>
      </c>
      <c r="P875" t="s">
        <v>122</v>
      </c>
      <c r="Q875" s="6">
        <f t="shared" si="131"/>
        <v>1.8828503562945369</v>
      </c>
      <c r="R875">
        <f t="shared" si="132"/>
        <v>42.007419183889773</v>
      </c>
      <c r="S875" t="str">
        <f t="shared" si="135"/>
        <v>photography</v>
      </c>
      <c r="T875" t="str">
        <f t="shared" si="136"/>
        <v>photography books</v>
      </c>
      <c r="U875">
        <f t="shared" si="137"/>
        <v>11</v>
      </c>
      <c r="V875" t="str">
        <f t="shared" si="138"/>
        <v>photography</v>
      </c>
      <c r="W875" t="str">
        <f t="shared" si="140"/>
        <v>photography books</v>
      </c>
      <c r="X875">
        <f t="shared" si="139"/>
        <v>29</v>
      </c>
    </row>
    <row r="876" spans="1:2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 s="17">
        <f t="shared" si="133"/>
        <v>40291.208333333336</v>
      </c>
      <c r="K876">
        <v>1271998800</v>
      </c>
      <c r="L876" s="16">
        <f t="shared" si="134"/>
        <v>40329.208333333336</v>
      </c>
      <c r="M876">
        <v>1275282000</v>
      </c>
      <c r="N876" t="b">
        <v>0</v>
      </c>
      <c r="O876" t="b">
        <v>1</v>
      </c>
      <c r="P876" t="s">
        <v>122</v>
      </c>
      <c r="Q876" s="6">
        <f t="shared" si="131"/>
        <v>3.4693532338308457</v>
      </c>
      <c r="R876">
        <f t="shared" si="132"/>
        <v>32.002753556677376</v>
      </c>
      <c r="S876" t="str">
        <f t="shared" si="135"/>
        <v>photography</v>
      </c>
      <c r="T876" t="str">
        <f t="shared" si="136"/>
        <v>photography books</v>
      </c>
      <c r="U876">
        <f t="shared" si="137"/>
        <v>11</v>
      </c>
      <c r="V876" t="str">
        <f t="shared" si="138"/>
        <v>photography</v>
      </c>
      <c r="W876" t="e">
        <f t="shared" si="140"/>
        <v>#VALUE!</v>
      </c>
      <c r="X876">
        <f t="shared" si="139"/>
        <v>29</v>
      </c>
    </row>
    <row r="877" spans="1:2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 s="17">
        <f t="shared" si="133"/>
        <v>40556.25</v>
      </c>
      <c r="K877">
        <v>1294898400</v>
      </c>
      <c r="L877" s="16">
        <f t="shared" si="134"/>
        <v>40557.25</v>
      </c>
      <c r="M877">
        <v>1294984800</v>
      </c>
      <c r="N877" t="b">
        <v>0</v>
      </c>
      <c r="O877" t="b">
        <v>0</v>
      </c>
      <c r="P877" t="s">
        <v>23</v>
      </c>
      <c r="Q877" s="6">
        <f t="shared" si="131"/>
        <v>0.6917721518987342</v>
      </c>
      <c r="R877">
        <f t="shared" si="132"/>
        <v>81.567164179104481</v>
      </c>
      <c r="S877" t="str">
        <f t="shared" si="135"/>
        <v>music</v>
      </c>
      <c r="T877" t="str">
        <f t="shared" si="136"/>
        <v>rock</v>
      </c>
      <c r="U877">
        <f t="shared" si="137"/>
        <v>5</v>
      </c>
      <c r="V877" t="str">
        <f t="shared" si="138"/>
        <v>music</v>
      </c>
      <c r="W877" t="str">
        <f t="shared" si="140"/>
        <v>music/rock</v>
      </c>
      <c r="X877">
        <f t="shared" si="139"/>
        <v>10</v>
      </c>
    </row>
    <row r="878" spans="1:2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 s="17">
        <f t="shared" si="133"/>
        <v>43624.208333333328</v>
      </c>
      <c r="K878">
        <v>1559970000</v>
      </c>
      <c r="L878" s="16">
        <f t="shared" si="134"/>
        <v>43648.208333333328</v>
      </c>
      <c r="M878">
        <v>1562043600</v>
      </c>
      <c r="N878" t="b">
        <v>0</v>
      </c>
      <c r="O878" t="b">
        <v>0</v>
      </c>
      <c r="P878" t="s">
        <v>122</v>
      </c>
      <c r="Q878" s="6">
        <f t="shared" si="131"/>
        <v>0.25433734939759034</v>
      </c>
      <c r="R878">
        <f t="shared" si="132"/>
        <v>37.035087719298247</v>
      </c>
      <c r="S878" t="str">
        <f t="shared" si="135"/>
        <v>photography</v>
      </c>
      <c r="T878" t="str">
        <f t="shared" si="136"/>
        <v>photography books</v>
      </c>
      <c r="U878">
        <f t="shared" si="137"/>
        <v>11</v>
      </c>
      <c r="V878" t="str">
        <f t="shared" si="138"/>
        <v>photography</v>
      </c>
      <c r="W878" t="str">
        <f t="shared" si="140"/>
        <v>ooks</v>
      </c>
      <c r="X878">
        <f t="shared" si="139"/>
        <v>29</v>
      </c>
    </row>
    <row r="879" spans="1:2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 s="17">
        <f t="shared" si="133"/>
        <v>42577.208333333328</v>
      </c>
      <c r="K879">
        <v>1469509200</v>
      </c>
      <c r="L879" s="16">
        <f t="shared" si="134"/>
        <v>42578.208333333328</v>
      </c>
      <c r="M879">
        <v>1469595600</v>
      </c>
      <c r="N879" t="b">
        <v>0</v>
      </c>
      <c r="O879" t="b">
        <v>0</v>
      </c>
      <c r="P879" t="s">
        <v>17</v>
      </c>
      <c r="Q879" s="6">
        <f t="shared" si="131"/>
        <v>0.77400977995110021</v>
      </c>
      <c r="R879">
        <f t="shared" si="132"/>
        <v>103.033360455655</v>
      </c>
      <c r="S879" t="str">
        <f t="shared" si="135"/>
        <v>food</v>
      </c>
      <c r="T879" t="str">
        <f t="shared" si="136"/>
        <v>food trucks</v>
      </c>
      <c r="U879">
        <f t="shared" si="137"/>
        <v>4</v>
      </c>
      <c r="V879" t="str">
        <f t="shared" si="138"/>
        <v>food</v>
      </c>
      <c r="W879" t="str">
        <f t="shared" si="140"/>
        <v>trucks</v>
      </c>
      <c r="X879">
        <f t="shared" si="139"/>
        <v>16</v>
      </c>
    </row>
    <row r="880" spans="1:2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 s="17">
        <f t="shared" si="133"/>
        <v>43845.25</v>
      </c>
      <c r="K880">
        <v>1579068000</v>
      </c>
      <c r="L880" s="16">
        <f t="shared" si="134"/>
        <v>43869.25</v>
      </c>
      <c r="M880">
        <v>1581141600</v>
      </c>
      <c r="N880" t="b">
        <v>0</v>
      </c>
      <c r="O880" t="b">
        <v>0</v>
      </c>
      <c r="P880" t="s">
        <v>148</v>
      </c>
      <c r="Q880" s="6">
        <f t="shared" si="131"/>
        <v>0.37481481481481482</v>
      </c>
      <c r="R880">
        <f t="shared" si="132"/>
        <v>84.333333333333329</v>
      </c>
      <c r="S880" t="str">
        <f t="shared" si="135"/>
        <v>music</v>
      </c>
      <c r="T880" t="str">
        <f t="shared" si="136"/>
        <v>metal</v>
      </c>
      <c r="U880">
        <f t="shared" si="137"/>
        <v>5</v>
      </c>
      <c r="V880" t="str">
        <f t="shared" si="138"/>
        <v>music</v>
      </c>
      <c r="W880" t="str">
        <f t="shared" si="140"/>
        <v>music/metal</v>
      </c>
      <c r="X880">
        <f t="shared" si="139"/>
        <v>11</v>
      </c>
    </row>
    <row r="881" spans="1:2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 s="17">
        <f t="shared" si="133"/>
        <v>42788.25</v>
      </c>
      <c r="K881">
        <v>1487743200</v>
      </c>
      <c r="L881" s="16">
        <f t="shared" si="134"/>
        <v>42797.25</v>
      </c>
      <c r="M881">
        <v>1488520800</v>
      </c>
      <c r="N881" t="b">
        <v>0</v>
      </c>
      <c r="O881" t="b">
        <v>0</v>
      </c>
      <c r="P881" t="s">
        <v>68</v>
      </c>
      <c r="Q881" s="6">
        <f t="shared" si="131"/>
        <v>5.4379999999999997</v>
      </c>
      <c r="R881">
        <f t="shared" si="132"/>
        <v>102.60377358490567</v>
      </c>
      <c r="S881" t="str">
        <f t="shared" si="135"/>
        <v>publishing</v>
      </c>
      <c r="T881" t="str">
        <f t="shared" si="136"/>
        <v>nonfiction</v>
      </c>
      <c r="U881">
        <f t="shared" si="137"/>
        <v>10</v>
      </c>
      <c r="V881" t="str">
        <f t="shared" si="138"/>
        <v>publishing</v>
      </c>
      <c r="W881" t="str">
        <f t="shared" si="140"/>
        <v>onfiction</v>
      </c>
      <c r="X881">
        <f t="shared" si="139"/>
        <v>21</v>
      </c>
    </row>
    <row r="882" spans="1:2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 s="17">
        <f t="shared" si="133"/>
        <v>43667.208333333328</v>
      </c>
      <c r="K882">
        <v>1563685200</v>
      </c>
      <c r="L882" s="16">
        <f t="shared" si="134"/>
        <v>43669.208333333328</v>
      </c>
      <c r="M882">
        <v>1563858000</v>
      </c>
      <c r="N882" t="b">
        <v>0</v>
      </c>
      <c r="O882" t="b">
        <v>0</v>
      </c>
      <c r="P882" t="s">
        <v>50</v>
      </c>
      <c r="Q882" s="6">
        <f t="shared" si="131"/>
        <v>2.2852189349112426</v>
      </c>
      <c r="R882">
        <f t="shared" si="132"/>
        <v>79.992129246064621</v>
      </c>
      <c r="S882" t="str">
        <f t="shared" si="135"/>
        <v>music</v>
      </c>
      <c r="T882" t="str">
        <f t="shared" si="136"/>
        <v>electric music</v>
      </c>
      <c r="U882">
        <f t="shared" si="137"/>
        <v>5</v>
      </c>
      <c r="V882" t="str">
        <f t="shared" si="138"/>
        <v>music</v>
      </c>
      <c r="W882" t="str">
        <f t="shared" si="140"/>
        <v>c music</v>
      </c>
      <c r="X882">
        <f t="shared" si="139"/>
        <v>20</v>
      </c>
    </row>
    <row r="883" spans="1:2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 s="17">
        <f t="shared" si="133"/>
        <v>42194.208333333328</v>
      </c>
      <c r="K883">
        <v>1436418000</v>
      </c>
      <c r="L883" s="16">
        <f t="shared" si="134"/>
        <v>42223.208333333328</v>
      </c>
      <c r="M883">
        <v>1438923600</v>
      </c>
      <c r="N883" t="b">
        <v>0</v>
      </c>
      <c r="O883" t="b">
        <v>1</v>
      </c>
      <c r="P883" t="s">
        <v>33</v>
      </c>
      <c r="Q883" s="6">
        <f t="shared" si="131"/>
        <v>0.38948339483394834</v>
      </c>
      <c r="R883">
        <f t="shared" si="132"/>
        <v>70.055309734513273</v>
      </c>
      <c r="S883" t="str">
        <f t="shared" si="135"/>
        <v>theater</v>
      </c>
      <c r="T883" t="str">
        <f t="shared" si="136"/>
        <v>plays</v>
      </c>
      <c r="U883">
        <f t="shared" si="137"/>
        <v>7</v>
      </c>
      <c r="V883" t="str">
        <f t="shared" si="138"/>
        <v>theater</v>
      </c>
      <c r="W883" t="str">
        <f t="shared" si="140"/>
        <v>plays</v>
      </c>
      <c r="X883">
        <f t="shared" si="139"/>
        <v>13</v>
      </c>
    </row>
    <row r="884" spans="1:2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 s="17">
        <f t="shared" si="133"/>
        <v>42025.25</v>
      </c>
      <c r="K884">
        <v>1421820000</v>
      </c>
      <c r="L884" s="16">
        <f t="shared" si="134"/>
        <v>42029.25</v>
      </c>
      <c r="M884">
        <v>1422165600</v>
      </c>
      <c r="N884" t="b">
        <v>0</v>
      </c>
      <c r="O884" t="b">
        <v>0</v>
      </c>
      <c r="P884" t="s">
        <v>33</v>
      </c>
      <c r="Q884" s="6">
        <f t="shared" si="131"/>
        <v>3.7</v>
      </c>
      <c r="R884">
        <f t="shared" si="132"/>
        <v>37</v>
      </c>
      <c r="S884" t="str">
        <f t="shared" si="135"/>
        <v>theater</v>
      </c>
      <c r="T884" t="str">
        <f t="shared" si="136"/>
        <v>plays</v>
      </c>
      <c r="U884">
        <f t="shared" si="137"/>
        <v>7</v>
      </c>
      <c r="V884" t="str">
        <f t="shared" si="138"/>
        <v>theater</v>
      </c>
      <c r="W884" t="str">
        <f t="shared" si="140"/>
        <v>eater/plays</v>
      </c>
      <c r="X884">
        <f t="shared" si="139"/>
        <v>13</v>
      </c>
    </row>
    <row r="885" spans="1:2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 s="17">
        <f t="shared" si="133"/>
        <v>40323.208333333336</v>
      </c>
      <c r="K885">
        <v>1274763600</v>
      </c>
      <c r="L885" s="16">
        <f t="shared" si="134"/>
        <v>40359.208333333336</v>
      </c>
      <c r="M885">
        <v>1277874000</v>
      </c>
      <c r="N885" t="b">
        <v>0</v>
      </c>
      <c r="O885" t="b">
        <v>0</v>
      </c>
      <c r="P885" t="s">
        <v>100</v>
      </c>
      <c r="Q885" s="6">
        <f t="shared" si="131"/>
        <v>2.3791176470588233</v>
      </c>
      <c r="R885">
        <f t="shared" si="132"/>
        <v>41.911917098445599</v>
      </c>
      <c r="S885" t="str">
        <f t="shared" si="135"/>
        <v>film &amp; video</v>
      </c>
      <c r="T885" t="str">
        <f t="shared" si="136"/>
        <v>shorts</v>
      </c>
      <c r="U885">
        <f t="shared" si="137"/>
        <v>12</v>
      </c>
      <c r="V885" t="str">
        <f t="shared" si="138"/>
        <v>film &amp; video</v>
      </c>
      <c r="W885" t="str">
        <f t="shared" si="140"/>
        <v/>
      </c>
      <c r="X885">
        <f t="shared" si="139"/>
        <v>19</v>
      </c>
    </row>
    <row r="886" spans="1:2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 s="17">
        <f t="shared" si="133"/>
        <v>41763.208333333336</v>
      </c>
      <c r="K886">
        <v>1399179600</v>
      </c>
      <c r="L886" s="16">
        <f t="shared" si="134"/>
        <v>41765.208333333336</v>
      </c>
      <c r="M886">
        <v>1399352400</v>
      </c>
      <c r="N886" t="b">
        <v>0</v>
      </c>
      <c r="O886" t="b">
        <v>1</v>
      </c>
      <c r="P886" t="s">
        <v>33</v>
      </c>
      <c r="Q886" s="6">
        <f t="shared" si="131"/>
        <v>0.64036299765807958</v>
      </c>
      <c r="R886">
        <f t="shared" si="132"/>
        <v>57.992576882290564</v>
      </c>
      <c r="S886" t="str">
        <f t="shared" si="135"/>
        <v>theater</v>
      </c>
      <c r="T886" t="str">
        <f t="shared" si="136"/>
        <v>plays</v>
      </c>
      <c r="U886">
        <f t="shared" si="137"/>
        <v>7</v>
      </c>
      <c r="V886" t="str">
        <f t="shared" si="138"/>
        <v>theater</v>
      </c>
      <c r="W886" t="str">
        <f t="shared" si="140"/>
        <v>plays</v>
      </c>
      <c r="X886">
        <f t="shared" si="139"/>
        <v>13</v>
      </c>
    </row>
    <row r="887" spans="1:2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 s="17">
        <f t="shared" si="133"/>
        <v>40335.208333333336</v>
      </c>
      <c r="K887">
        <v>1275800400</v>
      </c>
      <c r="L887" s="16">
        <f t="shared" si="134"/>
        <v>40373.208333333336</v>
      </c>
      <c r="M887">
        <v>1279083600</v>
      </c>
      <c r="N887" t="b">
        <v>0</v>
      </c>
      <c r="O887" t="b">
        <v>0</v>
      </c>
      <c r="P887" t="s">
        <v>33</v>
      </c>
      <c r="Q887" s="6">
        <f t="shared" si="131"/>
        <v>1.1827777777777777</v>
      </c>
      <c r="R887">
        <f t="shared" si="132"/>
        <v>40.942307692307693</v>
      </c>
      <c r="S887" t="str">
        <f t="shared" si="135"/>
        <v>theater</v>
      </c>
      <c r="T887" t="str">
        <f t="shared" si="136"/>
        <v>plays</v>
      </c>
      <c r="U887">
        <f t="shared" si="137"/>
        <v>7</v>
      </c>
      <c r="V887" t="str">
        <f t="shared" si="138"/>
        <v>theater</v>
      </c>
      <c r="W887" t="str">
        <f t="shared" si="140"/>
        <v>er/plays</v>
      </c>
      <c r="X887">
        <f t="shared" si="139"/>
        <v>13</v>
      </c>
    </row>
    <row r="888" spans="1:2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 s="17">
        <f t="shared" si="133"/>
        <v>40416.208333333336</v>
      </c>
      <c r="K888">
        <v>1282798800</v>
      </c>
      <c r="L888" s="16">
        <f t="shared" si="134"/>
        <v>40434.208333333336</v>
      </c>
      <c r="M888">
        <v>1284354000</v>
      </c>
      <c r="N888" t="b">
        <v>0</v>
      </c>
      <c r="O888" t="b">
        <v>0</v>
      </c>
      <c r="P888" t="s">
        <v>60</v>
      </c>
      <c r="Q888" s="6">
        <f t="shared" si="131"/>
        <v>0.84824037184594958</v>
      </c>
      <c r="R888">
        <f t="shared" si="132"/>
        <v>69.9972602739726</v>
      </c>
      <c r="S888" t="str">
        <f t="shared" si="135"/>
        <v>music</v>
      </c>
      <c r="T888" t="str">
        <f t="shared" si="136"/>
        <v>indie rock</v>
      </c>
      <c r="U888">
        <f t="shared" si="137"/>
        <v>5</v>
      </c>
      <c r="V888" t="str">
        <f t="shared" si="138"/>
        <v>music</v>
      </c>
      <c r="W888" t="str">
        <f t="shared" si="140"/>
        <v>ie rock</v>
      </c>
      <c r="X888">
        <f t="shared" si="139"/>
        <v>16</v>
      </c>
    </row>
    <row r="889" spans="1:2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 s="17">
        <f t="shared" si="133"/>
        <v>42202.208333333328</v>
      </c>
      <c r="K889">
        <v>1437109200</v>
      </c>
      <c r="L889" s="16">
        <f t="shared" si="134"/>
        <v>42249.208333333328</v>
      </c>
      <c r="M889">
        <v>1441170000</v>
      </c>
      <c r="N889" t="b">
        <v>0</v>
      </c>
      <c r="O889" t="b">
        <v>1</v>
      </c>
      <c r="P889" t="s">
        <v>33</v>
      </c>
      <c r="Q889" s="6">
        <f t="shared" si="131"/>
        <v>0.29346153846153844</v>
      </c>
      <c r="R889">
        <f t="shared" si="132"/>
        <v>73.838709677419359</v>
      </c>
      <c r="S889" t="str">
        <f t="shared" si="135"/>
        <v>theater</v>
      </c>
      <c r="T889" t="str">
        <f t="shared" si="136"/>
        <v>plays</v>
      </c>
      <c r="U889">
        <f t="shared" si="137"/>
        <v>7</v>
      </c>
      <c r="V889" t="str">
        <f t="shared" si="138"/>
        <v>theater</v>
      </c>
      <c r="W889" t="str">
        <f t="shared" si="140"/>
        <v>plays</v>
      </c>
      <c r="X889">
        <f t="shared" si="139"/>
        <v>13</v>
      </c>
    </row>
    <row r="890" spans="1:2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 s="17">
        <f t="shared" si="133"/>
        <v>42836.208333333328</v>
      </c>
      <c r="K890">
        <v>1491886800</v>
      </c>
      <c r="L890" s="16">
        <f t="shared" si="134"/>
        <v>42855.208333333328</v>
      </c>
      <c r="M890">
        <v>1493528400</v>
      </c>
      <c r="N890" t="b">
        <v>0</v>
      </c>
      <c r="O890" t="b">
        <v>0</v>
      </c>
      <c r="P890" t="s">
        <v>33</v>
      </c>
      <c r="Q890" s="6">
        <f t="shared" si="131"/>
        <v>2.0989655172413793</v>
      </c>
      <c r="R890">
        <f t="shared" si="132"/>
        <v>41.979310344827589</v>
      </c>
      <c r="S890" t="str">
        <f t="shared" si="135"/>
        <v>theater</v>
      </c>
      <c r="T890" t="str">
        <f t="shared" si="136"/>
        <v>plays</v>
      </c>
      <c r="U890">
        <f t="shared" si="137"/>
        <v>7</v>
      </c>
      <c r="V890" t="str">
        <f t="shared" si="138"/>
        <v>theater</v>
      </c>
      <c r="W890" t="str">
        <f t="shared" si="140"/>
        <v>heater/plays</v>
      </c>
      <c r="X890">
        <f t="shared" si="139"/>
        <v>13</v>
      </c>
    </row>
    <row r="891" spans="1:2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 s="17">
        <f t="shared" si="133"/>
        <v>41710.208333333336</v>
      </c>
      <c r="K891">
        <v>1394600400</v>
      </c>
      <c r="L891" s="16">
        <f t="shared" si="134"/>
        <v>41717.208333333336</v>
      </c>
      <c r="M891">
        <v>1395205200</v>
      </c>
      <c r="N891" t="b">
        <v>0</v>
      </c>
      <c r="O891" t="b">
        <v>1</v>
      </c>
      <c r="P891" t="s">
        <v>50</v>
      </c>
      <c r="Q891" s="6">
        <f t="shared" si="131"/>
        <v>1.697857142857143</v>
      </c>
      <c r="R891">
        <f t="shared" si="132"/>
        <v>77.93442622950819</v>
      </c>
      <c r="S891" t="str">
        <f t="shared" si="135"/>
        <v>music</v>
      </c>
      <c r="T891" t="str">
        <f t="shared" si="136"/>
        <v>electric music</v>
      </c>
      <c r="U891">
        <f t="shared" si="137"/>
        <v>5</v>
      </c>
      <c r="V891" t="str">
        <f t="shared" si="138"/>
        <v>music</v>
      </c>
      <c r="W891" t="str">
        <f t="shared" si="140"/>
        <v>tric music</v>
      </c>
      <c r="X891">
        <f t="shared" si="139"/>
        <v>20</v>
      </c>
    </row>
    <row r="892" spans="1:2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 s="17">
        <f t="shared" si="133"/>
        <v>43640.208333333328</v>
      </c>
      <c r="K892">
        <v>1561352400</v>
      </c>
      <c r="L892" s="16">
        <f t="shared" si="134"/>
        <v>43641.208333333328</v>
      </c>
      <c r="M892">
        <v>1561438800</v>
      </c>
      <c r="N892" t="b">
        <v>0</v>
      </c>
      <c r="O892" t="b">
        <v>0</v>
      </c>
      <c r="P892" t="s">
        <v>60</v>
      </c>
      <c r="Q892" s="6">
        <f t="shared" si="131"/>
        <v>1.1595907738095239</v>
      </c>
      <c r="R892">
        <f t="shared" si="132"/>
        <v>106.01972789115646</v>
      </c>
      <c r="S892" t="str">
        <f t="shared" si="135"/>
        <v>music</v>
      </c>
      <c r="T892" t="str">
        <f t="shared" si="136"/>
        <v>indie rock</v>
      </c>
      <c r="U892">
        <f t="shared" si="137"/>
        <v>5</v>
      </c>
      <c r="V892" t="str">
        <f t="shared" si="138"/>
        <v>music</v>
      </c>
      <c r="W892" t="str">
        <f t="shared" si="140"/>
        <v>music/indie rock</v>
      </c>
      <c r="X892">
        <f t="shared" si="139"/>
        <v>16</v>
      </c>
    </row>
    <row r="893" spans="1:2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 s="17">
        <f t="shared" si="133"/>
        <v>40880.25</v>
      </c>
      <c r="K893">
        <v>1322892000</v>
      </c>
      <c r="L893" s="16">
        <f t="shared" si="134"/>
        <v>40924.25</v>
      </c>
      <c r="M893">
        <v>1326693600</v>
      </c>
      <c r="N893" t="b">
        <v>0</v>
      </c>
      <c r="O893" t="b">
        <v>0</v>
      </c>
      <c r="P893" t="s">
        <v>42</v>
      </c>
      <c r="Q893" s="6">
        <f t="shared" si="131"/>
        <v>2.5859999999999999</v>
      </c>
      <c r="R893">
        <f t="shared" si="132"/>
        <v>47.018181818181816</v>
      </c>
      <c r="S893" t="str">
        <f t="shared" si="135"/>
        <v>film &amp; video</v>
      </c>
      <c r="T893" t="str">
        <f t="shared" si="136"/>
        <v>documentary</v>
      </c>
      <c r="U893">
        <f t="shared" si="137"/>
        <v>12</v>
      </c>
      <c r="V893" t="str">
        <f t="shared" si="138"/>
        <v>film &amp; video</v>
      </c>
      <c r="W893" t="str">
        <f t="shared" si="140"/>
        <v>ocumentary</v>
      </c>
      <c r="X893">
        <f t="shared" si="139"/>
        <v>24</v>
      </c>
    </row>
    <row r="894" spans="1:2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 s="17">
        <f t="shared" si="133"/>
        <v>40319.208333333336</v>
      </c>
      <c r="K894">
        <v>1274418000</v>
      </c>
      <c r="L894" s="16">
        <f t="shared" si="134"/>
        <v>40360.208333333336</v>
      </c>
      <c r="M894">
        <v>1277960400</v>
      </c>
      <c r="N894" t="b">
        <v>0</v>
      </c>
      <c r="O894" t="b">
        <v>0</v>
      </c>
      <c r="P894" t="s">
        <v>206</v>
      </c>
      <c r="Q894" s="6">
        <f t="shared" si="131"/>
        <v>2.3058333333333332</v>
      </c>
      <c r="R894">
        <f t="shared" si="132"/>
        <v>76.016483516483518</v>
      </c>
      <c r="S894" t="str">
        <f t="shared" si="135"/>
        <v>publishing</v>
      </c>
      <c r="T894" t="str">
        <f t="shared" si="136"/>
        <v>translations</v>
      </c>
      <c r="U894">
        <f t="shared" si="137"/>
        <v>10</v>
      </c>
      <c r="V894" t="str">
        <f t="shared" si="138"/>
        <v>publishing</v>
      </c>
      <c r="W894" t="str">
        <f t="shared" si="140"/>
        <v>/translations</v>
      </c>
      <c r="X894">
        <f t="shared" si="139"/>
        <v>23</v>
      </c>
    </row>
    <row r="895" spans="1:2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 s="17">
        <f t="shared" si="133"/>
        <v>42170.208333333328</v>
      </c>
      <c r="K895">
        <v>1434344400</v>
      </c>
      <c r="L895" s="16">
        <f t="shared" si="134"/>
        <v>42174.208333333328</v>
      </c>
      <c r="M895">
        <v>1434690000</v>
      </c>
      <c r="N895" t="b">
        <v>0</v>
      </c>
      <c r="O895" t="b">
        <v>1</v>
      </c>
      <c r="P895" t="s">
        <v>42</v>
      </c>
      <c r="Q895" s="6">
        <f t="shared" si="131"/>
        <v>1.2821428571428573</v>
      </c>
      <c r="R895">
        <f t="shared" si="132"/>
        <v>54.120603015075375</v>
      </c>
      <c r="S895" t="str">
        <f t="shared" si="135"/>
        <v>film &amp; video</v>
      </c>
      <c r="T895" t="str">
        <f t="shared" si="136"/>
        <v>documentary</v>
      </c>
      <c r="U895">
        <f t="shared" si="137"/>
        <v>12</v>
      </c>
      <c r="V895" t="str">
        <f t="shared" si="138"/>
        <v>film &amp; video</v>
      </c>
      <c r="W895" t="str">
        <f t="shared" si="140"/>
        <v>ocumentary</v>
      </c>
      <c r="X895">
        <f t="shared" si="139"/>
        <v>24</v>
      </c>
    </row>
    <row r="896" spans="1:2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 s="17">
        <f t="shared" si="133"/>
        <v>41466.208333333336</v>
      </c>
      <c r="K896">
        <v>1373518800</v>
      </c>
      <c r="L896" s="16">
        <f t="shared" si="134"/>
        <v>41496.208333333336</v>
      </c>
      <c r="M896">
        <v>1376110800</v>
      </c>
      <c r="N896" t="b">
        <v>0</v>
      </c>
      <c r="O896" t="b">
        <v>1</v>
      </c>
      <c r="P896" t="s">
        <v>269</v>
      </c>
      <c r="Q896" s="6">
        <f t="shared" si="131"/>
        <v>1.8870588235294117</v>
      </c>
      <c r="R896">
        <f t="shared" si="132"/>
        <v>57.285714285714285</v>
      </c>
      <c r="S896" t="str">
        <f t="shared" si="135"/>
        <v>film &amp; video</v>
      </c>
      <c r="T896" t="str">
        <f t="shared" si="136"/>
        <v>television</v>
      </c>
      <c r="U896">
        <f t="shared" si="137"/>
        <v>12</v>
      </c>
      <c r="V896" t="str">
        <f t="shared" si="138"/>
        <v>film &amp; video</v>
      </c>
      <c r="W896" t="str">
        <f t="shared" si="140"/>
        <v/>
      </c>
      <c r="X896">
        <f t="shared" si="139"/>
        <v>23</v>
      </c>
    </row>
    <row r="897" spans="1:2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 s="17">
        <f t="shared" si="133"/>
        <v>43134.25</v>
      </c>
      <c r="K897">
        <v>1517637600</v>
      </c>
      <c r="L897" s="16">
        <f t="shared" si="134"/>
        <v>43143.25</v>
      </c>
      <c r="M897">
        <v>1518415200</v>
      </c>
      <c r="N897" t="b">
        <v>0</v>
      </c>
      <c r="O897" t="b">
        <v>0</v>
      </c>
      <c r="P897" t="s">
        <v>33</v>
      </c>
      <c r="Q897" s="6">
        <f t="shared" si="131"/>
        <v>6.9511889862327911E-2</v>
      </c>
      <c r="R897">
        <f t="shared" si="132"/>
        <v>103.81308411214954</v>
      </c>
      <c r="S897" t="str">
        <f t="shared" si="135"/>
        <v>theater</v>
      </c>
      <c r="T897" t="str">
        <f t="shared" si="136"/>
        <v>plays</v>
      </c>
      <c r="U897">
        <f t="shared" si="137"/>
        <v>7</v>
      </c>
      <c r="V897" t="str">
        <f t="shared" si="138"/>
        <v>theater</v>
      </c>
      <c r="W897" t="str">
        <f t="shared" si="140"/>
        <v>er/plays</v>
      </c>
      <c r="X897">
        <f t="shared" si="139"/>
        <v>13</v>
      </c>
    </row>
    <row r="898" spans="1:2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 s="17">
        <f t="shared" si="133"/>
        <v>40738.208333333336</v>
      </c>
      <c r="K898">
        <v>1310619600</v>
      </c>
      <c r="L898" s="16">
        <f t="shared" si="134"/>
        <v>40741.208333333336</v>
      </c>
      <c r="M898">
        <v>1310878800</v>
      </c>
      <c r="N898" t="b">
        <v>0</v>
      </c>
      <c r="O898" t="b">
        <v>1</v>
      </c>
      <c r="P898" t="s">
        <v>17</v>
      </c>
      <c r="Q898" s="6">
        <f t="shared" ref="Q898:Q961" si="141">E898/D898</f>
        <v>7.7443434343434348</v>
      </c>
      <c r="R898">
        <f t="shared" ref="R898:R961" si="142">IFERROR(E898/G898, 0)</f>
        <v>105.02602739726028</v>
      </c>
      <c r="S898" t="str">
        <f t="shared" si="135"/>
        <v>food</v>
      </c>
      <c r="T898" t="str">
        <f t="shared" si="136"/>
        <v>food trucks</v>
      </c>
      <c r="U898">
        <f t="shared" si="137"/>
        <v>4</v>
      </c>
      <c r="V898" t="str">
        <f t="shared" si="138"/>
        <v>food</v>
      </c>
      <c r="W898" t="str">
        <f t="shared" si="140"/>
        <v>d trucks</v>
      </c>
      <c r="X898">
        <f t="shared" si="139"/>
        <v>16</v>
      </c>
    </row>
    <row r="899" spans="1:2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 s="17">
        <f t="shared" ref="J899:J962" si="143">(((K899/60)/60)/24)+DATE(1970,1,1)</f>
        <v>43583.208333333328</v>
      </c>
      <c r="K899">
        <v>1556427600</v>
      </c>
      <c r="L899" s="16">
        <f t="shared" ref="L899:L962" si="144">(((M899/60)/60)/24)+DATE(1970,1,1)</f>
        <v>43585.208333333328</v>
      </c>
      <c r="M899">
        <v>1556600400</v>
      </c>
      <c r="N899" t="b">
        <v>0</v>
      </c>
      <c r="O899" t="b">
        <v>0</v>
      </c>
      <c r="P899" t="s">
        <v>33</v>
      </c>
      <c r="Q899" s="6">
        <f t="shared" si="141"/>
        <v>0.27693181818181817</v>
      </c>
      <c r="R899">
        <f t="shared" si="142"/>
        <v>90.259259259259252</v>
      </c>
      <c r="S899" t="str">
        <f t="shared" ref="S899:S962" si="145">LEFT(P899,SEARCH("/",P899)-1)</f>
        <v>theater</v>
      </c>
      <c r="T899" t="str">
        <f t="shared" ref="T899:T962" si="146">MID(P899,SEARCH("/",P899)+1,LEN(P899))</f>
        <v>plays</v>
      </c>
      <c r="U899">
        <f t="shared" ref="U899:U962" si="147">SEARCH("/",P899)-1</f>
        <v>7</v>
      </c>
      <c r="V899" t="str">
        <f t="shared" ref="V899:V962" si="148">LEFT(P899,SEARCH("/",P899)-1)</f>
        <v>theater</v>
      </c>
      <c r="W899" t="str">
        <f t="shared" si="140"/>
        <v>theater/plays</v>
      </c>
      <c r="X899">
        <f t="shared" si="139"/>
        <v>13</v>
      </c>
    </row>
    <row r="900" spans="1:2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 s="17">
        <f t="shared" si="143"/>
        <v>43815.25</v>
      </c>
      <c r="K900">
        <v>1576476000</v>
      </c>
      <c r="L900" s="16">
        <f t="shared" si="144"/>
        <v>43821.25</v>
      </c>
      <c r="M900">
        <v>1576994400</v>
      </c>
      <c r="N900" t="b">
        <v>0</v>
      </c>
      <c r="O900" t="b">
        <v>0</v>
      </c>
      <c r="P900" t="s">
        <v>42</v>
      </c>
      <c r="Q900" s="6">
        <f t="shared" si="141"/>
        <v>0.52479620323841425</v>
      </c>
      <c r="R900">
        <f t="shared" si="142"/>
        <v>76.978705978705975</v>
      </c>
      <c r="S900" t="str">
        <f t="shared" si="145"/>
        <v>film &amp; video</v>
      </c>
      <c r="T900" t="str">
        <f t="shared" si="146"/>
        <v>documentary</v>
      </c>
      <c r="U900">
        <f t="shared" si="147"/>
        <v>12</v>
      </c>
      <c r="V900" t="str">
        <f t="shared" si="148"/>
        <v>film &amp; video</v>
      </c>
      <c r="W900" t="e">
        <f t="shared" si="140"/>
        <v>#VALUE!</v>
      </c>
      <c r="X900">
        <f t="shared" ref="X900:X963" si="149">LEN(P900)</f>
        <v>24</v>
      </c>
    </row>
    <row r="901" spans="1:2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 s="17">
        <f t="shared" si="143"/>
        <v>41554.208333333336</v>
      </c>
      <c r="K901">
        <v>1381122000</v>
      </c>
      <c r="L901" s="16">
        <f t="shared" si="144"/>
        <v>41572.208333333336</v>
      </c>
      <c r="M901">
        <v>1382677200</v>
      </c>
      <c r="N901" t="b">
        <v>0</v>
      </c>
      <c r="O901" t="b">
        <v>0</v>
      </c>
      <c r="P901" t="s">
        <v>159</v>
      </c>
      <c r="Q901" s="6">
        <f t="shared" si="141"/>
        <v>4.0709677419354842</v>
      </c>
      <c r="R901">
        <f t="shared" si="142"/>
        <v>102.60162601626017</v>
      </c>
      <c r="S901" t="str">
        <f t="shared" si="145"/>
        <v>music</v>
      </c>
      <c r="T901" t="str">
        <f t="shared" si="146"/>
        <v>jazz</v>
      </c>
      <c r="U901">
        <f t="shared" si="147"/>
        <v>5</v>
      </c>
      <c r="V901" t="str">
        <f t="shared" si="148"/>
        <v>music</v>
      </c>
      <c r="W901" t="str">
        <f t="shared" si="140"/>
        <v>sic/jazz</v>
      </c>
      <c r="X901">
        <f t="shared" si="149"/>
        <v>10</v>
      </c>
    </row>
    <row r="902" spans="1:2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 s="17">
        <f t="shared" si="143"/>
        <v>41901.208333333336</v>
      </c>
      <c r="K902">
        <v>1411102800</v>
      </c>
      <c r="L902" s="16">
        <f t="shared" si="144"/>
        <v>41902.208333333336</v>
      </c>
      <c r="M902">
        <v>1411189200</v>
      </c>
      <c r="N902" t="b">
        <v>0</v>
      </c>
      <c r="O902" t="b">
        <v>1</v>
      </c>
      <c r="P902" t="s">
        <v>28</v>
      </c>
      <c r="Q902" s="6">
        <f t="shared" si="141"/>
        <v>0.02</v>
      </c>
      <c r="R902">
        <f t="shared" si="142"/>
        <v>2</v>
      </c>
      <c r="S902" t="str">
        <f t="shared" si="145"/>
        <v>technology</v>
      </c>
      <c r="T902" t="str">
        <f t="shared" si="146"/>
        <v>web</v>
      </c>
      <c r="U902">
        <f t="shared" si="147"/>
        <v>10</v>
      </c>
      <c r="V902" t="str">
        <f t="shared" si="148"/>
        <v>technology</v>
      </c>
      <c r="W902" t="e">
        <f t="shared" ref="W902:W965" si="150">RIGHT(P902,LEN(P903)-SEARCH("/",P902))</f>
        <v>#VALUE!</v>
      </c>
      <c r="X902">
        <f t="shared" si="149"/>
        <v>14</v>
      </c>
    </row>
    <row r="903" spans="1:2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 s="17">
        <f t="shared" si="143"/>
        <v>43298.208333333328</v>
      </c>
      <c r="K903">
        <v>1531803600</v>
      </c>
      <c r="L903" s="16">
        <f t="shared" si="144"/>
        <v>43331.208333333328</v>
      </c>
      <c r="M903">
        <v>1534654800</v>
      </c>
      <c r="N903" t="b">
        <v>0</v>
      </c>
      <c r="O903" t="b">
        <v>1</v>
      </c>
      <c r="P903" t="s">
        <v>23</v>
      </c>
      <c r="Q903" s="6">
        <f t="shared" si="141"/>
        <v>1.5617857142857143</v>
      </c>
      <c r="R903">
        <f t="shared" si="142"/>
        <v>55.0062893081761</v>
      </c>
      <c r="S903" t="str">
        <f t="shared" si="145"/>
        <v>music</v>
      </c>
      <c r="T903" t="str">
        <f t="shared" si="146"/>
        <v>rock</v>
      </c>
      <c r="U903">
        <f t="shared" si="147"/>
        <v>5</v>
      </c>
      <c r="V903" t="str">
        <f t="shared" si="148"/>
        <v>music</v>
      </c>
      <c r="W903" t="str">
        <f t="shared" si="150"/>
        <v>sic/rock</v>
      </c>
      <c r="X903">
        <f t="shared" si="149"/>
        <v>10</v>
      </c>
    </row>
    <row r="904" spans="1:2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 s="17">
        <f t="shared" si="143"/>
        <v>42399.25</v>
      </c>
      <c r="K904">
        <v>1454133600</v>
      </c>
      <c r="L904" s="16">
        <f t="shared" si="144"/>
        <v>42441.25</v>
      </c>
      <c r="M904">
        <v>1457762400</v>
      </c>
      <c r="N904" t="b">
        <v>0</v>
      </c>
      <c r="O904" t="b">
        <v>0</v>
      </c>
      <c r="P904" t="s">
        <v>28</v>
      </c>
      <c r="Q904" s="6">
        <f t="shared" si="141"/>
        <v>2.5242857142857145</v>
      </c>
      <c r="R904">
        <f t="shared" si="142"/>
        <v>32.127272727272725</v>
      </c>
      <c r="S904" t="str">
        <f t="shared" si="145"/>
        <v>technology</v>
      </c>
      <c r="T904" t="str">
        <f t="shared" si="146"/>
        <v>web</v>
      </c>
      <c r="U904">
        <f t="shared" si="147"/>
        <v>10</v>
      </c>
      <c r="V904" t="str">
        <f t="shared" si="148"/>
        <v>technology</v>
      </c>
      <c r="W904" t="str">
        <f t="shared" si="150"/>
        <v>nology/web</v>
      </c>
      <c r="X904">
        <f t="shared" si="149"/>
        <v>14</v>
      </c>
    </row>
    <row r="905" spans="1:2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 s="17">
        <f t="shared" si="143"/>
        <v>41034.208333333336</v>
      </c>
      <c r="K905">
        <v>1336194000</v>
      </c>
      <c r="L905" s="16">
        <f t="shared" si="144"/>
        <v>41049.208333333336</v>
      </c>
      <c r="M905">
        <v>1337490000</v>
      </c>
      <c r="N905" t="b">
        <v>0</v>
      </c>
      <c r="O905" t="b">
        <v>1</v>
      </c>
      <c r="P905" t="s">
        <v>68</v>
      </c>
      <c r="Q905" s="6">
        <f t="shared" si="141"/>
        <v>1.729268292682927E-2</v>
      </c>
      <c r="R905">
        <f t="shared" si="142"/>
        <v>50.642857142857146</v>
      </c>
      <c r="S905" t="str">
        <f t="shared" si="145"/>
        <v>publishing</v>
      </c>
      <c r="T905" t="str">
        <f t="shared" si="146"/>
        <v>nonfiction</v>
      </c>
      <c r="U905">
        <f t="shared" si="147"/>
        <v>10</v>
      </c>
      <c r="V905" t="str">
        <f t="shared" si="148"/>
        <v>publishing</v>
      </c>
      <c r="W905" t="str">
        <f t="shared" si="150"/>
        <v>shing/nonfiction</v>
      </c>
      <c r="X905">
        <f t="shared" si="149"/>
        <v>21</v>
      </c>
    </row>
    <row r="906" spans="1:2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 s="17">
        <f t="shared" si="143"/>
        <v>41186.208333333336</v>
      </c>
      <c r="K906">
        <v>1349326800</v>
      </c>
      <c r="L906" s="16">
        <f t="shared" si="144"/>
        <v>41190.208333333336</v>
      </c>
      <c r="M906">
        <v>1349672400</v>
      </c>
      <c r="N906" t="b">
        <v>0</v>
      </c>
      <c r="O906" t="b">
        <v>0</v>
      </c>
      <c r="P906" t="s">
        <v>133</v>
      </c>
      <c r="Q906" s="6">
        <f t="shared" si="141"/>
        <v>0.12230769230769231</v>
      </c>
      <c r="R906">
        <f t="shared" si="142"/>
        <v>49.6875</v>
      </c>
      <c r="S906" t="str">
        <f t="shared" si="145"/>
        <v>publishing</v>
      </c>
      <c r="T906" t="str">
        <f t="shared" si="146"/>
        <v>radio &amp; podcasts</v>
      </c>
      <c r="U906">
        <f t="shared" si="147"/>
        <v>10</v>
      </c>
      <c r="V906" t="str">
        <f t="shared" si="148"/>
        <v>publishing</v>
      </c>
      <c r="W906" t="str">
        <f t="shared" si="150"/>
        <v>ts</v>
      </c>
      <c r="X906">
        <f t="shared" si="149"/>
        <v>27</v>
      </c>
    </row>
    <row r="907" spans="1:2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 s="17">
        <f t="shared" si="143"/>
        <v>41536.208333333336</v>
      </c>
      <c r="K907">
        <v>1379566800</v>
      </c>
      <c r="L907" s="16">
        <f t="shared" si="144"/>
        <v>41539.208333333336</v>
      </c>
      <c r="M907">
        <v>1379826000</v>
      </c>
      <c r="N907" t="b">
        <v>0</v>
      </c>
      <c r="O907" t="b">
        <v>0</v>
      </c>
      <c r="P907" t="s">
        <v>33</v>
      </c>
      <c r="Q907" s="6">
        <f t="shared" si="141"/>
        <v>1.6398734177215191</v>
      </c>
      <c r="R907">
        <f t="shared" si="142"/>
        <v>54.894067796610166</v>
      </c>
      <c r="S907" t="str">
        <f t="shared" si="145"/>
        <v>theater</v>
      </c>
      <c r="T907" t="str">
        <f t="shared" si="146"/>
        <v>plays</v>
      </c>
      <c r="U907">
        <f t="shared" si="147"/>
        <v>7</v>
      </c>
      <c r="V907" t="str">
        <f t="shared" si="148"/>
        <v>theater</v>
      </c>
      <c r="W907" t="str">
        <f t="shared" si="150"/>
        <v>theater/plays</v>
      </c>
      <c r="X907">
        <f t="shared" si="149"/>
        <v>13</v>
      </c>
    </row>
    <row r="908" spans="1:2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 s="17">
        <f t="shared" si="143"/>
        <v>42868.208333333328</v>
      </c>
      <c r="K908">
        <v>1494651600</v>
      </c>
      <c r="L908" s="16">
        <f t="shared" si="144"/>
        <v>42904.208333333328</v>
      </c>
      <c r="M908">
        <v>1497762000</v>
      </c>
      <c r="N908" t="b">
        <v>1</v>
      </c>
      <c r="O908" t="b">
        <v>1</v>
      </c>
      <c r="P908" t="s">
        <v>42</v>
      </c>
      <c r="Q908" s="6">
        <f t="shared" si="141"/>
        <v>1.6298181818181818</v>
      </c>
      <c r="R908">
        <f t="shared" si="142"/>
        <v>46.931937172774866</v>
      </c>
      <c r="S908" t="str">
        <f t="shared" si="145"/>
        <v>film &amp; video</v>
      </c>
      <c r="T908" t="str">
        <f t="shared" si="146"/>
        <v>documentary</v>
      </c>
      <c r="U908">
        <f t="shared" si="147"/>
        <v>12</v>
      </c>
      <c r="V908" t="str">
        <f t="shared" si="148"/>
        <v>film &amp; video</v>
      </c>
      <c r="W908" t="str">
        <f t="shared" si="150"/>
        <v/>
      </c>
      <c r="X908">
        <f t="shared" si="149"/>
        <v>24</v>
      </c>
    </row>
    <row r="909" spans="1:2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 s="17">
        <f t="shared" si="143"/>
        <v>40660.208333333336</v>
      </c>
      <c r="K909">
        <v>1303880400</v>
      </c>
      <c r="L909" s="16">
        <f t="shared" si="144"/>
        <v>40667.208333333336</v>
      </c>
      <c r="M909">
        <v>1304485200</v>
      </c>
      <c r="N909" t="b">
        <v>0</v>
      </c>
      <c r="O909" t="b">
        <v>0</v>
      </c>
      <c r="P909" t="s">
        <v>33</v>
      </c>
      <c r="Q909" s="6">
        <f t="shared" si="141"/>
        <v>0.20252747252747252</v>
      </c>
      <c r="R909">
        <f t="shared" si="142"/>
        <v>44.951219512195124</v>
      </c>
      <c r="S909" t="str">
        <f t="shared" si="145"/>
        <v>theater</v>
      </c>
      <c r="T909" t="str">
        <f t="shared" si="146"/>
        <v>plays</v>
      </c>
      <c r="U909">
        <f t="shared" si="147"/>
        <v>7</v>
      </c>
      <c r="V909" t="str">
        <f t="shared" si="148"/>
        <v>theater</v>
      </c>
      <c r="W909" t="str">
        <f t="shared" si="150"/>
        <v>ter/plays</v>
      </c>
      <c r="X909">
        <f t="shared" si="149"/>
        <v>13</v>
      </c>
    </row>
    <row r="910" spans="1:2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 s="17">
        <f t="shared" si="143"/>
        <v>41031.208333333336</v>
      </c>
      <c r="K910">
        <v>1335934800</v>
      </c>
      <c r="L910" s="16">
        <f t="shared" si="144"/>
        <v>41042.208333333336</v>
      </c>
      <c r="M910">
        <v>1336885200</v>
      </c>
      <c r="N910" t="b">
        <v>0</v>
      </c>
      <c r="O910" t="b">
        <v>0</v>
      </c>
      <c r="P910" t="s">
        <v>89</v>
      </c>
      <c r="Q910" s="6">
        <f t="shared" si="141"/>
        <v>3.1924083769633507</v>
      </c>
      <c r="R910">
        <f t="shared" si="142"/>
        <v>30.99898322318251</v>
      </c>
      <c r="S910" t="str">
        <f t="shared" si="145"/>
        <v>games</v>
      </c>
      <c r="T910" t="str">
        <f t="shared" si="146"/>
        <v>video games</v>
      </c>
      <c r="U910">
        <f t="shared" si="147"/>
        <v>5</v>
      </c>
      <c r="V910" t="str">
        <f t="shared" si="148"/>
        <v>games</v>
      </c>
      <c r="W910" t="str">
        <f t="shared" si="150"/>
        <v>o games</v>
      </c>
      <c r="X910">
        <f t="shared" si="149"/>
        <v>17</v>
      </c>
    </row>
    <row r="911" spans="1:2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 s="17">
        <f t="shared" si="143"/>
        <v>43255.208333333328</v>
      </c>
      <c r="K911">
        <v>1528088400</v>
      </c>
      <c r="L911" s="16">
        <f t="shared" si="144"/>
        <v>43282.208333333328</v>
      </c>
      <c r="M911">
        <v>1530421200</v>
      </c>
      <c r="N911" t="b">
        <v>0</v>
      </c>
      <c r="O911" t="b">
        <v>1</v>
      </c>
      <c r="P911" t="s">
        <v>33</v>
      </c>
      <c r="Q911" s="6">
        <f t="shared" si="141"/>
        <v>4.7894444444444444</v>
      </c>
      <c r="R911">
        <f t="shared" si="142"/>
        <v>107.7625</v>
      </c>
      <c r="S911" t="str">
        <f t="shared" si="145"/>
        <v>theater</v>
      </c>
      <c r="T911" t="str">
        <f t="shared" si="146"/>
        <v>plays</v>
      </c>
      <c r="U911">
        <f t="shared" si="147"/>
        <v>7</v>
      </c>
      <c r="V911" t="str">
        <f t="shared" si="148"/>
        <v>theater</v>
      </c>
      <c r="W911" t="str">
        <f t="shared" si="150"/>
        <v>plays</v>
      </c>
      <c r="X911">
        <f t="shared" si="149"/>
        <v>13</v>
      </c>
    </row>
    <row r="912" spans="1:2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 s="17">
        <f t="shared" si="143"/>
        <v>42026.25</v>
      </c>
      <c r="K912">
        <v>1421906400</v>
      </c>
      <c r="L912" s="16">
        <f t="shared" si="144"/>
        <v>42027.25</v>
      </c>
      <c r="M912">
        <v>1421992800</v>
      </c>
      <c r="N912" t="b">
        <v>0</v>
      </c>
      <c r="O912" t="b">
        <v>0</v>
      </c>
      <c r="P912" t="s">
        <v>33</v>
      </c>
      <c r="Q912" s="6">
        <f t="shared" si="141"/>
        <v>0.19556634304207121</v>
      </c>
      <c r="R912">
        <f t="shared" si="142"/>
        <v>102.07770270270271</v>
      </c>
      <c r="S912" t="str">
        <f t="shared" si="145"/>
        <v>theater</v>
      </c>
      <c r="T912" t="str">
        <f t="shared" si="146"/>
        <v>plays</v>
      </c>
      <c r="U912">
        <f t="shared" si="147"/>
        <v>7</v>
      </c>
      <c r="V912" t="str">
        <f t="shared" si="148"/>
        <v>theater</v>
      </c>
      <c r="W912" t="str">
        <f t="shared" si="150"/>
        <v>/plays</v>
      </c>
      <c r="X912">
        <f t="shared" si="149"/>
        <v>13</v>
      </c>
    </row>
    <row r="913" spans="1:2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 s="17">
        <f t="shared" si="143"/>
        <v>43717.208333333328</v>
      </c>
      <c r="K913">
        <v>1568005200</v>
      </c>
      <c r="L913" s="16">
        <f t="shared" si="144"/>
        <v>43719.208333333328</v>
      </c>
      <c r="M913">
        <v>1568178000</v>
      </c>
      <c r="N913" t="b">
        <v>1</v>
      </c>
      <c r="O913" t="b">
        <v>0</v>
      </c>
      <c r="P913" t="s">
        <v>28</v>
      </c>
      <c r="Q913" s="6">
        <f t="shared" si="141"/>
        <v>1.9894827586206896</v>
      </c>
      <c r="R913">
        <f t="shared" si="142"/>
        <v>24.976190476190474</v>
      </c>
      <c r="S913" t="str">
        <f t="shared" si="145"/>
        <v>technology</v>
      </c>
      <c r="T913" t="str">
        <f t="shared" si="146"/>
        <v>web</v>
      </c>
      <c r="U913">
        <f t="shared" si="147"/>
        <v>10</v>
      </c>
      <c r="V913" t="str">
        <f t="shared" si="148"/>
        <v>technology</v>
      </c>
      <c r="W913" t="str">
        <f t="shared" si="150"/>
        <v>ogy/web</v>
      </c>
      <c r="X913">
        <f t="shared" si="149"/>
        <v>14</v>
      </c>
    </row>
    <row r="914" spans="1:2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 s="17">
        <f t="shared" si="143"/>
        <v>41157.208333333336</v>
      </c>
      <c r="K914">
        <v>1346821200</v>
      </c>
      <c r="L914" s="16">
        <f t="shared" si="144"/>
        <v>41170.208333333336</v>
      </c>
      <c r="M914">
        <v>1347944400</v>
      </c>
      <c r="N914" t="b">
        <v>1</v>
      </c>
      <c r="O914" t="b">
        <v>0</v>
      </c>
      <c r="P914" t="s">
        <v>53</v>
      </c>
      <c r="Q914" s="6">
        <f t="shared" si="141"/>
        <v>7.95</v>
      </c>
      <c r="R914">
        <f t="shared" si="142"/>
        <v>79.944134078212286</v>
      </c>
      <c r="S914" t="str">
        <f t="shared" si="145"/>
        <v>film &amp; video</v>
      </c>
      <c r="T914" t="str">
        <f t="shared" si="146"/>
        <v>drama</v>
      </c>
      <c r="U914">
        <f t="shared" si="147"/>
        <v>12</v>
      </c>
      <c r="V914" t="str">
        <f t="shared" si="148"/>
        <v>film &amp; video</v>
      </c>
      <c r="W914" t="str">
        <f t="shared" si="150"/>
        <v>drama</v>
      </c>
      <c r="X914">
        <f t="shared" si="149"/>
        <v>18</v>
      </c>
    </row>
    <row r="915" spans="1:2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 s="17">
        <f t="shared" si="143"/>
        <v>43597.208333333328</v>
      </c>
      <c r="K915">
        <v>1557637200</v>
      </c>
      <c r="L915" s="16">
        <f t="shared" si="144"/>
        <v>43610.208333333328</v>
      </c>
      <c r="M915">
        <v>1558760400</v>
      </c>
      <c r="N915" t="b">
        <v>0</v>
      </c>
      <c r="O915" t="b">
        <v>0</v>
      </c>
      <c r="P915" t="s">
        <v>53</v>
      </c>
      <c r="Q915" s="6">
        <f t="shared" si="141"/>
        <v>0.50621082621082625</v>
      </c>
      <c r="R915">
        <f t="shared" si="142"/>
        <v>67.946462715105156</v>
      </c>
      <c r="S915" t="str">
        <f t="shared" si="145"/>
        <v>film &amp; video</v>
      </c>
      <c r="T915" t="str">
        <f t="shared" si="146"/>
        <v>drama</v>
      </c>
      <c r="U915">
        <f t="shared" si="147"/>
        <v>12</v>
      </c>
      <c r="V915" t="str">
        <f t="shared" si="148"/>
        <v>film &amp; video</v>
      </c>
      <c r="W915" t="str">
        <f t="shared" si="150"/>
        <v/>
      </c>
      <c r="X915">
        <f t="shared" si="149"/>
        <v>18</v>
      </c>
    </row>
    <row r="916" spans="1:2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 s="17">
        <f t="shared" si="143"/>
        <v>41490.208333333336</v>
      </c>
      <c r="K916">
        <v>1375592400</v>
      </c>
      <c r="L916" s="16">
        <f t="shared" si="144"/>
        <v>41502.208333333336</v>
      </c>
      <c r="M916">
        <v>1376629200</v>
      </c>
      <c r="N916" t="b">
        <v>0</v>
      </c>
      <c r="O916" t="b">
        <v>0</v>
      </c>
      <c r="P916" t="s">
        <v>33</v>
      </c>
      <c r="Q916" s="6">
        <f t="shared" si="141"/>
        <v>0.57437499999999997</v>
      </c>
      <c r="R916">
        <f t="shared" si="142"/>
        <v>26.070921985815602</v>
      </c>
      <c r="S916" t="str">
        <f t="shared" si="145"/>
        <v>theater</v>
      </c>
      <c r="T916" t="str">
        <f t="shared" si="146"/>
        <v>plays</v>
      </c>
      <c r="U916">
        <f t="shared" si="147"/>
        <v>7</v>
      </c>
      <c r="V916" t="str">
        <f t="shared" si="148"/>
        <v>theater</v>
      </c>
      <c r="W916" t="str">
        <f t="shared" si="150"/>
        <v>theater/plays</v>
      </c>
      <c r="X916">
        <f t="shared" si="149"/>
        <v>13</v>
      </c>
    </row>
    <row r="917" spans="1:2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 s="17">
        <f t="shared" si="143"/>
        <v>42976.208333333328</v>
      </c>
      <c r="K917">
        <v>1503982800</v>
      </c>
      <c r="L917" s="16">
        <f t="shared" si="144"/>
        <v>42985.208333333328</v>
      </c>
      <c r="M917">
        <v>1504760400</v>
      </c>
      <c r="N917" t="b">
        <v>0</v>
      </c>
      <c r="O917" t="b">
        <v>0</v>
      </c>
      <c r="P917" t="s">
        <v>269</v>
      </c>
      <c r="Q917" s="6">
        <f t="shared" si="141"/>
        <v>1.5562827640984909</v>
      </c>
      <c r="R917">
        <f t="shared" si="142"/>
        <v>105.0032154340836</v>
      </c>
      <c r="S917" t="str">
        <f t="shared" si="145"/>
        <v>film &amp; video</v>
      </c>
      <c r="T917" t="str">
        <f t="shared" si="146"/>
        <v>television</v>
      </c>
      <c r="U917">
        <f t="shared" si="147"/>
        <v>12</v>
      </c>
      <c r="V917" t="str">
        <f t="shared" si="148"/>
        <v>film &amp; video</v>
      </c>
      <c r="W917" t="str">
        <f t="shared" si="150"/>
        <v>video/television</v>
      </c>
      <c r="X917">
        <f t="shared" si="149"/>
        <v>23</v>
      </c>
    </row>
    <row r="918" spans="1:2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 s="17">
        <f t="shared" si="143"/>
        <v>41991.25</v>
      </c>
      <c r="K918">
        <v>1418882400</v>
      </c>
      <c r="L918" s="16">
        <f t="shared" si="144"/>
        <v>42000.25</v>
      </c>
      <c r="M918">
        <v>1419660000</v>
      </c>
      <c r="N918" t="b">
        <v>0</v>
      </c>
      <c r="O918" t="b">
        <v>0</v>
      </c>
      <c r="P918" t="s">
        <v>122</v>
      </c>
      <c r="Q918" s="6">
        <f t="shared" si="141"/>
        <v>0.36297297297297298</v>
      </c>
      <c r="R918">
        <f t="shared" si="142"/>
        <v>25.826923076923077</v>
      </c>
      <c r="S918" t="str">
        <f t="shared" si="145"/>
        <v>photography</v>
      </c>
      <c r="T918" t="str">
        <f t="shared" si="146"/>
        <v>photography books</v>
      </c>
      <c r="U918">
        <f t="shared" si="147"/>
        <v>11</v>
      </c>
      <c r="V918" t="str">
        <f t="shared" si="148"/>
        <v>photography</v>
      </c>
      <c r="W918" t="str">
        <f t="shared" si="150"/>
        <v>y books</v>
      </c>
      <c r="X918">
        <f t="shared" si="149"/>
        <v>29</v>
      </c>
    </row>
    <row r="919" spans="1:2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 s="17">
        <f t="shared" si="143"/>
        <v>40722.208333333336</v>
      </c>
      <c r="K919">
        <v>1309237200</v>
      </c>
      <c r="L919" s="16">
        <f t="shared" si="144"/>
        <v>40746.208333333336</v>
      </c>
      <c r="M919">
        <v>1311310800</v>
      </c>
      <c r="N919" t="b">
        <v>0</v>
      </c>
      <c r="O919" t="b">
        <v>1</v>
      </c>
      <c r="P919" t="s">
        <v>100</v>
      </c>
      <c r="Q919" s="6">
        <f t="shared" si="141"/>
        <v>0.58250000000000002</v>
      </c>
      <c r="R919">
        <f t="shared" si="142"/>
        <v>77.666666666666671</v>
      </c>
      <c r="S919" t="str">
        <f t="shared" si="145"/>
        <v>film &amp; video</v>
      </c>
      <c r="T919" t="str">
        <f t="shared" si="146"/>
        <v>shorts</v>
      </c>
      <c r="U919">
        <f t="shared" si="147"/>
        <v>12</v>
      </c>
      <c r="V919" t="str">
        <f t="shared" si="148"/>
        <v>film &amp; video</v>
      </c>
      <c r="W919" t="str">
        <f t="shared" si="150"/>
        <v>&amp; video/shorts</v>
      </c>
      <c r="X919">
        <f t="shared" si="149"/>
        <v>19</v>
      </c>
    </row>
    <row r="920" spans="1:2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 s="17">
        <f t="shared" si="143"/>
        <v>41117.208333333336</v>
      </c>
      <c r="K920">
        <v>1343365200</v>
      </c>
      <c r="L920" s="16">
        <f t="shared" si="144"/>
        <v>41128.208333333336</v>
      </c>
      <c r="M920">
        <v>1344315600</v>
      </c>
      <c r="N920" t="b">
        <v>0</v>
      </c>
      <c r="O920" t="b">
        <v>0</v>
      </c>
      <c r="P920" t="s">
        <v>133</v>
      </c>
      <c r="Q920" s="6">
        <f t="shared" si="141"/>
        <v>2.3739473684210526</v>
      </c>
      <c r="R920">
        <f t="shared" si="142"/>
        <v>57.82692307692308</v>
      </c>
      <c r="S920" t="str">
        <f t="shared" si="145"/>
        <v>publishing</v>
      </c>
      <c r="T920" t="str">
        <f t="shared" si="146"/>
        <v>radio &amp; podcasts</v>
      </c>
      <c r="U920">
        <f t="shared" si="147"/>
        <v>10</v>
      </c>
      <c r="V920" t="str">
        <f t="shared" si="148"/>
        <v>publishing</v>
      </c>
      <c r="W920" t="str">
        <f t="shared" si="150"/>
        <v>ts</v>
      </c>
      <c r="X920">
        <f t="shared" si="149"/>
        <v>27</v>
      </c>
    </row>
    <row r="921" spans="1:2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 s="17">
        <f t="shared" si="143"/>
        <v>43022.208333333328</v>
      </c>
      <c r="K921">
        <v>1507957200</v>
      </c>
      <c r="L921" s="16">
        <f t="shared" si="144"/>
        <v>43054.25</v>
      </c>
      <c r="M921">
        <v>1510725600</v>
      </c>
      <c r="N921" t="b">
        <v>0</v>
      </c>
      <c r="O921" t="b">
        <v>1</v>
      </c>
      <c r="P921" t="s">
        <v>33</v>
      </c>
      <c r="Q921" s="6">
        <f t="shared" si="141"/>
        <v>0.58750000000000002</v>
      </c>
      <c r="R921">
        <f t="shared" si="142"/>
        <v>92.955555555555549</v>
      </c>
      <c r="S921" t="str">
        <f t="shared" si="145"/>
        <v>theater</v>
      </c>
      <c r="T921" t="str">
        <f t="shared" si="146"/>
        <v>plays</v>
      </c>
      <c r="U921">
        <f t="shared" si="147"/>
        <v>7</v>
      </c>
      <c r="V921" t="str">
        <f t="shared" si="148"/>
        <v>theater</v>
      </c>
      <c r="W921" t="str">
        <f t="shared" si="150"/>
        <v>theater/plays</v>
      </c>
      <c r="X921">
        <f t="shared" si="149"/>
        <v>13</v>
      </c>
    </row>
    <row r="922" spans="1:2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 s="17">
        <f t="shared" si="143"/>
        <v>43503.25</v>
      </c>
      <c r="K922">
        <v>1549519200</v>
      </c>
      <c r="L922" s="16">
        <f t="shared" si="144"/>
        <v>43523.25</v>
      </c>
      <c r="M922">
        <v>1551247200</v>
      </c>
      <c r="N922" t="b">
        <v>1</v>
      </c>
      <c r="O922" t="b">
        <v>0</v>
      </c>
      <c r="P922" t="s">
        <v>71</v>
      </c>
      <c r="Q922" s="6">
        <f t="shared" si="141"/>
        <v>1.8256603773584905</v>
      </c>
      <c r="R922">
        <f t="shared" si="142"/>
        <v>37.945098039215686</v>
      </c>
      <c r="S922" t="str">
        <f t="shared" si="145"/>
        <v>film &amp; video</v>
      </c>
      <c r="T922" t="str">
        <f t="shared" si="146"/>
        <v>animation</v>
      </c>
      <c r="U922">
        <f t="shared" si="147"/>
        <v>12</v>
      </c>
      <c r="V922" t="str">
        <f t="shared" si="148"/>
        <v>film &amp; video</v>
      </c>
      <c r="W922" t="str">
        <f t="shared" si="150"/>
        <v>n</v>
      </c>
      <c r="X922">
        <f t="shared" si="149"/>
        <v>22</v>
      </c>
    </row>
    <row r="923" spans="1:2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 s="17">
        <f t="shared" si="143"/>
        <v>40951.25</v>
      </c>
      <c r="K923">
        <v>1329026400</v>
      </c>
      <c r="L923" s="16">
        <f t="shared" si="144"/>
        <v>40965.25</v>
      </c>
      <c r="M923">
        <v>1330236000</v>
      </c>
      <c r="N923" t="b">
        <v>0</v>
      </c>
      <c r="O923" t="b">
        <v>0</v>
      </c>
      <c r="P923" t="s">
        <v>28</v>
      </c>
      <c r="Q923" s="6">
        <f t="shared" si="141"/>
        <v>7.5436408977556111E-3</v>
      </c>
      <c r="R923">
        <f t="shared" si="142"/>
        <v>31.842105263157894</v>
      </c>
      <c r="S923" t="str">
        <f t="shared" si="145"/>
        <v>technology</v>
      </c>
      <c r="T923" t="str">
        <f t="shared" si="146"/>
        <v>web</v>
      </c>
      <c r="U923">
        <f t="shared" si="147"/>
        <v>10</v>
      </c>
      <c r="V923" t="str">
        <f t="shared" si="148"/>
        <v>technology</v>
      </c>
      <c r="W923" t="str">
        <f t="shared" si="150"/>
        <v>gy/web</v>
      </c>
      <c r="X923">
        <f t="shared" si="149"/>
        <v>14</v>
      </c>
    </row>
    <row r="924" spans="1:2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 s="17">
        <f t="shared" si="143"/>
        <v>43443.25</v>
      </c>
      <c r="K924">
        <v>1544335200</v>
      </c>
      <c r="L924" s="16">
        <f t="shared" si="144"/>
        <v>43452.25</v>
      </c>
      <c r="M924">
        <v>1545112800</v>
      </c>
      <c r="N924" t="b">
        <v>0</v>
      </c>
      <c r="O924" t="b">
        <v>1</v>
      </c>
      <c r="P924" t="s">
        <v>319</v>
      </c>
      <c r="Q924" s="6">
        <f t="shared" si="141"/>
        <v>1.7595330739299611</v>
      </c>
      <c r="R924">
        <f t="shared" si="142"/>
        <v>40</v>
      </c>
      <c r="S924" t="str">
        <f t="shared" si="145"/>
        <v>music</v>
      </c>
      <c r="T924" t="str">
        <f t="shared" si="146"/>
        <v>world music</v>
      </c>
      <c r="U924">
        <f t="shared" si="147"/>
        <v>5</v>
      </c>
      <c r="V924" t="str">
        <f t="shared" si="148"/>
        <v>music</v>
      </c>
      <c r="W924" t="str">
        <f t="shared" si="150"/>
        <v>d music</v>
      </c>
      <c r="X924">
        <f t="shared" si="149"/>
        <v>17</v>
      </c>
    </row>
    <row r="925" spans="1:2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 s="17">
        <f t="shared" si="143"/>
        <v>40373.208333333336</v>
      </c>
      <c r="K925">
        <v>1279083600</v>
      </c>
      <c r="L925" s="16">
        <f t="shared" si="144"/>
        <v>40374.208333333336</v>
      </c>
      <c r="M925">
        <v>1279170000</v>
      </c>
      <c r="N925" t="b">
        <v>0</v>
      </c>
      <c r="O925" t="b">
        <v>0</v>
      </c>
      <c r="P925" t="s">
        <v>33</v>
      </c>
      <c r="Q925" s="6">
        <f t="shared" si="141"/>
        <v>2.3788235294117648</v>
      </c>
      <c r="R925">
        <f t="shared" si="142"/>
        <v>101.1</v>
      </c>
      <c r="S925" t="str">
        <f t="shared" si="145"/>
        <v>theater</v>
      </c>
      <c r="T925" t="str">
        <f t="shared" si="146"/>
        <v>plays</v>
      </c>
      <c r="U925">
        <f t="shared" si="147"/>
        <v>7</v>
      </c>
      <c r="V925" t="str">
        <f t="shared" si="148"/>
        <v>theater</v>
      </c>
      <c r="W925" t="str">
        <f t="shared" si="150"/>
        <v>plays</v>
      </c>
      <c r="X925">
        <f t="shared" si="149"/>
        <v>13</v>
      </c>
    </row>
    <row r="926" spans="1:2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 s="17">
        <f t="shared" si="143"/>
        <v>43769.208333333328</v>
      </c>
      <c r="K926">
        <v>1572498000</v>
      </c>
      <c r="L926" s="16">
        <f t="shared" si="144"/>
        <v>43780.25</v>
      </c>
      <c r="M926">
        <v>1573452000</v>
      </c>
      <c r="N926" t="b">
        <v>0</v>
      </c>
      <c r="O926" t="b">
        <v>0</v>
      </c>
      <c r="P926" t="s">
        <v>33</v>
      </c>
      <c r="Q926" s="6">
        <f t="shared" si="141"/>
        <v>4.8805076142131982</v>
      </c>
      <c r="R926">
        <f t="shared" si="142"/>
        <v>84.006989951944078</v>
      </c>
      <c r="S926" t="str">
        <f t="shared" si="145"/>
        <v>theater</v>
      </c>
      <c r="T926" t="str">
        <f t="shared" si="146"/>
        <v>plays</v>
      </c>
      <c r="U926">
        <f t="shared" si="147"/>
        <v>7</v>
      </c>
      <c r="V926" t="str">
        <f t="shared" si="148"/>
        <v>theater</v>
      </c>
      <c r="W926" t="str">
        <f t="shared" si="150"/>
        <v>plays</v>
      </c>
      <c r="X926">
        <f t="shared" si="149"/>
        <v>13</v>
      </c>
    </row>
    <row r="927" spans="1:2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 s="17">
        <f t="shared" si="143"/>
        <v>43000.208333333328</v>
      </c>
      <c r="K927">
        <v>1506056400</v>
      </c>
      <c r="L927" s="16">
        <f t="shared" si="144"/>
        <v>43012.208333333328</v>
      </c>
      <c r="M927">
        <v>1507093200</v>
      </c>
      <c r="N927" t="b">
        <v>0</v>
      </c>
      <c r="O927" t="b">
        <v>0</v>
      </c>
      <c r="P927" t="s">
        <v>33</v>
      </c>
      <c r="Q927" s="6">
        <f t="shared" si="141"/>
        <v>2.2406666666666668</v>
      </c>
      <c r="R927">
        <f t="shared" si="142"/>
        <v>103.41538461538461</v>
      </c>
      <c r="S927" t="str">
        <f t="shared" si="145"/>
        <v>theater</v>
      </c>
      <c r="T927" t="str">
        <f t="shared" si="146"/>
        <v>plays</v>
      </c>
      <c r="U927">
        <f t="shared" si="147"/>
        <v>7</v>
      </c>
      <c r="V927" t="str">
        <f t="shared" si="148"/>
        <v>theater</v>
      </c>
      <c r="W927" t="str">
        <f t="shared" si="150"/>
        <v>er/plays</v>
      </c>
      <c r="X927">
        <f t="shared" si="149"/>
        <v>13</v>
      </c>
    </row>
    <row r="928" spans="1:2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 s="17">
        <f t="shared" si="143"/>
        <v>42502.208333333328</v>
      </c>
      <c r="K928">
        <v>1463029200</v>
      </c>
      <c r="L928" s="16">
        <f t="shared" si="144"/>
        <v>42506.208333333328</v>
      </c>
      <c r="M928">
        <v>1463374800</v>
      </c>
      <c r="N928" t="b">
        <v>0</v>
      </c>
      <c r="O928" t="b">
        <v>0</v>
      </c>
      <c r="P928" t="s">
        <v>17</v>
      </c>
      <c r="Q928" s="6">
        <f t="shared" si="141"/>
        <v>0.18126436781609195</v>
      </c>
      <c r="R928">
        <f t="shared" si="142"/>
        <v>105.13333333333334</v>
      </c>
      <c r="S928" t="str">
        <f t="shared" si="145"/>
        <v>food</v>
      </c>
      <c r="T928" t="str">
        <f t="shared" si="146"/>
        <v>food trucks</v>
      </c>
      <c r="U928">
        <f t="shared" si="147"/>
        <v>4</v>
      </c>
      <c r="V928" t="str">
        <f t="shared" si="148"/>
        <v>food</v>
      </c>
      <c r="W928" t="str">
        <f t="shared" si="150"/>
        <v>d trucks</v>
      </c>
      <c r="X928">
        <f t="shared" si="149"/>
        <v>16</v>
      </c>
    </row>
    <row r="929" spans="1:2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 s="17">
        <f t="shared" si="143"/>
        <v>41102.208333333336</v>
      </c>
      <c r="K929">
        <v>1342069200</v>
      </c>
      <c r="L929" s="16">
        <f t="shared" si="144"/>
        <v>41131.208333333336</v>
      </c>
      <c r="M929">
        <v>1344574800</v>
      </c>
      <c r="N929" t="b">
        <v>0</v>
      </c>
      <c r="O929" t="b">
        <v>0</v>
      </c>
      <c r="P929" t="s">
        <v>33</v>
      </c>
      <c r="Q929" s="6">
        <f t="shared" si="141"/>
        <v>0.45847222222222223</v>
      </c>
      <c r="R929">
        <f t="shared" si="142"/>
        <v>89.21621621621621</v>
      </c>
      <c r="S929" t="str">
        <f t="shared" si="145"/>
        <v>theater</v>
      </c>
      <c r="T929" t="str">
        <f t="shared" si="146"/>
        <v>plays</v>
      </c>
      <c r="U929">
        <f t="shared" si="147"/>
        <v>7</v>
      </c>
      <c r="V929" t="str">
        <f t="shared" si="148"/>
        <v>theater</v>
      </c>
      <c r="W929" t="str">
        <f t="shared" si="150"/>
        <v>/plays</v>
      </c>
      <c r="X929">
        <f t="shared" si="149"/>
        <v>13</v>
      </c>
    </row>
    <row r="930" spans="1:2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 s="17">
        <f t="shared" si="143"/>
        <v>41637.25</v>
      </c>
      <c r="K930">
        <v>1388296800</v>
      </c>
      <c r="L930" s="16">
        <f t="shared" si="144"/>
        <v>41646.25</v>
      </c>
      <c r="M930">
        <v>1389074400</v>
      </c>
      <c r="N930" t="b">
        <v>0</v>
      </c>
      <c r="O930" t="b">
        <v>0</v>
      </c>
      <c r="P930" t="s">
        <v>28</v>
      </c>
      <c r="Q930" s="6">
        <f t="shared" si="141"/>
        <v>1.1731541218637993</v>
      </c>
      <c r="R930">
        <f t="shared" si="142"/>
        <v>51.995234312946785</v>
      </c>
      <c r="S930" t="str">
        <f t="shared" si="145"/>
        <v>technology</v>
      </c>
      <c r="T930" t="str">
        <f t="shared" si="146"/>
        <v>web</v>
      </c>
      <c r="U930">
        <f t="shared" si="147"/>
        <v>10</v>
      </c>
      <c r="V930" t="str">
        <f t="shared" si="148"/>
        <v>technology</v>
      </c>
      <c r="W930" t="str">
        <f t="shared" si="150"/>
        <v>eb</v>
      </c>
      <c r="X930">
        <f t="shared" si="149"/>
        <v>14</v>
      </c>
    </row>
    <row r="931" spans="1:2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 s="17">
        <f t="shared" si="143"/>
        <v>42858.208333333328</v>
      </c>
      <c r="K931">
        <v>1493787600</v>
      </c>
      <c r="L931" s="16">
        <f t="shared" si="144"/>
        <v>42872.208333333328</v>
      </c>
      <c r="M931">
        <v>1494997200</v>
      </c>
      <c r="N931" t="b">
        <v>0</v>
      </c>
      <c r="O931" t="b">
        <v>0</v>
      </c>
      <c r="P931" t="s">
        <v>33</v>
      </c>
      <c r="Q931" s="6">
        <f t="shared" si="141"/>
        <v>2.173090909090909</v>
      </c>
      <c r="R931">
        <f t="shared" si="142"/>
        <v>64.956521739130437</v>
      </c>
      <c r="S931" t="str">
        <f t="shared" si="145"/>
        <v>theater</v>
      </c>
      <c r="T931" t="str">
        <f t="shared" si="146"/>
        <v>plays</v>
      </c>
      <c r="U931">
        <f t="shared" si="147"/>
        <v>7</v>
      </c>
      <c r="V931" t="str">
        <f t="shared" si="148"/>
        <v>theater</v>
      </c>
      <c r="W931" t="str">
        <f t="shared" si="150"/>
        <v>plays</v>
      </c>
      <c r="X931">
        <f t="shared" si="149"/>
        <v>13</v>
      </c>
    </row>
    <row r="932" spans="1:2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 s="17">
        <f t="shared" si="143"/>
        <v>42060.25</v>
      </c>
      <c r="K932">
        <v>1424844000</v>
      </c>
      <c r="L932" s="16">
        <f t="shared" si="144"/>
        <v>42067.25</v>
      </c>
      <c r="M932">
        <v>1425448800</v>
      </c>
      <c r="N932" t="b">
        <v>0</v>
      </c>
      <c r="O932" t="b">
        <v>1</v>
      </c>
      <c r="P932" t="s">
        <v>33</v>
      </c>
      <c r="Q932" s="6">
        <f t="shared" si="141"/>
        <v>1.1228571428571428</v>
      </c>
      <c r="R932">
        <f t="shared" si="142"/>
        <v>46.235294117647058</v>
      </c>
      <c r="S932" t="str">
        <f t="shared" si="145"/>
        <v>theater</v>
      </c>
      <c r="T932" t="str">
        <f t="shared" si="146"/>
        <v>plays</v>
      </c>
      <c r="U932">
        <f t="shared" si="147"/>
        <v>7</v>
      </c>
      <c r="V932" t="str">
        <f t="shared" si="148"/>
        <v>theater</v>
      </c>
      <c r="W932" t="str">
        <f t="shared" si="150"/>
        <v>plays</v>
      </c>
      <c r="X932">
        <f t="shared" si="149"/>
        <v>13</v>
      </c>
    </row>
    <row r="933" spans="1:2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 s="17">
        <f t="shared" si="143"/>
        <v>41818.208333333336</v>
      </c>
      <c r="K933">
        <v>1403931600</v>
      </c>
      <c r="L933" s="16">
        <f t="shared" si="144"/>
        <v>41820.208333333336</v>
      </c>
      <c r="M933">
        <v>1404104400</v>
      </c>
      <c r="N933" t="b">
        <v>0</v>
      </c>
      <c r="O933" t="b">
        <v>1</v>
      </c>
      <c r="P933" t="s">
        <v>33</v>
      </c>
      <c r="Q933" s="6">
        <f t="shared" si="141"/>
        <v>0.72518987341772156</v>
      </c>
      <c r="R933">
        <f t="shared" si="142"/>
        <v>51.151785714285715</v>
      </c>
      <c r="S933" t="str">
        <f t="shared" si="145"/>
        <v>theater</v>
      </c>
      <c r="T933" t="str">
        <f t="shared" si="146"/>
        <v>plays</v>
      </c>
      <c r="U933">
        <f t="shared" si="147"/>
        <v>7</v>
      </c>
      <c r="V933" t="str">
        <f t="shared" si="148"/>
        <v>theater</v>
      </c>
      <c r="W933" t="str">
        <f t="shared" si="150"/>
        <v>ys</v>
      </c>
      <c r="X933">
        <f t="shared" si="149"/>
        <v>13</v>
      </c>
    </row>
    <row r="934" spans="1:2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 s="17">
        <f t="shared" si="143"/>
        <v>41709.208333333336</v>
      </c>
      <c r="K934">
        <v>1394514000</v>
      </c>
      <c r="L934" s="16">
        <f t="shared" si="144"/>
        <v>41712.208333333336</v>
      </c>
      <c r="M934">
        <v>1394773200</v>
      </c>
      <c r="N934" t="b">
        <v>0</v>
      </c>
      <c r="O934" t="b">
        <v>0</v>
      </c>
      <c r="P934" t="s">
        <v>23</v>
      </c>
      <c r="Q934" s="6">
        <f t="shared" si="141"/>
        <v>2.1230434782608696</v>
      </c>
      <c r="R934">
        <f t="shared" si="142"/>
        <v>33.909722222222221</v>
      </c>
      <c r="S934" t="str">
        <f t="shared" si="145"/>
        <v>music</v>
      </c>
      <c r="T934" t="str">
        <f t="shared" si="146"/>
        <v>rock</v>
      </c>
      <c r="U934">
        <f t="shared" si="147"/>
        <v>5</v>
      </c>
      <c r="V934" t="str">
        <f t="shared" si="148"/>
        <v>music</v>
      </c>
      <c r="W934" t="str">
        <f t="shared" si="150"/>
        <v>ic/rock</v>
      </c>
      <c r="X934">
        <f t="shared" si="149"/>
        <v>10</v>
      </c>
    </row>
    <row r="935" spans="1:2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 s="17">
        <f t="shared" si="143"/>
        <v>41372.208333333336</v>
      </c>
      <c r="K935">
        <v>1365397200</v>
      </c>
      <c r="L935" s="16">
        <f t="shared" si="144"/>
        <v>41385.208333333336</v>
      </c>
      <c r="M935">
        <v>1366520400</v>
      </c>
      <c r="N935" t="b">
        <v>0</v>
      </c>
      <c r="O935" t="b">
        <v>0</v>
      </c>
      <c r="P935" t="s">
        <v>33</v>
      </c>
      <c r="Q935" s="6">
        <f t="shared" si="141"/>
        <v>2.3974657534246577</v>
      </c>
      <c r="R935">
        <f t="shared" si="142"/>
        <v>92.016298633017882</v>
      </c>
      <c r="S935" t="str">
        <f t="shared" si="145"/>
        <v>theater</v>
      </c>
      <c r="T935" t="str">
        <f t="shared" si="146"/>
        <v>plays</v>
      </c>
      <c r="U935">
        <f t="shared" si="147"/>
        <v>7</v>
      </c>
      <c r="V935" t="str">
        <f t="shared" si="148"/>
        <v>theater</v>
      </c>
      <c r="W935" t="str">
        <f t="shared" si="150"/>
        <v>plays</v>
      </c>
      <c r="X935">
        <f t="shared" si="149"/>
        <v>13</v>
      </c>
    </row>
    <row r="936" spans="1:2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 s="17">
        <f t="shared" si="143"/>
        <v>42422.25</v>
      </c>
      <c r="K936">
        <v>1456120800</v>
      </c>
      <c r="L936" s="16">
        <f t="shared" si="144"/>
        <v>42428.25</v>
      </c>
      <c r="M936">
        <v>1456639200</v>
      </c>
      <c r="N936" t="b">
        <v>0</v>
      </c>
      <c r="O936" t="b">
        <v>0</v>
      </c>
      <c r="P936" t="s">
        <v>33</v>
      </c>
      <c r="Q936" s="6">
        <f t="shared" si="141"/>
        <v>1.8193548387096774</v>
      </c>
      <c r="R936">
        <f t="shared" si="142"/>
        <v>107.42857142857143</v>
      </c>
      <c r="S936" t="str">
        <f t="shared" si="145"/>
        <v>theater</v>
      </c>
      <c r="T936" t="str">
        <f t="shared" si="146"/>
        <v>plays</v>
      </c>
      <c r="U936">
        <f t="shared" si="147"/>
        <v>7</v>
      </c>
      <c r="V936" t="str">
        <f t="shared" si="148"/>
        <v>theater</v>
      </c>
      <c r="W936" t="str">
        <f t="shared" si="150"/>
        <v>plays</v>
      </c>
      <c r="X936">
        <f t="shared" si="149"/>
        <v>13</v>
      </c>
    </row>
    <row r="937" spans="1:2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 s="17">
        <f t="shared" si="143"/>
        <v>42209.208333333328</v>
      </c>
      <c r="K937">
        <v>1437714000</v>
      </c>
      <c r="L937" s="16">
        <f t="shared" si="144"/>
        <v>42216.208333333328</v>
      </c>
      <c r="M937">
        <v>1438318800</v>
      </c>
      <c r="N937" t="b">
        <v>0</v>
      </c>
      <c r="O937" t="b">
        <v>0</v>
      </c>
      <c r="P937" t="s">
        <v>33</v>
      </c>
      <c r="Q937" s="6">
        <f t="shared" si="141"/>
        <v>1.6413114754098361</v>
      </c>
      <c r="R937">
        <f t="shared" si="142"/>
        <v>75.848484848484844</v>
      </c>
      <c r="S937" t="str">
        <f t="shared" si="145"/>
        <v>theater</v>
      </c>
      <c r="T937" t="str">
        <f t="shared" si="146"/>
        <v>plays</v>
      </c>
      <c r="U937">
        <f t="shared" si="147"/>
        <v>7</v>
      </c>
      <c r="V937" t="str">
        <f t="shared" si="148"/>
        <v>theater</v>
      </c>
      <c r="W937" t="str">
        <f t="shared" si="150"/>
        <v>plays</v>
      </c>
      <c r="X937">
        <f t="shared" si="149"/>
        <v>13</v>
      </c>
    </row>
    <row r="938" spans="1:2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 s="17">
        <f t="shared" si="143"/>
        <v>43668.208333333328</v>
      </c>
      <c r="K938">
        <v>1563771600</v>
      </c>
      <c r="L938" s="16">
        <f t="shared" si="144"/>
        <v>43671.208333333328</v>
      </c>
      <c r="M938">
        <v>1564030800</v>
      </c>
      <c r="N938" t="b">
        <v>1</v>
      </c>
      <c r="O938" t="b">
        <v>0</v>
      </c>
      <c r="P938" t="s">
        <v>33</v>
      </c>
      <c r="Q938" s="6">
        <f t="shared" si="141"/>
        <v>1.6375968992248063E-2</v>
      </c>
      <c r="R938">
        <f t="shared" si="142"/>
        <v>80.476190476190482</v>
      </c>
      <c r="S938" t="str">
        <f t="shared" si="145"/>
        <v>theater</v>
      </c>
      <c r="T938" t="str">
        <f t="shared" si="146"/>
        <v>plays</v>
      </c>
      <c r="U938">
        <f t="shared" si="147"/>
        <v>7</v>
      </c>
      <c r="V938" t="str">
        <f t="shared" si="148"/>
        <v>theater</v>
      </c>
      <c r="W938" t="str">
        <f t="shared" si="150"/>
        <v>theater/plays</v>
      </c>
      <c r="X938">
        <f t="shared" si="149"/>
        <v>13</v>
      </c>
    </row>
    <row r="939" spans="1:2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 s="17">
        <f t="shared" si="143"/>
        <v>42334.25</v>
      </c>
      <c r="K939">
        <v>1448517600</v>
      </c>
      <c r="L939" s="16">
        <f t="shared" si="144"/>
        <v>42343.25</v>
      </c>
      <c r="M939">
        <v>1449295200</v>
      </c>
      <c r="N939" t="b">
        <v>0</v>
      </c>
      <c r="O939" t="b">
        <v>0</v>
      </c>
      <c r="P939" t="s">
        <v>42</v>
      </c>
      <c r="Q939" s="6">
        <f t="shared" si="141"/>
        <v>0.49643859649122807</v>
      </c>
      <c r="R939">
        <f t="shared" si="142"/>
        <v>86.978483606557376</v>
      </c>
      <c r="S939" t="str">
        <f t="shared" si="145"/>
        <v>film &amp; video</v>
      </c>
      <c r="T939" t="str">
        <f t="shared" si="146"/>
        <v>documentary</v>
      </c>
      <c r="U939">
        <f t="shared" si="147"/>
        <v>12</v>
      </c>
      <c r="V939" t="str">
        <f t="shared" si="148"/>
        <v>film &amp; video</v>
      </c>
      <c r="W939" t="str">
        <f t="shared" si="150"/>
        <v>ntary</v>
      </c>
      <c r="X939">
        <f t="shared" si="149"/>
        <v>24</v>
      </c>
    </row>
    <row r="940" spans="1:2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 s="17">
        <f t="shared" si="143"/>
        <v>43263.208333333328</v>
      </c>
      <c r="K940">
        <v>1528779600</v>
      </c>
      <c r="L940" s="16">
        <f t="shared" si="144"/>
        <v>43299.208333333328</v>
      </c>
      <c r="M940">
        <v>1531890000</v>
      </c>
      <c r="N940" t="b">
        <v>0</v>
      </c>
      <c r="O940" t="b">
        <v>1</v>
      </c>
      <c r="P940" t="s">
        <v>119</v>
      </c>
      <c r="Q940" s="6">
        <f t="shared" si="141"/>
        <v>1.0970652173913042</v>
      </c>
      <c r="R940">
        <f t="shared" si="142"/>
        <v>105.13541666666667</v>
      </c>
      <c r="S940" t="str">
        <f t="shared" si="145"/>
        <v>publishing</v>
      </c>
      <c r="T940" t="str">
        <f t="shared" si="146"/>
        <v>fiction</v>
      </c>
      <c r="U940">
        <f t="shared" si="147"/>
        <v>10</v>
      </c>
      <c r="V940" t="str">
        <f t="shared" si="148"/>
        <v>publishing</v>
      </c>
      <c r="W940" t="str">
        <f t="shared" si="150"/>
        <v>iction</v>
      </c>
      <c r="X940">
        <f t="shared" si="149"/>
        <v>18</v>
      </c>
    </row>
    <row r="941" spans="1:2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 s="17">
        <f t="shared" si="143"/>
        <v>40670.208333333336</v>
      </c>
      <c r="K941">
        <v>1304744400</v>
      </c>
      <c r="L941" s="16">
        <f t="shared" si="144"/>
        <v>40687.208333333336</v>
      </c>
      <c r="M941">
        <v>1306213200</v>
      </c>
      <c r="N941" t="b">
        <v>0</v>
      </c>
      <c r="O941" t="b">
        <v>1</v>
      </c>
      <c r="P941" t="s">
        <v>89</v>
      </c>
      <c r="Q941" s="6">
        <f t="shared" si="141"/>
        <v>0.49217948717948717</v>
      </c>
      <c r="R941">
        <f t="shared" si="142"/>
        <v>57.298507462686565</v>
      </c>
      <c r="S941" t="str">
        <f t="shared" si="145"/>
        <v>games</v>
      </c>
      <c r="T941" t="str">
        <f t="shared" si="146"/>
        <v>video games</v>
      </c>
      <c r="U941">
        <f t="shared" si="147"/>
        <v>5</v>
      </c>
      <c r="V941" t="str">
        <f t="shared" si="148"/>
        <v>games</v>
      </c>
      <c r="W941" t="str">
        <f t="shared" si="150"/>
        <v>eo games</v>
      </c>
      <c r="X941">
        <f t="shared" si="149"/>
        <v>17</v>
      </c>
    </row>
    <row r="942" spans="1:2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 s="17">
        <f t="shared" si="143"/>
        <v>41244.25</v>
      </c>
      <c r="K942">
        <v>1354341600</v>
      </c>
      <c r="L942" s="16">
        <f t="shared" si="144"/>
        <v>41266.25</v>
      </c>
      <c r="M942">
        <v>1356242400</v>
      </c>
      <c r="N942" t="b">
        <v>0</v>
      </c>
      <c r="O942" t="b">
        <v>0</v>
      </c>
      <c r="P942" t="s">
        <v>28</v>
      </c>
      <c r="Q942" s="6">
        <f t="shared" si="141"/>
        <v>0.62232323232323228</v>
      </c>
      <c r="R942">
        <f t="shared" si="142"/>
        <v>93.348484848484844</v>
      </c>
      <c r="S942" t="str">
        <f t="shared" si="145"/>
        <v>technology</v>
      </c>
      <c r="T942" t="str">
        <f t="shared" si="146"/>
        <v>web</v>
      </c>
      <c r="U942">
        <f t="shared" si="147"/>
        <v>10</v>
      </c>
      <c r="V942" t="str">
        <f t="shared" si="148"/>
        <v>technology</v>
      </c>
      <c r="W942" t="str">
        <f t="shared" si="150"/>
        <v>eb</v>
      </c>
      <c r="X942">
        <f t="shared" si="149"/>
        <v>14</v>
      </c>
    </row>
    <row r="943" spans="1:2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 s="17">
        <f t="shared" si="143"/>
        <v>40552.25</v>
      </c>
      <c r="K943">
        <v>1294552800</v>
      </c>
      <c r="L943" s="16">
        <f t="shared" si="144"/>
        <v>40587.25</v>
      </c>
      <c r="M943">
        <v>1297576800</v>
      </c>
      <c r="N943" t="b">
        <v>1</v>
      </c>
      <c r="O943" t="b">
        <v>0</v>
      </c>
      <c r="P943" t="s">
        <v>33</v>
      </c>
      <c r="Q943" s="6">
        <f t="shared" si="141"/>
        <v>0.1305813953488372</v>
      </c>
      <c r="R943">
        <f t="shared" si="142"/>
        <v>71.987179487179489</v>
      </c>
      <c r="S943" t="str">
        <f t="shared" si="145"/>
        <v>theater</v>
      </c>
      <c r="T943" t="str">
        <f t="shared" si="146"/>
        <v>plays</v>
      </c>
      <c r="U943">
        <f t="shared" si="147"/>
        <v>7</v>
      </c>
      <c r="V943" t="str">
        <f t="shared" si="148"/>
        <v>theater</v>
      </c>
      <c r="W943" t="str">
        <f t="shared" si="150"/>
        <v>plays</v>
      </c>
      <c r="X943">
        <f t="shared" si="149"/>
        <v>13</v>
      </c>
    </row>
    <row r="944" spans="1:2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 s="17">
        <f t="shared" si="143"/>
        <v>40568.25</v>
      </c>
      <c r="K944">
        <v>1295935200</v>
      </c>
      <c r="L944" s="16">
        <f t="shared" si="144"/>
        <v>40571.25</v>
      </c>
      <c r="M944">
        <v>1296194400</v>
      </c>
      <c r="N944" t="b">
        <v>0</v>
      </c>
      <c r="O944" t="b">
        <v>0</v>
      </c>
      <c r="P944" t="s">
        <v>33</v>
      </c>
      <c r="Q944" s="6">
        <f t="shared" si="141"/>
        <v>0.64635416666666667</v>
      </c>
      <c r="R944">
        <f t="shared" si="142"/>
        <v>92.611940298507463</v>
      </c>
      <c r="S944" t="str">
        <f t="shared" si="145"/>
        <v>theater</v>
      </c>
      <c r="T944" t="str">
        <f t="shared" si="146"/>
        <v>plays</v>
      </c>
      <c r="U944">
        <f t="shared" si="147"/>
        <v>7</v>
      </c>
      <c r="V944" t="str">
        <f t="shared" si="148"/>
        <v>theater</v>
      </c>
      <c r="W944" t="str">
        <f t="shared" si="150"/>
        <v>er/plays</v>
      </c>
      <c r="X944">
        <f t="shared" si="149"/>
        <v>13</v>
      </c>
    </row>
    <row r="945" spans="1:2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 s="17">
        <f t="shared" si="143"/>
        <v>41906.208333333336</v>
      </c>
      <c r="K945">
        <v>1411534800</v>
      </c>
      <c r="L945" s="16">
        <f t="shared" si="144"/>
        <v>41941.208333333336</v>
      </c>
      <c r="M945">
        <v>1414558800</v>
      </c>
      <c r="N945" t="b">
        <v>0</v>
      </c>
      <c r="O945" t="b">
        <v>0</v>
      </c>
      <c r="P945" t="s">
        <v>17</v>
      </c>
      <c r="Q945" s="6">
        <f t="shared" si="141"/>
        <v>1.5958666666666668</v>
      </c>
      <c r="R945">
        <f t="shared" si="142"/>
        <v>104.99122807017544</v>
      </c>
      <c r="S945" t="str">
        <f t="shared" si="145"/>
        <v>food</v>
      </c>
      <c r="T945" t="str">
        <f t="shared" si="146"/>
        <v>food trucks</v>
      </c>
      <c r="U945">
        <f t="shared" si="147"/>
        <v>4</v>
      </c>
      <c r="V945" t="str">
        <f t="shared" si="148"/>
        <v>food</v>
      </c>
      <c r="W945" t="str">
        <f t="shared" si="150"/>
        <v>food/food trucks</v>
      </c>
      <c r="X945">
        <f t="shared" si="149"/>
        <v>16</v>
      </c>
    </row>
    <row r="946" spans="1:2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 s="17">
        <f t="shared" si="143"/>
        <v>42776.25</v>
      </c>
      <c r="K946">
        <v>1486706400</v>
      </c>
      <c r="L946" s="16">
        <f t="shared" si="144"/>
        <v>42795.25</v>
      </c>
      <c r="M946">
        <v>1488348000</v>
      </c>
      <c r="N946" t="b">
        <v>0</v>
      </c>
      <c r="O946" t="b">
        <v>0</v>
      </c>
      <c r="P946" t="s">
        <v>122</v>
      </c>
      <c r="Q946" s="6">
        <f t="shared" si="141"/>
        <v>0.81420000000000003</v>
      </c>
      <c r="R946">
        <f t="shared" si="142"/>
        <v>30.958174904942965</v>
      </c>
      <c r="S946" t="str">
        <f t="shared" si="145"/>
        <v>photography</v>
      </c>
      <c r="T946" t="str">
        <f t="shared" si="146"/>
        <v>photography books</v>
      </c>
      <c r="U946">
        <f t="shared" si="147"/>
        <v>11</v>
      </c>
      <c r="V946" t="str">
        <f t="shared" si="148"/>
        <v>photography</v>
      </c>
      <c r="W946" t="str">
        <f t="shared" si="150"/>
        <v>photography books</v>
      </c>
      <c r="X946">
        <f t="shared" si="149"/>
        <v>29</v>
      </c>
    </row>
    <row r="947" spans="1:2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 s="17">
        <f t="shared" si="143"/>
        <v>41004.208333333336</v>
      </c>
      <c r="K947">
        <v>1333602000</v>
      </c>
      <c r="L947" s="16">
        <f t="shared" si="144"/>
        <v>41019.208333333336</v>
      </c>
      <c r="M947">
        <v>1334898000</v>
      </c>
      <c r="N947" t="b">
        <v>1</v>
      </c>
      <c r="O947" t="b">
        <v>0</v>
      </c>
      <c r="P947" t="s">
        <v>122</v>
      </c>
      <c r="Q947" s="6">
        <f t="shared" si="141"/>
        <v>0.32444767441860467</v>
      </c>
      <c r="R947">
        <f t="shared" si="142"/>
        <v>33.001182732111175</v>
      </c>
      <c r="S947" t="str">
        <f t="shared" si="145"/>
        <v>photography</v>
      </c>
      <c r="T947" t="str">
        <f t="shared" si="146"/>
        <v>photography books</v>
      </c>
      <c r="U947">
        <f t="shared" si="147"/>
        <v>11</v>
      </c>
      <c r="V947" t="str">
        <f t="shared" si="148"/>
        <v>photography</v>
      </c>
      <c r="W947" t="str">
        <f t="shared" si="150"/>
        <v>s</v>
      </c>
      <c r="X947">
        <f t="shared" si="149"/>
        <v>29</v>
      </c>
    </row>
    <row r="948" spans="1:2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 s="17">
        <f t="shared" si="143"/>
        <v>40710.208333333336</v>
      </c>
      <c r="K948">
        <v>1308200400</v>
      </c>
      <c r="L948" s="16">
        <f t="shared" si="144"/>
        <v>40712.208333333336</v>
      </c>
      <c r="M948">
        <v>1308373200</v>
      </c>
      <c r="N948" t="b">
        <v>0</v>
      </c>
      <c r="O948" t="b">
        <v>0</v>
      </c>
      <c r="P948" t="s">
        <v>33</v>
      </c>
      <c r="Q948" s="6">
        <f t="shared" si="141"/>
        <v>9.9141184124918666E-2</v>
      </c>
      <c r="R948">
        <f t="shared" si="142"/>
        <v>84.187845303867405</v>
      </c>
      <c r="S948" t="str">
        <f t="shared" si="145"/>
        <v>theater</v>
      </c>
      <c r="T948" t="str">
        <f t="shared" si="146"/>
        <v>plays</v>
      </c>
      <c r="U948">
        <f t="shared" si="147"/>
        <v>7</v>
      </c>
      <c r="V948" t="str">
        <f t="shared" si="148"/>
        <v>theater</v>
      </c>
      <c r="W948" t="str">
        <f t="shared" si="150"/>
        <v>plays</v>
      </c>
      <c r="X948">
        <f t="shared" si="149"/>
        <v>13</v>
      </c>
    </row>
    <row r="949" spans="1:2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 s="17">
        <f t="shared" si="143"/>
        <v>41908.208333333336</v>
      </c>
      <c r="K949">
        <v>1411707600</v>
      </c>
      <c r="L949" s="16">
        <f t="shared" si="144"/>
        <v>41915.208333333336</v>
      </c>
      <c r="M949">
        <v>1412312400</v>
      </c>
      <c r="N949" t="b">
        <v>0</v>
      </c>
      <c r="O949" t="b">
        <v>0</v>
      </c>
      <c r="P949" t="s">
        <v>33</v>
      </c>
      <c r="Q949" s="6">
        <f t="shared" si="141"/>
        <v>0.26694444444444443</v>
      </c>
      <c r="R949">
        <f t="shared" si="142"/>
        <v>73.92307692307692</v>
      </c>
      <c r="S949" t="str">
        <f t="shared" si="145"/>
        <v>theater</v>
      </c>
      <c r="T949" t="str">
        <f t="shared" si="146"/>
        <v>plays</v>
      </c>
      <c r="U949">
        <f t="shared" si="147"/>
        <v>7</v>
      </c>
      <c r="V949" t="str">
        <f t="shared" si="148"/>
        <v>theater</v>
      </c>
      <c r="W949" t="str">
        <f t="shared" si="150"/>
        <v>theater/plays</v>
      </c>
      <c r="X949">
        <f t="shared" si="149"/>
        <v>13</v>
      </c>
    </row>
    <row r="950" spans="1:2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 s="17">
        <f t="shared" si="143"/>
        <v>41985.25</v>
      </c>
      <c r="K950">
        <v>1418364000</v>
      </c>
      <c r="L950" s="16">
        <f t="shared" si="144"/>
        <v>41995.25</v>
      </c>
      <c r="M950">
        <v>1419228000</v>
      </c>
      <c r="N950" t="b">
        <v>1</v>
      </c>
      <c r="O950" t="b">
        <v>1</v>
      </c>
      <c r="P950" t="s">
        <v>42</v>
      </c>
      <c r="Q950" s="6">
        <f t="shared" si="141"/>
        <v>0.62957446808510642</v>
      </c>
      <c r="R950">
        <f t="shared" si="142"/>
        <v>36.987499999999997</v>
      </c>
      <c r="S950" t="str">
        <f t="shared" si="145"/>
        <v>film &amp; video</v>
      </c>
      <c r="T950" t="str">
        <f t="shared" si="146"/>
        <v>documentary</v>
      </c>
      <c r="U950">
        <f t="shared" si="147"/>
        <v>12</v>
      </c>
      <c r="V950" t="str">
        <f t="shared" si="148"/>
        <v>film &amp; video</v>
      </c>
      <c r="W950" t="str">
        <f t="shared" si="150"/>
        <v>y</v>
      </c>
      <c r="X950">
        <f t="shared" si="149"/>
        <v>24</v>
      </c>
    </row>
    <row r="951" spans="1:2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 s="17">
        <f t="shared" si="143"/>
        <v>42112.208333333328</v>
      </c>
      <c r="K951">
        <v>1429333200</v>
      </c>
      <c r="L951" s="16">
        <f t="shared" si="144"/>
        <v>42131.208333333328</v>
      </c>
      <c r="M951">
        <v>1430974800</v>
      </c>
      <c r="N951" t="b">
        <v>0</v>
      </c>
      <c r="O951" t="b">
        <v>0</v>
      </c>
      <c r="P951" t="s">
        <v>28</v>
      </c>
      <c r="Q951" s="6">
        <f t="shared" si="141"/>
        <v>1.6135593220338984</v>
      </c>
      <c r="R951">
        <f t="shared" si="142"/>
        <v>46.896551724137929</v>
      </c>
      <c r="S951" t="str">
        <f t="shared" si="145"/>
        <v>technology</v>
      </c>
      <c r="T951" t="str">
        <f t="shared" si="146"/>
        <v>web</v>
      </c>
      <c r="U951">
        <f t="shared" si="147"/>
        <v>10</v>
      </c>
      <c r="V951" t="str">
        <f t="shared" si="148"/>
        <v>technology</v>
      </c>
      <c r="W951" t="str">
        <f t="shared" si="150"/>
        <v>eb</v>
      </c>
      <c r="X951">
        <f t="shared" si="149"/>
        <v>14</v>
      </c>
    </row>
    <row r="952" spans="1:2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 s="17">
        <f t="shared" si="143"/>
        <v>43571.208333333328</v>
      </c>
      <c r="K952">
        <v>1555390800</v>
      </c>
      <c r="L952" s="16">
        <f t="shared" si="144"/>
        <v>43576.208333333328</v>
      </c>
      <c r="M952">
        <v>1555822800</v>
      </c>
      <c r="N952" t="b">
        <v>0</v>
      </c>
      <c r="O952" t="b">
        <v>1</v>
      </c>
      <c r="P952" t="s">
        <v>33</v>
      </c>
      <c r="Q952" s="6">
        <f t="shared" si="141"/>
        <v>0.05</v>
      </c>
      <c r="R952">
        <f t="shared" si="142"/>
        <v>5</v>
      </c>
      <c r="S952" t="str">
        <f t="shared" si="145"/>
        <v>theater</v>
      </c>
      <c r="T952" t="str">
        <f t="shared" si="146"/>
        <v>plays</v>
      </c>
      <c r="U952">
        <f t="shared" si="147"/>
        <v>7</v>
      </c>
      <c r="V952" t="str">
        <f t="shared" si="148"/>
        <v>theater</v>
      </c>
      <c r="W952" t="str">
        <f t="shared" si="150"/>
        <v>ys</v>
      </c>
      <c r="X952">
        <f t="shared" si="149"/>
        <v>13</v>
      </c>
    </row>
    <row r="953" spans="1:2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 s="17">
        <f t="shared" si="143"/>
        <v>42730.25</v>
      </c>
      <c r="K953">
        <v>1482732000</v>
      </c>
      <c r="L953" s="16">
        <f t="shared" si="144"/>
        <v>42731.25</v>
      </c>
      <c r="M953">
        <v>1482818400</v>
      </c>
      <c r="N953" t="b">
        <v>0</v>
      </c>
      <c r="O953" t="b">
        <v>1</v>
      </c>
      <c r="P953" t="s">
        <v>23</v>
      </c>
      <c r="Q953" s="6">
        <f t="shared" si="141"/>
        <v>10.969379310344827</v>
      </c>
      <c r="R953">
        <f t="shared" si="142"/>
        <v>102.02437459910199</v>
      </c>
      <c r="S953" t="str">
        <f t="shared" si="145"/>
        <v>music</v>
      </c>
      <c r="T953" t="str">
        <f t="shared" si="146"/>
        <v>rock</v>
      </c>
      <c r="U953">
        <f t="shared" si="147"/>
        <v>5</v>
      </c>
      <c r="V953" t="str">
        <f t="shared" si="148"/>
        <v>music</v>
      </c>
      <c r="W953" t="str">
        <f t="shared" si="150"/>
        <v>music/rock</v>
      </c>
      <c r="X953">
        <f t="shared" si="149"/>
        <v>10</v>
      </c>
    </row>
    <row r="954" spans="1:2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 s="17">
        <f t="shared" si="143"/>
        <v>42591.208333333328</v>
      </c>
      <c r="K954">
        <v>1470718800</v>
      </c>
      <c r="L954" s="16">
        <f t="shared" si="144"/>
        <v>42605.208333333328</v>
      </c>
      <c r="M954">
        <v>1471928400</v>
      </c>
      <c r="N954" t="b">
        <v>0</v>
      </c>
      <c r="O954" t="b">
        <v>0</v>
      </c>
      <c r="P954" t="s">
        <v>42</v>
      </c>
      <c r="Q954" s="6">
        <f t="shared" si="141"/>
        <v>0.70094158075601376</v>
      </c>
      <c r="R954">
        <f t="shared" si="142"/>
        <v>45.007502206531335</v>
      </c>
      <c r="S954" t="str">
        <f t="shared" si="145"/>
        <v>film &amp; video</v>
      </c>
      <c r="T954" t="str">
        <f t="shared" si="146"/>
        <v>documentary</v>
      </c>
      <c r="U954">
        <f t="shared" si="147"/>
        <v>12</v>
      </c>
      <c r="V954" t="str">
        <f t="shared" si="148"/>
        <v>film &amp; video</v>
      </c>
      <c r="W954" t="str">
        <f t="shared" si="150"/>
        <v>deo/documentary</v>
      </c>
      <c r="X954">
        <f t="shared" si="149"/>
        <v>24</v>
      </c>
    </row>
    <row r="955" spans="1:2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 s="17">
        <f t="shared" si="143"/>
        <v>42358.25</v>
      </c>
      <c r="K955">
        <v>1450591200</v>
      </c>
      <c r="L955" s="16">
        <f t="shared" si="144"/>
        <v>42394.25</v>
      </c>
      <c r="M955">
        <v>1453701600</v>
      </c>
      <c r="N955" t="b">
        <v>0</v>
      </c>
      <c r="O955" t="b">
        <v>1</v>
      </c>
      <c r="P955" t="s">
        <v>474</v>
      </c>
      <c r="Q955" s="6">
        <f t="shared" si="141"/>
        <v>0.6</v>
      </c>
      <c r="R955">
        <f t="shared" si="142"/>
        <v>94.285714285714292</v>
      </c>
      <c r="S955" t="str">
        <f t="shared" si="145"/>
        <v>film &amp; video</v>
      </c>
      <c r="T955" t="str">
        <f t="shared" si="146"/>
        <v>science fiction</v>
      </c>
      <c r="U955">
        <f t="shared" si="147"/>
        <v>12</v>
      </c>
      <c r="V955" t="str">
        <f t="shared" si="148"/>
        <v>film &amp; video</v>
      </c>
      <c r="W955" t="str">
        <f t="shared" si="150"/>
        <v>n</v>
      </c>
      <c r="X955">
        <f t="shared" si="149"/>
        <v>28</v>
      </c>
    </row>
    <row r="956" spans="1:2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 s="17">
        <f t="shared" si="143"/>
        <v>41174.208333333336</v>
      </c>
      <c r="K956">
        <v>1348290000</v>
      </c>
      <c r="L956" s="16">
        <f t="shared" si="144"/>
        <v>41198.208333333336</v>
      </c>
      <c r="M956">
        <v>1350363600</v>
      </c>
      <c r="N956" t="b">
        <v>0</v>
      </c>
      <c r="O956" t="b">
        <v>0</v>
      </c>
      <c r="P956" t="s">
        <v>28</v>
      </c>
      <c r="Q956" s="6">
        <f t="shared" si="141"/>
        <v>3.6709859154929578</v>
      </c>
      <c r="R956">
        <f t="shared" si="142"/>
        <v>101.02325581395348</v>
      </c>
      <c r="S956" t="str">
        <f t="shared" si="145"/>
        <v>technology</v>
      </c>
      <c r="T956" t="str">
        <f t="shared" si="146"/>
        <v>web</v>
      </c>
      <c r="U956">
        <f t="shared" si="147"/>
        <v>10</v>
      </c>
      <c r="V956" t="str">
        <f t="shared" si="148"/>
        <v>technology</v>
      </c>
      <c r="W956" t="str">
        <f t="shared" si="150"/>
        <v>eb</v>
      </c>
      <c r="X956">
        <f t="shared" si="149"/>
        <v>14</v>
      </c>
    </row>
    <row r="957" spans="1:2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 s="17">
        <f t="shared" si="143"/>
        <v>41238.25</v>
      </c>
      <c r="K957">
        <v>1353823200</v>
      </c>
      <c r="L957" s="16">
        <f t="shared" si="144"/>
        <v>41240.25</v>
      </c>
      <c r="M957">
        <v>1353996000</v>
      </c>
      <c r="N957" t="b">
        <v>0</v>
      </c>
      <c r="O957" t="b">
        <v>0</v>
      </c>
      <c r="P957" t="s">
        <v>33</v>
      </c>
      <c r="Q957" s="6">
        <f t="shared" si="141"/>
        <v>11.09</v>
      </c>
      <c r="R957">
        <f t="shared" si="142"/>
        <v>97.037499999999994</v>
      </c>
      <c r="S957" t="str">
        <f t="shared" si="145"/>
        <v>theater</v>
      </c>
      <c r="T957" t="str">
        <f t="shared" si="146"/>
        <v>plays</v>
      </c>
      <c r="U957">
        <f t="shared" si="147"/>
        <v>7</v>
      </c>
      <c r="V957" t="str">
        <f t="shared" si="148"/>
        <v>theater</v>
      </c>
      <c r="W957" t="str">
        <f t="shared" si="150"/>
        <v>theater/plays</v>
      </c>
      <c r="X957">
        <f t="shared" si="149"/>
        <v>13</v>
      </c>
    </row>
    <row r="958" spans="1:2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 s="17">
        <f t="shared" si="143"/>
        <v>42360.25</v>
      </c>
      <c r="K958">
        <v>1450764000</v>
      </c>
      <c r="L958" s="16">
        <f t="shared" si="144"/>
        <v>42364.25</v>
      </c>
      <c r="M958">
        <v>1451109600</v>
      </c>
      <c r="N958" t="b">
        <v>0</v>
      </c>
      <c r="O958" t="b">
        <v>0</v>
      </c>
      <c r="P958" t="s">
        <v>474</v>
      </c>
      <c r="Q958" s="6">
        <f t="shared" si="141"/>
        <v>0.19028784648187633</v>
      </c>
      <c r="R958">
        <f t="shared" si="142"/>
        <v>43.00963855421687</v>
      </c>
      <c r="S958" t="str">
        <f t="shared" si="145"/>
        <v>film &amp; video</v>
      </c>
      <c r="T958" t="str">
        <f t="shared" si="146"/>
        <v>science fiction</v>
      </c>
      <c r="U958">
        <f t="shared" si="147"/>
        <v>12</v>
      </c>
      <c r="V958" t="str">
        <f t="shared" si="148"/>
        <v>film &amp; video</v>
      </c>
      <c r="W958" t="str">
        <f t="shared" si="150"/>
        <v/>
      </c>
      <c r="X958">
        <f t="shared" si="149"/>
        <v>28</v>
      </c>
    </row>
    <row r="959" spans="1:2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 s="17">
        <f t="shared" si="143"/>
        <v>40955.25</v>
      </c>
      <c r="K959">
        <v>1329372000</v>
      </c>
      <c r="L959" s="16">
        <f t="shared" si="144"/>
        <v>40958.25</v>
      </c>
      <c r="M959">
        <v>1329631200</v>
      </c>
      <c r="N959" t="b">
        <v>0</v>
      </c>
      <c r="O959" t="b">
        <v>0</v>
      </c>
      <c r="P959" t="s">
        <v>33</v>
      </c>
      <c r="Q959" s="6">
        <f t="shared" si="141"/>
        <v>1.2687755102040816</v>
      </c>
      <c r="R959">
        <f t="shared" si="142"/>
        <v>94.916030534351151</v>
      </c>
      <c r="S959" t="str">
        <f t="shared" si="145"/>
        <v>theater</v>
      </c>
      <c r="T959" t="str">
        <f t="shared" si="146"/>
        <v>plays</v>
      </c>
      <c r="U959">
        <f t="shared" si="147"/>
        <v>7</v>
      </c>
      <c r="V959" t="str">
        <f t="shared" si="148"/>
        <v>theater</v>
      </c>
      <c r="W959" t="str">
        <f t="shared" si="150"/>
        <v>theater/plays</v>
      </c>
      <c r="X959">
        <f t="shared" si="149"/>
        <v>13</v>
      </c>
    </row>
    <row r="960" spans="1:2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 s="17">
        <f t="shared" si="143"/>
        <v>40350.208333333336</v>
      </c>
      <c r="K960">
        <v>1277096400</v>
      </c>
      <c r="L960" s="16">
        <f t="shared" si="144"/>
        <v>40372.208333333336</v>
      </c>
      <c r="M960">
        <v>1278997200</v>
      </c>
      <c r="N960" t="b">
        <v>0</v>
      </c>
      <c r="O960" t="b">
        <v>0</v>
      </c>
      <c r="P960" t="s">
        <v>71</v>
      </c>
      <c r="Q960" s="6">
        <f t="shared" si="141"/>
        <v>7.3463636363636367</v>
      </c>
      <c r="R960">
        <f t="shared" si="142"/>
        <v>72.151785714285708</v>
      </c>
      <c r="S960" t="str">
        <f t="shared" si="145"/>
        <v>film &amp; video</v>
      </c>
      <c r="T960" t="str">
        <f t="shared" si="146"/>
        <v>animation</v>
      </c>
      <c r="U960">
        <f t="shared" si="147"/>
        <v>12</v>
      </c>
      <c r="V960" t="str">
        <f t="shared" si="148"/>
        <v>film &amp; video</v>
      </c>
      <c r="W960" t="str">
        <f t="shared" si="150"/>
        <v>/animation</v>
      </c>
      <c r="X960">
        <f t="shared" si="149"/>
        <v>22</v>
      </c>
    </row>
    <row r="961" spans="1:2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 s="17">
        <f t="shared" si="143"/>
        <v>40357.208333333336</v>
      </c>
      <c r="K961">
        <v>1277701200</v>
      </c>
      <c r="L961" s="16">
        <f t="shared" si="144"/>
        <v>40385.208333333336</v>
      </c>
      <c r="M961">
        <v>1280120400</v>
      </c>
      <c r="N961" t="b">
        <v>0</v>
      </c>
      <c r="O961" t="b">
        <v>0</v>
      </c>
      <c r="P961" t="s">
        <v>206</v>
      </c>
      <c r="Q961" s="6">
        <f t="shared" si="141"/>
        <v>4.5731034482758622E-2</v>
      </c>
      <c r="R961">
        <f t="shared" si="142"/>
        <v>51.007692307692309</v>
      </c>
      <c r="S961" t="str">
        <f t="shared" si="145"/>
        <v>publishing</v>
      </c>
      <c r="T961" t="str">
        <f t="shared" si="146"/>
        <v>translations</v>
      </c>
      <c r="U961">
        <f t="shared" si="147"/>
        <v>10</v>
      </c>
      <c r="V961" t="str">
        <f t="shared" si="148"/>
        <v>publishing</v>
      </c>
      <c r="W961" t="str">
        <f t="shared" si="150"/>
        <v>ons</v>
      </c>
      <c r="X961">
        <f t="shared" si="149"/>
        <v>23</v>
      </c>
    </row>
    <row r="962" spans="1:2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 s="17">
        <f t="shared" si="143"/>
        <v>42408.25</v>
      </c>
      <c r="K962">
        <v>1454911200</v>
      </c>
      <c r="L962" s="16">
        <f t="shared" si="144"/>
        <v>42445.208333333328</v>
      </c>
      <c r="M962">
        <v>1458104400</v>
      </c>
      <c r="N962" t="b">
        <v>0</v>
      </c>
      <c r="O962" t="b">
        <v>0</v>
      </c>
      <c r="P962" t="s">
        <v>28</v>
      </c>
      <c r="Q962" s="6">
        <f t="shared" ref="Q962:Q1001" si="151">E962/D962</f>
        <v>0.85054545454545449</v>
      </c>
      <c r="R962">
        <f t="shared" ref="R962:R1001" si="152">IFERROR(E962/G962, 0)</f>
        <v>85.054545454545448</v>
      </c>
      <c r="S962" t="str">
        <f t="shared" si="145"/>
        <v>technology</v>
      </c>
      <c r="T962" t="str">
        <f t="shared" si="146"/>
        <v>web</v>
      </c>
      <c r="U962">
        <f t="shared" si="147"/>
        <v>10</v>
      </c>
      <c r="V962" t="str">
        <f t="shared" si="148"/>
        <v>technology</v>
      </c>
      <c r="W962" t="str">
        <f t="shared" si="150"/>
        <v>chnology/web</v>
      </c>
      <c r="X962">
        <f t="shared" si="149"/>
        <v>14</v>
      </c>
    </row>
    <row r="963" spans="1:2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 s="17">
        <f t="shared" ref="J963:J1001" si="153">(((K963/60)/60)/24)+DATE(1970,1,1)</f>
        <v>40591.25</v>
      </c>
      <c r="K963">
        <v>1297922400</v>
      </c>
      <c r="L963" s="16">
        <f t="shared" ref="L963:L1001" si="154">(((M963/60)/60)/24)+DATE(1970,1,1)</f>
        <v>40595.25</v>
      </c>
      <c r="M963">
        <v>1298268000</v>
      </c>
      <c r="N963" t="b">
        <v>0</v>
      </c>
      <c r="O963" t="b">
        <v>0</v>
      </c>
      <c r="P963" t="s">
        <v>206</v>
      </c>
      <c r="Q963" s="6">
        <f t="shared" si="151"/>
        <v>1.1929824561403508</v>
      </c>
      <c r="R963">
        <f t="shared" si="152"/>
        <v>43.87096774193548</v>
      </c>
      <c r="S963" t="str">
        <f t="shared" ref="S963:S1001" si="155">LEFT(P963,SEARCH("/",P963)-1)</f>
        <v>publishing</v>
      </c>
      <c r="T963" t="str">
        <f t="shared" ref="T963:T1001" si="156">MID(P963,SEARCH("/",P963)+1,LEN(P963))</f>
        <v>translations</v>
      </c>
      <c r="U963">
        <f t="shared" ref="U963:U1001" si="157">SEARCH("/",P963)-1</f>
        <v>10</v>
      </c>
      <c r="V963" t="str">
        <f t="shared" ref="V963:V1001" si="158">LEFT(P963,SEARCH("/",P963)-1)</f>
        <v>publishing</v>
      </c>
      <c r="W963" t="str">
        <f t="shared" si="150"/>
        <v>tions</v>
      </c>
      <c r="X963">
        <f t="shared" si="149"/>
        <v>23</v>
      </c>
    </row>
    <row r="964" spans="1:2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 s="17">
        <f t="shared" si="153"/>
        <v>41592.25</v>
      </c>
      <c r="K964">
        <v>1384408800</v>
      </c>
      <c r="L964" s="16">
        <f t="shared" si="154"/>
        <v>41613.25</v>
      </c>
      <c r="M964">
        <v>1386223200</v>
      </c>
      <c r="N964" t="b">
        <v>0</v>
      </c>
      <c r="O964" t="b">
        <v>0</v>
      </c>
      <c r="P964" t="s">
        <v>17</v>
      </c>
      <c r="Q964" s="6">
        <f t="shared" si="151"/>
        <v>2.9602777777777778</v>
      </c>
      <c r="R964">
        <f t="shared" si="152"/>
        <v>40.063909774436091</v>
      </c>
      <c r="S964" t="str">
        <f t="shared" si="155"/>
        <v>food</v>
      </c>
      <c r="T964" t="str">
        <f t="shared" si="156"/>
        <v>food trucks</v>
      </c>
      <c r="U964">
        <f t="shared" si="157"/>
        <v>4</v>
      </c>
      <c r="V964" t="str">
        <f t="shared" si="158"/>
        <v>food</v>
      </c>
      <c r="W964" t="str">
        <f t="shared" si="150"/>
        <v>food/food trucks</v>
      </c>
      <c r="X964">
        <f t="shared" ref="X964:X1001" si="159">LEN(P964)</f>
        <v>16</v>
      </c>
    </row>
    <row r="965" spans="1:2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 s="17">
        <f t="shared" si="153"/>
        <v>40607.25</v>
      </c>
      <c r="K965">
        <v>1299304800</v>
      </c>
      <c r="L965" s="16">
        <f t="shared" si="154"/>
        <v>40613.25</v>
      </c>
      <c r="M965">
        <v>1299823200</v>
      </c>
      <c r="N965" t="b">
        <v>0</v>
      </c>
      <c r="O965" t="b">
        <v>1</v>
      </c>
      <c r="P965" t="s">
        <v>122</v>
      </c>
      <c r="Q965" s="6">
        <f t="shared" si="151"/>
        <v>0.84694915254237291</v>
      </c>
      <c r="R965">
        <f t="shared" si="152"/>
        <v>43.833333333333336</v>
      </c>
      <c r="S965" t="str">
        <f t="shared" si="155"/>
        <v>photography</v>
      </c>
      <c r="T965" t="str">
        <f t="shared" si="156"/>
        <v>photography books</v>
      </c>
      <c r="U965">
        <f t="shared" si="157"/>
        <v>11</v>
      </c>
      <c r="V965" t="str">
        <f t="shared" si="158"/>
        <v>photography</v>
      </c>
      <c r="W965" t="str">
        <f t="shared" si="150"/>
        <v>s</v>
      </c>
      <c r="X965">
        <f t="shared" si="159"/>
        <v>29</v>
      </c>
    </row>
    <row r="966" spans="1:2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 s="17">
        <f t="shared" si="153"/>
        <v>42135.208333333328</v>
      </c>
      <c r="K966">
        <v>1431320400</v>
      </c>
      <c r="L966" s="16">
        <f t="shared" si="154"/>
        <v>42140.208333333328</v>
      </c>
      <c r="M966">
        <v>1431752400</v>
      </c>
      <c r="N966" t="b">
        <v>0</v>
      </c>
      <c r="O966" t="b">
        <v>0</v>
      </c>
      <c r="P966" t="s">
        <v>33</v>
      </c>
      <c r="Q966" s="6">
        <f t="shared" si="151"/>
        <v>3.5578378378378379</v>
      </c>
      <c r="R966">
        <f t="shared" si="152"/>
        <v>84.92903225806451</v>
      </c>
      <c r="S966" t="str">
        <f t="shared" si="155"/>
        <v>theater</v>
      </c>
      <c r="T966" t="str">
        <f t="shared" si="156"/>
        <v>plays</v>
      </c>
      <c r="U966">
        <f t="shared" si="157"/>
        <v>7</v>
      </c>
      <c r="V966" t="str">
        <f t="shared" si="158"/>
        <v>theater</v>
      </c>
      <c r="W966" t="str">
        <f t="shared" ref="W966:W1001" si="160">RIGHT(P966,LEN(P967)-SEARCH("/",P966))</f>
        <v>ys</v>
      </c>
      <c r="X966">
        <f t="shared" si="159"/>
        <v>13</v>
      </c>
    </row>
    <row r="967" spans="1:2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 s="17">
        <f t="shared" si="153"/>
        <v>40203.25</v>
      </c>
      <c r="K967">
        <v>1264399200</v>
      </c>
      <c r="L967" s="16">
        <f t="shared" si="154"/>
        <v>40243.25</v>
      </c>
      <c r="M967">
        <v>1267855200</v>
      </c>
      <c r="N967" t="b">
        <v>0</v>
      </c>
      <c r="O967" t="b">
        <v>0</v>
      </c>
      <c r="P967" t="s">
        <v>23</v>
      </c>
      <c r="Q967" s="6">
        <f t="shared" si="151"/>
        <v>3.8640909090909092</v>
      </c>
      <c r="R967">
        <f t="shared" si="152"/>
        <v>41.067632850241544</v>
      </c>
      <c r="S967" t="str">
        <f t="shared" si="155"/>
        <v>music</v>
      </c>
      <c r="T967" t="str">
        <f t="shared" si="156"/>
        <v>rock</v>
      </c>
      <c r="U967">
        <f t="shared" si="157"/>
        <v>5</v>
      </c>
      <c r="V967" t="str">
        <f t="shared" si="158"/>
        <v>music</v>
      </c>
      <c r="W967" t="str">
        <f t="shared" si="160"/>
        <v>ic/rock</v>
      </c>
      <c r="X967">
        <f t="shared" si="159"/>
        <v>10</v>
      </c>
    </row>
    <row r="968" spans="1:2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 s="17">
        <f t="shared" si="153"/>
        <v>42901.208333333328</v>
      </c>
      <c r="K968">
        <v>1497502800</v>
      </c>
      <c r="L968" s="16">
        <f t="shared" si="154"/>
        <v>42903.208333333328</v>
      </c>
      <c r="M968">
        <v>1497675600</v>
      </c>
      <c r="N968" t="b">
        <v>0</v>
      </c>
      <c r="O968" t="b">
        <v>0</v>
      </c>
      <c r="P968" t="s">
        <v>33</v>
      </c>
      <c r="Q968" s="6">
        <f t="shared" si="151"/>
        <v>7.9223529411764702</v>
      </c>
      <c r="R968">
        <f t="shared" si="152"/>
        <v>54.971428571428568</v>
      </c>
      <c r="S968" t="str">
        <f t="shared" si="155"/>
        <v>theater</v>
      </c>
      <c r="T968" t="str">
        <f t="shared" si="156"/>
        <v>plays</v>
      </c>
      <c r="U968">
        <f t="shared" si="157"/>
        <v>7</v>
      </c>
      <c r="V968" t="str">
        <f t="shared" si="158"/>
        <v>theater</v>
      </c>
      <c r="W968" t="str">
        <f t="shared" si="160"/>
        <v>ter/plays</v>
      </c>
      <c r="X968">
        <f t="shared" si="159"/>
        <v>13</v>
      </c>
    </row>
    <row r="969" spans="1:2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 s="17">
        <f t="shared" si="153"/>
        <v>41005.208333333336</v>
      </c>
      <c r="K969">
        <v>1333688400</v>
      </c>
      <c r="L969" s="16">
        <f t="shared" si="154"/>
        <v>41042.208333333336</v>
      </c>
      <c r="M969">
        <v>1336885200</v>
      </c>
      <c r="N969" t="b">
        <v>0</v>
      </c>
      <c r="O969" t="b">
        <v>0</v>
      </c>
      <c r="P969" t="s">
        <v>319</v>
      </c>
      <c r="Q969" s="6">
        <f t="shared" si="151"/>
        <v>1.3703393665158372</v>
      </c>
      <c r="R969">
        <f t="shared" si="152"/>
        <v>77.010807374443743</v>
      </c>
      <c r="S969" t="str">
        <f t="shared" si="155"/>
        <v>music</v>
      </c>
      <c r="T969" t="str">
        <f t="shared" si="156"/>
        <v>world music</v>
      </c>
      <c r="U969">
        <f t="shared" si="157"/>
        <v>5</v>
      </c>
      <c r="V969" t="str">
        <f t="shared" si="158"/>
        <v>music</v>
      </c>
      <c r="W969" t="str">
        <f t="shared" si="160"/>
        <v>orld music</v>
      </c>
      <c r="X969">
        <f t="shared" si="159"/>
        <v>17</v>
      </c>
    </row>
    <row r="970" spans="1:2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 s="17">
        <f t="shared" si="153"/>
        <v>40544.25</v>
      </c>
      <c r="K970">
        <v>1293861600</v>
      </c>
      <c r="L970" s="16">
        <f t="shared" si="154"/>
        <v>40559.25</v>
      </c>
      <c r="M970">
        <v>1295157600</v>
      </c>
      <c r="N970" t="b">
        <v>0</v>
      </c>
      <c r="O970" t="b">
        <v>0</v>
      </c>
      <c r="P970" t="s">
        <v>17</v>
      </c>
      <c r="Q970" s="6">
        <f t="shared" si="151"/>
        <v>3.3820833333333336</v>
      </c>
      <c r="R970">
        <f t="shared" si="152"/>
        <v>71.201754385964918</v>
      </c>
      <c r="S970" t="str">
        <f t="shared" si="155"/>
        <v>food</v>
      </c>
      <c r="T970" t="str">
        <f t="shared" si="156"/>
        <v>food trucks</v>
      </c>
      <c r="U970">
        <f t="shared" si="157"/>
        <v>4</v>
      </c>
      <c r="V970" t="str">
        <f t="shared" si="158"/>
        <v>food</v>
      </c>
      <c r="W970" t="str">
        <f t="shared" si="160"/>
        <v>d trucks</v>
      </c>
      <c r="X970">
        <f t="shared" si="159"/>
        <v>16</v>
      </c>
    </row>
    <row r="971" spans="1:2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 s="17">
        <f t="shared" si="153"/>
        <v>43821.25</v>
      </c>
      <c r="K971">
        <v>1576994400</v>
      </c>
      <c r="L971" s="16">
        <f t="shared" si="154"/>
        <v>43828.25</v>
      </c>
      <c r="M971">
        <v>1577599200</v>
      </c>
      <c r="N971" t="b">
        <v>0</v>
      </c>
      <c r="O971" t="b">
        <v>0</v>
      </c>
      <c r="P971" t="s">
        <v>33</v>
      </c>
      <c r="Q971" s="6">
        <f t="shared" si="151"/>
        <v>1.0822784810126582</v>
      </c>
      <c r="R971">
        <f t="shared" si="152"/>
        <v>91.935483870967744</v>
      </c>
      <c r="S971" t="str">
        <f t="shared" si="155"/>
        <v>theater</v>
      </c>
      <c r="T971" t="str">
        <f t="shared" si="156"/>
        <v>plays</v>
      </c>
      <c r="U971">
        <f t="shared" si="157"/>
        <v>7</v>
      </c>
      <c r="V971" t="str">
        <f t="shared" si="158"/>
        <v>theater</v>
      </c>
      <c r="W971" t="str">
        <f t="shared" si="160"/>
        <v>plays</v>
      </c>
      <c r="X971">
        <f t="shared" si="159"/>
        <v>13</v>
      </c>
    </row>
    <row r="972" spans="1:2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 s="17">
        <f t="shared" si="153"/>
        <v>40672.208333333336</v>
      </c>
      <c r="K972">
        <v>1304917200</v>
      </c>
      <c r="L972" s="16">
        <f t="shared" si="154"/>
        <v>40673.208333333336</v>
      </c>
      <c r="M972">
        <v>1305003600</v>
      </c>
      <c r="N972" t="b">
        <v>0</v>
      </c>
      <c r="O972" t="b">
        <v>0</v>
      </c>
      <c r="P972" t="s">
        <v>33</v>
      </c>
      <c r="Q972" s="6">
        <f t="shared" si="151"/>
        <v>0.60757639620653314</v>
      </c>
      <c r="R972">
        <f t="shared" si="152"/>
        <v>97.069023569023571</v>
      </c>
      <c r="S972" t="str">
        <f t="shared" si="155"/>
        <v>theater</v>
      </c>
      <c r="T972" t="str">
        <f t="shared" si="156"/>
        <v>plays</v>
      </c>
      <c r="U972">
        <f t="shared" si="157"/>
        <v>7</v>
      </c>
      <c r="V972" t="str">
        <f t="shared" si="158"/>
        <v>theater</v>
      </c>
      <c r="W972" t="str">
        <f t="shared" si="160"/>
        <v>theater/plays</v>
      </c>
      <c r="X972">
        <f t="shared" si="159"/>
        <v>13</v>
      </c>
    </row>
    <row r="973" spans="1:2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 s="17">
        <f t="shared" si="153"/>
        <v>41555.208333333336</v>
      </c>
      <c r="K973">
        <v>1381208400</v>
      </c>
      <c r="L973" s="16">
        <f t="shared" si="154"/>
        <v>41561.208333333336</v>
      </c>
      <c r="M973">
        <v>1381726800</v>
      </c>
      <c r="N973" t="b">
        <v>0</v>
      </c>
      <c r="O973" t="b">
        <v>0</v>
      </c>
      <c r="P973" t="s">
        <v>269</v>
      </c>
      <c r="Q973" s="6">
        <f t="shared" si="151"/>
        <v>0.27725490196078434</v>
      </c>
      <c r="R973">
        <f t="shared" si="152"/>
        <v>58.916666666666664</v>
      </c>
      <c r="S973" t="str">
        <f t="shared" si="155"/>
        <v>film &amp; video</v>
      </c>
      <c r="T973" t="str">
        <f t="shared" si="156"/>
        <v>television</v>
      </c>
      <c r="U973">
        <f t="shared" si="157"/>
        <v>12</v>
      </c>
      <c r="V973" t="str">
        <f t="shared" si="158"/>
        <v>film &amp; video</v>
      </c>
      <c r="W973" t="str">
        <f t="shared" si="160"/>
        <v>n</v>
      </c>
      <c r="X973">
        <f t="shared" si="159"/>
        <v>23</v>
      </c>
    </row>
    <row r="974" spans="1:2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 s="17">
        <f t="shared" si="153"/>
        <v>41792.208333333336</v>
      </c>
      <c r="K974">
        <v>1401685200</v>
      </c>
      <c r="L974" s="16">
        <f t="shared" si="154"/>
        <v>41801.208333333336</v>
      </c>
      <c r="M974">
        <v>1402462800</v>
      </c>
      <c r="N974" t="b">
        <v>0</v>
      </c>
      <c r="O974" t="b">
        <v>1</v>
      </c>
      <c r="P974" t="s">
        <v>28</v>
      </c>
      <c r="Q974" s="6">
        <f t="shared" si="151"/>
        <v>2.283934426229508</v>
      </c>
      <c r="R974">
        <f t="shared" si="152"/>
        <v>58.015466983938133</v>
      </c>
      <c r="S974" t="str">
        <f t="shared" si="155"/>
        <v>technology</v>
      </c>
      <c r="T974" t="str">
        <f t="shared" si="156"/>
        <v>web</v>
      </c>
      <c r="U974">
        <f t="shared" si="157"/>
        <v>10</v>
      </c>
      <c r="V974" t="str">
        <f t="shared" si="158"/>
        <v>technology</v>
      </c>
      <c r="W974" t="str">
        <f t="shared" si="160"/>
        <v>eb</v>
      </c>
      <c r="X974">
        <f t="shared" si="159"/>
        <v>14</v>
      </c>
    </row>
    <row r="975" spans="1:2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 s="17">
        <f t="shared" si="153"/>
        <v>40522.25</v>
      </c>
      <c r="K975">
        <v>1291960800</v>
      </c>
      <c r="L975" s="16">
        <f t="shared" si="154"/>
        <v>40524.25</v>
      </c>
      <c r="M975">
        <v>1292133600</v>
      </c>
      <c r="N975" t="b">
        <v>0</v>
      </c>
      <c r="O975" t="b">
        <v>1</v>
      </c>
      <c r="P975" t="s">
        <v>33</v>
      </c>
      <c r="Q975" s="6">
        <f t="shared" si="151"/>
        <v>0.21615194054500414</v>
      </c>
      <c r="R975">
        <f t="shared" si="152"/>
        <v>103.87301587301587</v>
      </c>
      <c r="S975" t="str">
        <f t="shared" si="155"/>
        <v>theater</v>
      </c>
      <c r="T975" t="str">
        <f t="shared" si="156"/>
        <v>plays</v>
      </c>
      <c r="U975">
        <f t="shared" si="157"/>
        <v>7</v>
      </c>
      <c r="V975" t="str">
        <f t="shared" si="158"/>
        <v>theater</v>
      </c>
      <c r="W975" t="str">
        <f t="shared" si="160"/>
        <v>er/plays</v>
      </c>
      <c r="X975">
        <f t="shared" si="159"/>
        <v>13</v>
      </c>
    </row>
    <row r="976" spans="1:2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 s="17">
        <f t="shared" si="153"/>
        <v>41412.208333333336</v>
      </c>
      <c r="K976">
        <v>1368853200</v>
      </c>
      <c r="L976" s="16">
        <f t="shared" si="154"/>
        <v>41413.208333333336</v>
      </c>
      <c r="M976">
        <v>1368939600</v>
      </c>
      <c r="N976" t="b">
        <v>0</v>
      </c>
      <c r="O976" t="b">
        <v>0</v>
      </c>
      <c r="P976" t="s">
        <v>60</v>
      </c>
      <c r="Q976" s="6">
        <f t="shared" si="151"/>
        <v>3.73875</v>
      </c>
      <c r="R976">
        <f t="shared" si="152"/>
        <v>93.46875</v>
      </c>
      <c r="S976" t="str">
        <f t="shared" si="155"/>
        <v>music</v>
      </c>
      <c r="T976" t="str">
        <f t="shared" si="156"/>
        <v>indie rock</v>
      </c>
      <c r="U976">
        <f t="shared" si="157"/>
        <v>5</v>
      </c>
      <c r="V976" t="str">
        <f t="shared" si="158"/>
        <v>music</v>
      </c>
      <c r="W976" t="str">
        <f t="shared" si="160"/>
        <v>ie rock</v>
      </c>
      <c r="X976">
        <f t="shared" si="159"/>
        <v>16</v>
      </c>
    </row>
    <row r="977" spans="1:2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 s="17">
        <f t="shared" si="153"/>
        <v>42337.25</v>
      </c>
      <c r="K977">
        <v>1448776800</v>
      </c>
      <c r="L977" s="16">
        <f t="shared" si="154"/>
        <v>42376.25</v>
      </c>
      <c r="M977">
        <v>1452146400</v>
      </c>
      <c r="N977" t="b">
        <v>0</v>
      </c>
      <c r="O977" t="b">
        <v>1</v>
      </c>
      <c r="P977" t="s">
        <v>33</v>
      </c>
      <c r="Q977" s="6">
        <f t="shared" si="151"/>
        <v>1.5492592592592593</v>
      </c>
      <c r="R977">
        <f t="shared" si="152"/>
        <v>61.970370370370368</v>
      </c>
      <c r="S977" t="str">
        <f t="shared" si="155"/>
        <v>theater</v>
      </c>
      <c r="T977" t="str">
        <f t="shared" si="156"/>
        <v>plays</v>
      </c>
      <c r="U977">
        <f t="shared" si="157"/>
        <v>7</v>
      </c>
      <c r="V977" t="str">
        <f t="shared" si="158"/>
        <v>theater</v>
      </c>
      <c r="W977" t="str">
        <f t="shared" si="160"/>
        <v>plays</v>
      </c>
      <c r="X977">
        <f t="shared" si="159"/>
        <v>13</v>
      </c>
    </row>
    <row r="978" spans="1:2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 s="17">
        <f t="shared" si="153"/>
        <v>40571.25</v>
      </c>
      <c r="K978">
        <v>1296194400</v>
      </c>
      <c r="L978" s="16">
        <f t="shared" si="154"/>
        <v>40577.25</v>
      </c>
      <c r="M978">
        <v>1296712800</v>
      </c>
      <c r="N978" t="b">
        <v>0</v>
      </c>
      <c r="O978" t="b">
        <v>1</v>
      </c>
      <c r="P978" t="s">
        <v>33</v>
      </c>
      <c r="Q978" s="6">
        <f t="shared" si="151"/>
        <v>3.2214999999999998</v>
      </c>
      <c r="R978">
        <f t="shared" si="152"/>
        <v>92.042857142857144</v>
      </c>
      <c r="S978" t="str">
        <f t="shared" si="155"/>
        <v>theater</v>
      </c>
      <c r="T978" t="str">
        <f t="shared" si="156"/>
        <v>plays</v>
      </c>
      <c r="U978">
        <f t="shared" si="157"/>
        <v>7</v>
      </c>
      <c r="V978" t="str">
        <f t="shared" si="158"/>
        <v>theater</v>
      </c>
      <c r="W978" t="str">
        <f t="shared" si="160"/>
        <v>er/plays</v>
      </c>
      <c r="X978">
        <f t="shared" si="159"/>
        <v>13</v>
      </c>
    </row>
    <row r="979" spans="1:2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 s="17">
        <f t="shared" si="153"/>
        <v>43138.25</v>
      </c>
      <c r="K979">
        <v>1517983200</v>
      </c>
      <c r="L979" s="16">
        <f t="shared" si="154"/>
        <v>43170.25</v>
      </c>
      <c r="M979">
        <v>1520748000</v>
      </c>
      <c r="N979" t="b">
        <v>0</v>
      </c>
      <c r="O979" t="b">
        <v>0</v>
      </c>
      <c r="P979" t="s">
        <v>17</v>
      </c>
      <c r="Q979" s="6">
        <f t="shared" si="151"/>
        <v>0.73957142857142855</v>
      </c>
      <c r="R979">
        <f t="shared" si="152"/>
        <v>77.268656716417908</v>
      </c>
      <c r="S979" t="str">
        <f t="shared" si="155"/>
        <v>food</v>
      </c>
      <c r="T979" t="str">
        <f t="shared" si="156"/>
        <v>food trucks</v>
      </c>
      <c r="U979">
        <f t="shared" si="157"/>
        <v>4</v>
      </c>
      <c r="V979" t="str">
        <f t="shared" si="158"/>
        <v>food</v>
      </c>
      <c r="W979" t="str">
        <f t="shared" si="160"/>
        <v>/food trucks</v>
      </c>
      <c r="X979">
        <f t="shared" si="159"/>
        <v>16</v>
      </c>
    </row>
    <row r="980" spans="1:2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 s="17">
        <f t="shared" si="153"/>
        <v>42686.25</v>
      </c>
      <c r="K980">
        <v>1478930400</v>
      </c>
      <c r="L980" s="16">
        <f t="shared" si="154"/>
        <v>42708.25</v>
      </c>
      <c r="M980">
        <v>1480831200</v>
      </c>
      <c r="N980" t="b">
        <v>0</v>
      </c>
      <c r="O980" t="b">
        <v>0</v>
      </c>
      <c r="P980" t="s">
        <v>89</v>
      </c>
      <c r="Q980" s="6">
        <f t="shared" si="151"/>
        <v>8.641</v>
      </c>
      <c r="R980">
        <f t="shared" si="152"/>
        <v>93.923913043478265</v>
      </c>
      <c r="S980" t="str">
        <f t="shared" si="155"/>
        <v>games</v>
      </c>
      <c r="T980" t="str">
        <f t="shared" si="156"/>
        <v>video games</v>
      </c>
      <c r="U980">
        <f t="shared" si="157"/>
        <v>5</v>
      </c>
      <c r="V980" t="str">
        <f t="shared" si="158"/>
        <v>games</v>
      </c>
      <c r="W980" t="str">
        <f t="shared" si="160"/>
        <v>o games</v>
      </c>
      <c r="X980">
        <f t="shared" si="159"/>
        <v>17</v>
      </c>
    </row>
    <row r="981" spans="1:2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 s="17">
        <f t="shared" si="153"/>
        <v>42078.208333333328</v>
      </c>
      <c r="K981">
        <v>1426395600</v>
      </c>
      <c r="L981" s="16">
        <f t="shared" si="154"/>
        <v>42084.208333333328</v>
      </c>
      <c r="M981">
        <v>1426914000</v>
      </c>
      <c r="N981" t="b">
        <v>0</v>
      </c>
      <c r="O981" t="b">
        <v>0</v>
      </c>
      <c r="P981" t="s">
        <v>33</v>
      </c>
      <c r="Q981" s="6">
        <f t="shared" si="151"/>
        <v>1.432624584717608</v>
      </c>
      <c r="R981">
        <f t="shared" si="152"/>
        <v>84.969458128078813</v>
      </c>
      <c r="S981" t="str">
        <f t="shared" si="155"/>
        <v>theater</v>
      </c>
      <c r="T981" t="str">
        <f t="shared" si="156"/>
        <v>plays</v>
      </c>
      <c r="U981">
        <f t="shared" si="157"/>
        <v>7</v>
      </c>
      <c r="V981" t="str">
        <f t="shared" si="158"/>
        <v>theater</v>
      </c>
      <c r="W981" t="str">
        <f t="shared" si="160"/>
        <v>theater/plays</v>
      </c>
      <c r="X981">
        <f t="shared" si="159"/>
        <v>13</v>
      </c>
    </row>
    <row r="982" spans="1:2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 s="17">
        <f t="shared" si="153"/>
        <v>42307.208333333328</v>
      </c>
      <c r="K982">
        <v>1446181200</v>
      </c>
      <c r="L982" s="16">
        <f t="shared" si="154"/>
        <v>42312.25</v>
      </c>
      <c r="M982">
        <v>1446616800</v>
      </c>
      <c r="N982" t="b">
        <v>1</v>
      </c>
      <c r="O982" t="b">
        <v>0</v>
      </c>
      <c r="P982" t="s">
        <v>68</v>
      </c>
      <c r="Q982" s="6">
        <f t="shared" si="151"/>
        <v>0.40281762295081969</v>
      </c>
      <c r="R982">
        <f t="shared" si="152"/>
        <v>105.97035040431267</v>
      </c>
      <c r="S982" t="str">
        <f t="shared" si="155"/>
        <v>publishing</v>
      </c>
      <c r="T982" t="str">
        <f t="shared" si="156"/>
        <v>nonfiction</v>
      </c>
      <c r="U982">
        <f t="shared" si="157"/>
        <v>10</v>
      </c>
      <c r="V982" t="str">
        <f t="shared" si="158"/>
        <v>publishing</v>
      </c>
      <c r="W982" t="str">
        <f t="shared" si="160"/>
        <v>ion</v>
      </c>
      <c r="X982">
        <f t="shared" si="159"/>
        <v>21</v>
      </c>
    </row>
    <row r="983" spans="1:2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 s="17">
        <f t="shared" si="153"/>
        <v>43094.25</v>
      </c>
      <c r="K983">
        <v>1514181600</v>
      </c>
      <c r="L983" s="16">
        <f t="shared" si="154"/>
        <v>43127.25</v>
      </c>
      <c r="M983">
        <v>1517032800</v>
      </c>
      <c r="N983" t="b">
        <v>0</v>
      </c>
      <c r="O983" t="b">
        <v>0</v>
      </c>
      <c r="P983" t="s">
        <v>28</v>
      </c>
      <c r="Q983" s="6">
        <f t="shared" si="151"/>
        <v>1.7822388059701493</v>
      </c>
      <c r="R983">
        <f t="shared" si="152"/>
        <v>36.969040247678016</v>
      </c>
      <c r="S983" t="str">
        <f t="shared" si="155"/>
        <v>technology</v>
      </c>
      <c r="T983" t="str">
        <f t="shared" si="156"/>
        <v>web</v>
      </c>
      <c r="U983">
        <f t="shared" si="157"/>
        <v>10</v>
      </c>
      <c r="V983" t="str">
        <f t="shared" si="158"/>
        <v>technology</v>
      </c>
      <c r="W983" t="str">
        <f t="shared" si="160"/>
        <v>echnology/web</v>
      </c>
      <c r="X983">
        <f t="shared" si="159"/>
        <v>14</v>
      </c>
    </row>
    <row r="984" spans="1:2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 s="17">
        <f t="shared" si="153"/>
        <v>40743.208333333336</v>
      </c>
      <c r="K984">
        <v>1311051600</v>
      </c>
      <c r="L984" s="16">
        <f t="shared" si="154"/>
        <v>40745.208333333336</v>
      </c>
      <c r="M984">
        <v>1311224400</v>
      </c>
      <c r="N984" t="b">
        <v>0</v>
      </c>
      <c r="O984" t="b">
        <v>1</v>
      </c>
      <c r="P984" t="s">
        <v>42</v>
      </c>
      <c r="Q984" s="6">
        <f t="shared" si="151"/>
        <v>0.84930555555555554</v>
      </c>
      <c r="R984">
        <f t="shared" si="152"/>
        <v>81.533333333333331</v>
      </c>
      <c r="S984" t="str">
        <f t="shared" si="155"/>
        <v>film &amp; video</v>
      </c>
      <c r="T984" t="str">
        <f t="shared" si="156"/>
        <v>documentary</v>
      </c>
      <c r="U984">
        <f t="shared" si="157"/>
        <v>12</v>
      </c>
      <c r="V984" t="str">
        <f t="shared" si="158"/>
        <v>film &amp; video</v>
      </c>
      <c r="W984" t="str">
        <f t="shared" si="160"/>
        <v>documentary</v>
      </c>
      <c r="X984">
        <f t="shared" si="159"/>
        <v>24</v>
      </c>
    </row>
    <row r="985" spans="1:2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 s="17">
        <f t="shared" si="153"/>
        <v>43681.208333333328</v>
      </c>
      <c r="K985">
        <v>1564894800</v>
      </c>
      <c r="L985" s="16">
        <f t="shared" si="154"/>
        <v>43696.208333333328</v>
      </c>
      <c r="M985">
        <v>1566190800</v>
      </c>
      <c r="N985" t="b">
        <v>0</v>
      </c>
      <c r="O985" t="b">
        <v>0</v>
      </c>
      <c r="P985" t="s">
        <v>42</v>
      </c>
      <c r="Q985" s="6">
        <f t="shared" si="151"/>
        <v>1.4593648334624323</v>
      </c>
      <c r="R985">
        <f t="shared" si="152"/>
        <v>80.999140154772135</v>
      </c>
      <c r="S985" t="str">
        <f t="shared" si="155"/>
        <v>film &amp; video</v>
      </c>
      <c r="T985" t="str">
        <f t="shared" si="156"/>
        <v>documentary</v>
      </c>
      <c r="U985">
        <f t="shared" si="157"/>
        <v>12</v>
      </c>
      <c r="V985" t="str">
        <f t="shared" si="158"/>
        <v>film &amp; video</v>
      </c>
      <c r="W985" t="str">
        <f t="shared" si="160"/>
        <v/>
      </c>
      <c r="X985">
        <f t="shared" si="159"/>
        <v>24</v>
      </c>
    </row>
    <row r="986" spans="1:2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 s="17">
        <f t="shared" si="153"/>
        <v>43716.208333333328</v>
      </c>
      <c r="K986">
        <v>1567918800</v>
      </c>
      <c r="L986" s="16">
        <f t="shared" si="154"/>
        <v>43742.208333333328</v>
      </c>
      <c r="M986">
        <v>1570165200</v>
      </c>
      <c r="N986" t="b">
        <v>0</v>
      </c>
      <c r="O986" t="b">
        <v>0</v>
      </c>
      <c r="P986" t="s">
        <v>33</v>
      </c>
      <c r="Q986" s="6">
        <f t="shared" si="151"/>
        <v>1.5246153846153847</v>
      </c>
      <c r="R986">
        <f t="shared" si="152"/>
        <v>26.010498687664043</v>
      </c>
      <c r="S986" t="str">
        <f t="shared" si="155"/>
        <v>theater</v>
      </c>
      <c r="T986" t="str">
        <f t="shared" si="156"/>
        <v>plays</v>
      </c>
      <c r="U986">
        <f t="shared" si="157"/>
        <v>7</v>
      </c>
      <c r="V986" t="str">
        <f t="shared" si="158"/>
        <v>theater</v>
      </c>
      <c r="W986" t="str">
        <f t="shared" si="160"/>
        <v>ys</v>
      </c>
      <c r="X986">
        <f t="shared" si="159"/>
        <v>13</v>
      </c>
    </row>
    <row r="987" spans="1:2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 s="17">
        <f t="shared" si="153"/>
        <v>41614.25</v>
      </c>
      <c r="K987">
        <v>1386309600</v>
      </c>
      <c r="L987" s="16">
        <f t="shared" si="154"/>
        <v>41640.25</v>
      </c>
      <c r="M987">
        <v>1388556000</v>
      </c>
      <c r="N987" t="b">
        <v>0</v>
      </c>
      <c r="O987" t="b">
        <v>1</v>
      </c>
      <c r="P987" t="s">
        <v>23</v>
      </c>
      <c r="Q987" s="6">
        <f t="shared" si="151"/>
        <v>0.67129542790152408</v>
      </c>
      <c r="R987">
        <f t="shared" si="152"/>
        <v>25.998410896708286</v>
      </c>
      <c r="S987" t="str">
        <f t="shared" si="155"/>
        <v>music</v>
      </c>
      <c r="T987" t="str">
        <f t="shared" si="156"/>
        <v>rock</v>
      </c>
      <c r="U987">
        <f t="shared" si="157"/>
        <v>5</v>
      </c>
      <c r="V987" t="str">
        <f t="shared" si="158"/>
        <v>music</v>
      </c>
      <c r="W987" t="str">
        <f t="shared" si="160"/>
        <v>rock</v>
      </c>
      <c r="X987">
        <f t="shared" si="159"/>
        <v>10</v>
      </c>
    </row>
    <row r="988" spans="1:2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 s="17">
        <f t="shared" si="153"/>
        <v>40638.208333333336</v>
      </c>
      <c r="K988">
        <v>1301979600</v>
      </c>
      <c r="L988" s="16">
        <f t="shared" si="154"/>
        <v>40652.208333333336</v>
      </c>
      <c r="M988">
        <v>1303189200</v>
      </c>
      <c r="N988" t="b">
        <v>0</v>
      </c>
      <c r="O988" t="b">
        <v>0</v>
      </c>
      <c r="P988" t="s">
        <v>23</v>
      </c>
      <c r="Q988" s="6">
        <f t="shared" si="151"/>
        <v>0.40307692307692305</v>
      </c>
      <c r="R988">
        <f t="shared" si="152"/>
        <v>34.173913043478258</v>
      </c>
      <c r="S988" t="str">
        <f t="shared" si="155"/>
        <v>music</v>
      </c>
      <c r="T988" t="str">
        <f t="shared" si="156"/>
        <v>rock</v>
      </c>
      <c r="U988">
        <f t="shared" si="157"/>
        <v>5</v>
      </c>
      <c r="V988" t="str">
        <f t="shared" si="158"/>
        <v>music</v>
      </c>
      <c r="W988" t="str">
        <f t="shared" si="160"/>
        <v>music/rock</v>
      </c>
      <c r="X988">
        <f t="shared" si="159"/>
        <v>10</v>
      </c>
    </row>
    <row r="989" spans="1:2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 s="17">
        <f t="shared" si="153"/>
        <v>42852.208333333328</v>
      </c>
      <c r="K989">
        <v>1493269200</v>
      </c>
      <c r="L989" s="16">
        <f t="shared" si="154"/>
        <v>42866.208333333328</v>
      </c>
      <c r="M989">
        <v>1494478800</v>
      </c>
      <c r="N989" t="b">
        <v>0</v>
      </c>
      <c r="O989" t="b">
        <v>0</v>
      </c>
      <c r="P989" t="s">
        <v>42</v>
      </c>
      <c r="Q989" s="6">
        <f t="shared" si="151"/>
        <v>2.1679032258064517</v>
      </c>
      <c r="R989">
        <f t="shared" si="152"/>
        <v>28.002083333333335</v>
      </c>
      <c r="S989" t="str">
        <f t="shared" si="155"/>
        <v>film &amp; video</v>
      </c>
      <c r="T989" t="str">
        <f t="shared" si="156"/>
        <v>documentary</v>
      </c>
      <c r="U989">
        <f t="shared" si="157"/>
        <v>12</v>
      </c>
      <c r="V989" t="str">
        <f t="shared" si="158"/>
        <v>film &amp; video</v>
      </c>
      <c r="W989" t="str">
        <f t="shared" si="160"/>
        <v>eo/documentary</v>
      </c>
      <c r="X989">
        <f t="shared" si="159"/>
        <v>24</v>
      </c>
    </row>
    <row r="990" spans="1:2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 s="17">
        <f t="shared" si="153"/>
        <v>42686.25</v>
      </c>
      <c r="K990">
        <v>1478930400</v>
      </c>
      <c r="L990" s="16">
        <f t="shared" si="154"/>
        <v>42707.25</v>
      </c>
      <c r="M990">
        <v>1480744800</v>
      </c>
      <c r="N990" t="b">
        <v>0</v>
      </c>
      <c r="O990" t="b">
        <v>0</v>
      </c>
      <c r="P990" t="s">
        <v>133</v>
      </c>
      <c r="Q990" s="6">
        <f t="shared" si="151"/>
        <v>0.52117021276595743</v>
      </c>
      <c r="R990">
        <f t="shared" si="152"/>
        <v>76.546875</v>
      </c>
      <c r="S990" t="str">
        <f t="shared" si="155"/>
        <v>publishing</v>
      </c>
      <c r="T990" t="str">
        <f t="shared" si="156"/>
        <v>radio &amp; podcasts</v>
      </c>
      <c r="U990">
        <f t="shared" si="157"/>
        <v>10</v>
      </c>
      <c r="V990" t="str">
        <f t="shared" si="158"/>
        <v>publishing</v>
      </c>
      <c r="W990" t="str">
        <f t="shared" si="160"/>
        <v>o &amp; podcasts</v>
      </c>
      <c r="X990">
        <f t="shared" si="159"/>
        <v>27</v>
      </c>
    </row>
    <row r="991" spans="1:2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 s="17">
        <f t="shared" si="153"/>
        <v>43571.208333333328</v>
      </c>
      <c r="K991">
        <v>1555390800</v>
      </c>
      <c r="L991" s="16">
        <f t="shared" si="154"/>
        <v>43576.208333333328</v>
      </c>
      <c r="M991">
        <v>1555822800</v>
      </c>
      <c r="N991" t="b">
        <v>0</v>
      </c>
      <c r="O991" t="b">
        <v>0</v>
      </c>
      <c r="P991" t="s">
        <v>206</v>
      </c>
      <c r="Q991" s="6">
        <f t="shared" si="151"/>
        <v>4.9958333333333336</v>
      </c>
      <c r="R991">
        <f t="shared" si="152"/>
        <v>53.053097345132741</v>
      </c>
      <c r="S991" t="str">
        <f t="shared" si="155"/>
        <v>publishing</v>
      </c>
      <c r="T991" t="str">
        <f t="shared" si="156"/>
        <v>translations</v>
      </c>
      <c r="U991">
        <f t="shared" si="157"/>
        <v>10</v>
      </c>
      <c r="V991" t="str">
        <f t="shared" si="158"/>
        <v>publishing</v>
      </c>
      <c r="W991" t="str">
        <f t="shared" si="160"/>
        <v>lations</v>
      </c>
      <c r="X991">
        <f t="shared" si="159"/>
        <v>23</v>
      </c>
    </row>
    <row r="992" spans="1:2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 s="17">
        <f t="shared" si="153"/>
        <v>42432.25</v>
      </c>
      <c r="K992">
        <v>1456984800</v>
      </c>
      <c r="L992" s="16">
        <f t="shared" si="154"/>
        <v>42454.208333333328</v>
      </c>
      <c r="M992">
        <v>1458882000</v>
      </c>
      <c r="N992" t="b">
        <v>0</v>
      </c>
      <c r="O992" t="b">
        <v>1</v>
      </c>
      <c r="P992" t="s">
        <v>53</v>
      </c>
      <c r="Q992" s="6">
        <f t="shared" si="151"/>
        <v>0.87679487179487181</v>
      </c>
      <c r="R992">
        <f t="shared" si="152"/>
        <v>106.859375</v>
      </c>
      <c r="S992" t="str">
        <f t="shared" si="155"/>
        <v>film &amp; video</v>
      </c>
      <c r="T992" t="str">
        <f t="shared" si="156"/>
        <v>drama</v>
      </c>
      <c r="U992">
        <f t="shared" si="157"/>
        <v>12</v>
      </c>
      <c r="V992" t="str">
        <f t="shared" si="158"/>
        <v>film &amp; video</v>
      </c>
      <c r="W992" t="e">
        <f t="shared" si="160"/>
        <v>#VALUE!</v>
      </c>
      <c r="X992">
        <f t="shared" si="159"/>
        <v>18</v>
      </c>
    </row>
    <row r="993" spans="1:2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 s="17">
        <f t="shared" si="153"/>
        <v>41907.208333333336</v>
      </c>
      <c r="K993">
        <v>1411621200</v>
      </c>
      <c r="L993" s="16">
        <f t="shared" si="154"/>
        <v>41911.208333333336</v>
      </c>
      <c r="M993">
        <v>1411966800</v>
      </c>
      <c r="N993" t="b">
        <v>0</v>
      </c>
      <c r="O993" t="b">
        <v>1</v>
      </c>
      <c r="P993" t="s">
        <v>23</v>
      </c>
      <c r="Q993" s="6">
        <f t="shared" si="151"/>
        <v>1.131734693877551</v>
      </c>
      <c r="R993">
        <f t="shared" si="152"/>
        <v>46.020746887966808</v>
      </c>
      <c r="S993" t="str">
        <f t="shared" si="155"/>
        <v>music</v>
      </c>
      <c r="T993" t="str">
        <f t="shared" si="156"/>
        <v>rock</v>
      </c>
      <c r="U993">
        <f t="shared" si="157"/>
        <v>5</v>
      </c>
      <c r="V993" t="str">
        <f t="shared" si="158"/>
        <v>music</v>
      </c>
      <c r="W993" t="str">
        <f t="shared" si="160"/>
        <v>music/rock</v>
      </c>
      <c r="X993">
        <f t="shared" si="159"/>
        <v>10</v>
      </c>
    </row>
    <row r="994" spans="1:2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 s="17">
        <f t="shared" si="153"/>
        <v>43227.208333333328</v>
      </c>
      <c r="K994">
        <v>1525669200</v>
      </c>
      <c r="L994" s="16">
        <f t="shared" si="154"/>
        <v>43241.208333333328</v>
      </c>
      <c r="M994">
        <v>1526878800</v>
      </c>
      <c r="N994" t="b">
        <v>0</v>
      </c>
      <c r="O994" t="b">
        <v>1</v>
      </c>
      <c r="P994" t="s">
        <v>53</v>
      </c>
      <c r="Q994" s="6">
        <f t="shared" si="151"/>
        <v>4.2654838709677421</v>
      </c>
      <c r="R994">
        <f t="shared" si="152"/>
        <v>100.17424242424242</v>
      </c>
      <c r="S994" t="str">
        <f t="shared" si="155"/>
        <v>film &amp; video</v>
      </c>
      <c r="T994" t="str">
        <f t="shared" si="156"/>
        <v>drama</v>
      </c>
      <c r="U994">
        <f t="shared" si="157"/>
        <v>12</v>
      </c>
      <c r="V994" t="str">
        <f t="shared" si="158"/>
        <v>film &amp; video</v>
      </c>
      <c r="W994" t="str">
        <f t="shared" si="160"/>
        <v>lm &amp; video/drama</v>
      </c>
      <c r="X994">
        <f t="shared" si="159"/>
        <v>18</v>
      </c>
    </row>
    <row r="995" spans="1:2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 s="17">
        <f t="shared" si="153"/>
        <v>42362.25</v>
      </c>
      <c r="K995">
        <v>1450936800</v>
      </c>
      <c r="L995" s="16">
        <f t="shared" si="154"/>
        <v>42379.25</v>
      </c>
      <c r="M995">
        <v>1452405600</v>
      </c>
      <c r="N995" t="b">
        <v>0</v>
      </c>
      <c r="O995" t="b">
        <v>1</v>
      </c>
      <c r="P995" t="s">
        <v>122</v>
      </c>
      <c r="Q995" s="6">
        <f t="shared" si="151"/>
        <v>0.77632653061224488</v>
      </c>
      <c r="R995">
        <f t="shared" si="152"/>
        <v>101.44</v>
      </c>
      <c r="S995" t="str">
        <f t="shared" si="155"/>
        <v>photography</v>
      </c>
      <c r="T995" t="str">
        <f t="shared" si="156"/>
        <v>photography books</v>
      </c>
      <c r="U995">
        <f t="shared" si="157"/>
        <v>11</v>
      </c>
      <c r="V995" t="str">
        <f t="shared" si="158"/>
        <v>photography</v>
      </c>
      <c r="W995" t="str">
        <f t="shared" si="160"/>
        <v>raphy books</v>
      </c>
      <c r="X995">
        <f t="shared" si="159"/>
        <v>29</v>
      </c>
    </row>
    <row r="996" spans="1:2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 s="17">
        <f t="shared" si="153"/>
        <v>41929.208333333336</v>
      </c>
      <c r="K996">
        <v>1413522000</v>
      </c>
      <c r="L996" s="16">
        <f t="shared" si="154"/>
        <v>41935.208333333336</v>
      </c>
      <c r="M996">
        <v>1414040400</v>
      </c>
      <c r="N996" t="b">
        <v>0</v>
      </c>
      <c r="O996" t="b">
        <v>1</v>
      </c>
      <c r="P996" t="s">
        <v>206</v>
      </c>
      <c r="Q996" s="6">
        <f t="shared" si="151"/>
        <v>0.52496810772501767</v>
      </c>
      <c r="R996">
        <f t="shared" si="152"/>
        <v>87.972684085510693</v>
      </c>
      <c r="S996" t="str">
        <f t="shared" si="155"/>
        <v>publishing</v>
      </c>
      <c r="T996" t="str">
        <f t="shared" si="156"/>
        <v>translations</v>
      </c>
      <c r="U996">
        <f t="shared" si="157"/>
        <v>10</v>
      </c>
      <c r="V996" t="str">
        <f t="shared" si="158"/>
        <v>publishing</v>
      </c>
      <c r="W996" t="str">
        <f t="shared" si="160"/>
        <v>tions</v>
      </c>
      <c r="X996">
        <f t="shared" si="159"/>
        <v>23</v>
      </c>
    </row>
    <row r="997" spans="1:2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 s="17">
        <f t="shared" si="153"/>
        <v>43408.208333333328</v>
      </c>
      <c r="K997">
        <v>1541307600</v>
      </c>
      <c r="L997" s="16">
        <f t="shared" si="154"/>
        <v>43437.25</v>
      </c>
      <c r="M997">
        <v>1543816800</v>
      </c>
      <c r="N997" t="b">
        <v>0</v>
      </c>
      <c r="O997" t="b">
        <v>1</v>
      </c>
      <c r="P997" t="s">
        <v>17</v>
      </c>
      <c r="Q997" s="6">
        <f t="shared" si="151"/>
        <v>1.5746762589928058</v>
      </c>
      <c r="R997">
        <f t="shared" si="152"/>
        <v>74.995594713656388</v>
      </c>
      <c r="S997" t="str">
        <f t="shared" si="155"/>
        <v>food</v>
      </c>
      <c r="T997" t="str">
        <f t="shared" si="156"/>
        <v>food trucks</v>
      </c>
      <c r="U997">
        <f t="shared" si="157"/>
        <v>4</v>
      </c>
      <c r="V997" t="str">
        <f t="shared" si="158"/>
        <v>food</v>
      </c>
      <c r="W997" t="str">
        <f t="shared" si="160"/>
        <v>d trucks</v>
      </c>
      <c r="X997">
        <f t="shared" si="159"/>
        <v>16</v>
      </c>
    </row>
    <row r="998" spans="1:2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 s="17">
        <f t="shared" si="153"/>
        <v>41276.25</v>
      </c>
      <c r="K998">
        <v>1357106400</v>
      </c>
      <c r="L998" s="16">
        <f t="shared" si="154"/>
        <v>41306.25</v>
      </c>
      <c r="M998">
        <v>1359698400</v>
      </c>
      <c r="N998" t="b">
        <v>0</v>
      </c>
      <c r="O998" t="b">
        <v>0</v>
      </c>
      <c r="P998" t="s">
        <v>33</v>
      </c>
      <c r="Q998" s="6">
        <f t="shared" si="151"/>
        <v>0.72939393939393937</v>
      </c>
      <c r="R998">
        <f t="shared" si="152"/>
        <v>42.982142857142854</v>
      </c>
      <c r="S998" t="str">
        <f t="shared" si="155"/>
        <v>theater</v>
      </c>
      <c r="T998" t="str">
        <f t="shared" si="156"/>
        <v>plays</v>
      </c>
      <c r="U998">
        <f t="shared" si="157"/>
        <v>7</v>
      </c>
      <c r="V998" t="str">
        <f t="shared" si="158"/>
        <v>theater</v>
      </c>
      <c r="W998" t="str">
        <f t="shared" si="160"/>
        <v>plays</v>
      </c>
      <c r="X998">
        <f t="shared" si="159"/>
        <v>13</v>
      </c>
    </row>
    <row r="999" spans="1:2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 s="17">
        <f t="shared" si="153"/>
        <v>41659.25</v>
      </c>
      <c r="K999">
        <v>1390197600</v>
      </c>
      <c r="L999" s="16">
        <f t="shared" si="154"/>
        <v>41664.25</v>
      </c>
      <c r="M999">
        <v>1390629600</v>
      </c>
      <c r="N999" t="b">
        <v>0</v>
      </c>
      <c r="O999" t="b">
        <v>0</v>
      </c>
      <c r="P999" t="s">
        <v>33</v>
      </c>
      <c r="Q999" s="6">
        <f t="shared" si="151"/>
        <v>0.60565789473684206</v>
      </c>
      <c r="R999">
        <f t="shared" si="152"/>
        <v>33.115107913669064</v>
      </c>
      <c r="S999" t="str">
        <f t="shared" si="155"/>
        <v>theater</v>
      </c>
      <c r="T999" t="str">
        <f t="shared" si="156"/>
        <v>plays</v>
      </c>
      <c r="U999">
        <f t="shared" si="157"/>
        <v>7</v>
      </c>
      <c r="V999" t="str">
        <f t="shared" si="158"/>
        <v>theater</v>
      </c>
      <c r="W999" t="str">
        <f t="shared" si="160"/>
        <v>er/plays</v>
      </c>
      <c r="X999">
        <f t="shared" si="159"/>
        <v>13</v>
      </c>
    </row>
    <row r="1000" spans="1:2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 s="17">
        <f t="shared" si="153"/>
        <v>40220.25</v>
      </c>
      <c r="K1000">
        <v>1265868000</v>
      </c>
      <c r="L1000" s="16">
        <f t="shared" si="154"/>
        <v>40234.25</v>
      </c>
      <c r="M1000">
        <v>1267077600</v>
      </c>
      <c r="N1000" t="b">
        <v>0</v>
      </c>
      <c r="O1000" t="b">
        <v>1</v>
      </c>
      <c r="P1000" t="s">
        <v>60</v>
      </c>
      <c r="Q1000" s="6">
        <f t="shared" si="151"/>
        <v>0.5679129129129129</v>
      </c>
      <c r="R1000">
        <f t="shared" si="152"/>
        <v>101.13101604278074</v>
      </c>
      <c r="S1000" t="str">
        <f t="shared" si="155"/>
        <v>music</v>
      </c>
      <c r="T1000" t="str">
        <f t="shared" si="156"/>
        <v>indie rock</v>
      </c>
      <c r="U1000">
        <f t="shared" si="157"/>
        <v>5</v>
      </c>
      <c r="V1000" t="str">
        <f t="shared" si="158"/>
        <v>music</v>
      </c>
      <c r="W1000" t="str">
        <f t="shared" si="160"/>
        <v>indie rock</v>
      </c>
      <c r="X1000">
        <f t="shared" si="159"/>
        <v>16</v>
      </c>
    </row>
    <row r="1001" spans="1:2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 s="17">
        <f t="shared" si="153"/>
        <v>42550.208333333328</v>
      </c>
      <c r="K1001">
        <v>1467176400</v>
      </c>
      <c r="L1001" s="16">
        <f t="shared" si="154"/>
        <v>42557.208333333328</v>
      </c>
      <c r="M1001">
        <v>1467781200</v>
      </c>
      <c r="N1001" t="b">
        <v>0</v>
      </c>
      <c r="O1001" t="b">
        <v>0</v>
      </c>
      <c r="P1001" t="s">
        <v>17</v>
      </c>
      <c r="Q1001" s="6">
        <f t="shared" si="151"/>
        <v>0.56542754275427543</v>
      </c>
      <c r="R1001">
        <f t="shared" si="152"/>
        <v>55.98841354723708</v>
      </c>
      <c r="S1001" t="str">
        <f t="shared" si="155"/>
        <v>food</v>
      </c>
      <c r="T1001" t="str">
        <f t="shared" si="156"/>
        <v>food trucks</v>
      </c>
      <c r="U1001">
        <f t="shared" si="157"/>
        <v>4</v>
      </c>
      <c r="V1001" t="str">
        <f t="shared" si="158"/>
        <v>food</v>
      </c>
      <c r="W1001" t="e">
        <f t="shared" si="160"/>
        <v>#VALUE!</v>
      </c>
      <c r="X1001">
        <f t="shared" si="159"/>
        <v>16</v>
      </c>
    </row>
  </sheetData>
  <conditionalFormatting sqref="F1:F1048576">
    <cfRule type="containsText" dxfId="79" priority="5" operator="containsText" text="live">
      <formula>NOT(ISERROR(SEARCH("live",F1)))</formula>
    </cfRule>
    <cfRule type="containsText" dxfId="78" priority="6" operator="containsText" text="canceled">
      <formula>NOT(ISERROR(SEARCH("canceled",F1)))</formula>
    </cfRule>
    <cfRule type="containsText" dxfId="77" priority="7" operator="containsText" text="successful">
      <formula>NOT(ISERROR(SEARCH("successful",F1)))</formula>
    </cfRule>
    <cfRule type="containsText" dxfId="76" priority="8" operator="containsText" text="failed">
      <formula>NOT(ISERROR(SEARCH("failed",F1)))</formula>
    </cfRule>
    <cfRule type="colorScale" priority="9">
      <colorScale>
        <cfvo type="formula" val="&quot;failed&quot;"/>
        <cfvo type="formula" val="&quot;successful&quot;"/>
        <color rgb="FFFF7128"/>
        <color theme="9"/>
      </colorScale>
    </cfRule>
    <cfRule type="colorScale" priority="10">
      <colorScale>
        <cfvo type="num" val="&quot;successfulk&quot;"/>
        <cfvo type="max"/>
        <color rgb="FFFF7128"/>
        <color theme="9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1048576">
    <cfRule type="cellIs" dxfId="75" priority="1" operator="greaterThan">
      <formula>2</formula>
    </cfRule>
    <cfRule type="cellIs" dxfId="74" priority="2" operator="between">
      <formula>1</formula>
      <formula>2</formula>
    </cfRule>
    <cfRule type="cellIs" dxfId="73" priority="3" operator="lessThan">
      <formula>1</formula>
    </cfRule>
    <cfRule type="cellIs" dxfId="72" priority="4" operator="between">
      <formula>0</formula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F617-9C28-8043-AF4D-5BF170D6A276}">
  <sheetPr codeName="Sheet8"/>
  <dimension ref="A1:J1001"/>
  <sheetViews>
    <sheetView workbookViewId="0">
      <selection activeCell="M2" sqref="M2"/>
    </sheetView>
  </sheetViews>
  <sheetFormatPr baseColWidth="10" defaultRowHeight="16" x14ac:dyDescent="0.2"/>
  <cols>
    <col min="1" max="1" width="28.1640625" customWidth="1"/>
    <col min="2" max="2" width="24.83203125" customWidth="1"/>
    <col min="3" max="3" width="17.1640625" customWidth="1"/>
    <col min="4" max="4" width="17.5" customWidth="1"/>
    <col min="5" max="5" width="13.1640625" customWidth="1"/>
    <col min="6" max="6" width="21.33203125" customWidth="1"/>
    <col min="7" max="7" width="18.5" customWidth="1"/>
    <col min="8" max="8" width="19.1640625" customWidth="1"/>
  </cols>
  <sheetData>
    <row r="1" spans="1:10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  <c r="I1" s="1" t="s">
        <v>4</v>
      </c>
      <c r="J1" s="1" t="s">
        <v>2</v>
      </c>
    </row>
    <row r="2" spans="1:10" x14ac:dyDescent="0.2">
      <c r="A2" t="s">
        <v>2095</v>
      </c>
      <c r="B2">
        <f>COUNTIFS(Crowdfunding!$I:$I,"successful",Crowdfunding!$J:$J,"&lt;1000")</f>
        <v>0</v>
      </c>
      <c r="I2" t="s">
        <v>14</v>
      </c>
      <c r="J2">
        <v>100</v>
      </c>
    </row>
    <row r="3" spans="1:10" x14ac:dyDescent="0.2">
      <c r="A3" t="s">
        <v>2096</v>
      </c>
      <c r="B3">
        <f>COUNTIFS(Crowdfunding!$I:$I,"successful",Crowdfunding!$J:$J,"1000 to 4999")</f>
        <v>0</v>
      </c>
      <c r="I3" t="s">
        <v>20</v>
      </c>
      <c r="J3">
        <v>1400</v>
      </c>
    </row>
    <row r="4" spans="1:10" x14ac:dyDescent="0.2">
      <c r="A4" t="s">
        <v>2097</v>
      </c>
      <c r="B4">
        <f>COUNTIF(I:I, "successful")+COUNTIF(J:J,"5000 to 9999")</f>
        <v>565</v>
      </c>
      <c r="I4" t="s">
        <v>20</v>
      </c>
      <c r="J4">
        <v>108400</v>
      </c>
    </row>
    <row r="5" spans="1:10" x14ac:dyDescent="0.2">
      <c r="A5" t="s">
        <v>2098</v>
      </c>
      <c r="B5">
        <f>COUNTIF(I:I, "successful")+COUNTIF(J:J,"10000 to 14999")</f>
        <v>565</v>
      </c>
      <c r="I5" t="s">
        <v>14</v>
      </c>
      <c r="J5">
        <v>4200</v>
      </c>
    </row>
    <row r="6" spans="1:10" x14ac:dyDescent="0.2">
      <c r="A6" t="s">
        <v>2099</v>
      </c>
      <c r="B6">
        <f>COUNTIF(I:I, "successful")+COUNTIF(J:J,"15000 to 19999")</f>
        <v>565</v>
      </c>
      <c r="I6" t="s">
        <v>14</v>
      </c>
      <c r="J6">
        <v>7600</v>
      </c>
    </row>
    <row r="7" spans="1:10" x14ac:dyDescent="0.2">
      <c r="A7" t="s">
        <v>2100</v>
      </c>
      <c r="B7">
        <f>B9</f>
        <v>0</v>
      </c>
      <c r="I7" t="s">
        <v>20</v>
      </c>
      <c r="J7">
        <v>7600</v>
      </c>
    </row>
    <row r="8" spans="1:10" x14ac:dyDescent="0.2">
      <c r="A8" t="s">
        <v>2101</v>
      </c>
      <c r="B8">
        <f>COUNTIF(I:I, "successful")+COUNTIF(J:J,"25000 to 29999")</f>
        <v>565</v>
      </c>
      <c r="I8" t="s">
        <v>14</v>
      </c>
      <c r="J8">
        <v>5200</v>
      </c>
    </row>
    <row r="9" spans="1:10" x14ac:dyDescent="0.2">
      <c r="A9" t="s">
        <v>2102</v>
      </c>
      <c r="I9" t="s">
        <v>20</v>
      </c>
      <c r="J9">
        <v>4500</v>
      </c>
    </row>
    <row r="10" spans="1:10" x14ac:dyDescent="0.2">
      <c r="A10" t="s">
        <v>2103</v>
      </c>
      <c r="I10" t="s">
        <v>47</v>
      </c>
      <c r="J10">
        <v>110100</v>
      </c>
    </row>
    <row r="11" spans="1:10" x14ac:dyDescent="0.2">
      <c r="A11" t="s">
        <v>2104</v>
      </c>
      <c r="I11" t="s">
        <v>14</v>
      </c>
      <c r="J11">
        <v>6200</v>
      </c>
    </row>
    <row r="12" spans="1:10" x14ac:dyDescent="0.2">
      <c r="A12" t="s">
        <v>2105</v>
      </c>
      <c r="I12" t="s">
        <v>20</v>
      </c>
      <c r="J12">
        <v>5200</v>
      </c>
    </row>
    <row r="13" spans="1:10" x14ac:dyDescent="0.2">
      <c r="A13" t="s">
        <v>2106</v>
      </c>
      <c r="I13" t="s">
        <v>14</v>
      </c>
      <c r="J13">
        <v>6300</v>
      </c>
    </row>
    <row r="14" spans="1:10" x14ac:dyDescent="0.2">
      <c r="I14" t="s">
        <v>14</v>
      </c>
      <c r="J14">
        <v>6300</v>
      </c>
    </row>
    <row r="15" spans="1:10" x14ac:dyDescent="0.2">
      <c r="I15" t="s">
        <v>20</v>
      </c>
      <c r="J15">
        <v>4200</v>
      </c>
    </row>
    <row r="16" spans="1:10" x14ac:dyDescent="0.2">
      <c r="I16" t="s">
        <v>14</v>
      </c>
      <c r="J16">
        <v>28200</v>
      </c>
    </row>
    <row r="17" spans="9:10" x14ac:dyDescent="0.2">
      <c r="I17" t="s">
        <v>14</v>
      </c>
      <c r="J17">
        <v>81200</v>
      </c>
    </row>
    <row r="18" spans="9:10" x14ac:dyDescent="0.2">
      <c r="I18" t="s">
        <v>20</v>
      </c>
      <c r="J18">
        <v>1700</v>
      </c>
    </row>
    <row r="19" spans="9:10" x14ac:dyDescent="0.2">
      <c r="I19" t="s">
        <v>20</v>
      </c>
      <c r="J19">
        <v>84600</v>
      </c>
    </row>
    <row r="20" spans="9:10" x14ac:dyDescent="0.2">
      <c r="I20" t="s">
        <v>74</v>
      </c>
      <c r="J20">
        <v>9100</v>
      </c>
    </row>
    <row r="21" spans="9:10" x14ac:dyDescent="0.2">
      <c r="I21" t="s">
        <v>14</v>
      </c>
      <c r="J21">
        <v>62500</v>
      </c>
    </row>
    <row r="22" spans="9:10" x14ac:dyDescent="0.2">
      <c r="I22" t="s">
        <v>20</v>
      </c>
      <c r="J22">
        <v>131800</v>
      </c>
    </row>
    <row r="23" spans="9:10" x14ac:dyDescent="0.2">
      <c r="I23" t="s">
        <v>14</v>
      </c>
      <c r="J23">
        <v>94000</v>
      </c>
    </row>
    <row r="24" spans="9:10" x14ac:dyDescent="0.2">
      <c r="I24" t="s">
        <v>20</v>
      </c>
      <c r="J24">
        <v>59100</v>
      </c>
    </row>
    <row r="25" spans="9:10" x14ac:dyDescent="0.2">
      <c r="I25" t="s">
        <v>20</v>
      </c>
      <c r="J25">
        <v>4500</v>
      </c>
    </row>
    <row r="26" spans="9:10" x14ac:dyDescent="0.2">
      <c r="I26" t="s">
        <v>20</v>
      </c>
      <c r="J26">
        <v>92400</v>
      </c>
    </row>
    <row r="27" spans="9:10" x14ac:dyDescent="0.2">
      <c r="I27" t="s">
        <v>20</v>
      </c>
      <c r="J27">
        <v>5500</v>
      </c>
    </row>
    <row r="28" spans="9:10" x14ac:dyDescent="0.2">
      <c r="I28" t="s">
        <v>74</v>
      </c>
      <c r="J28">
        <v>107500</v>
      </c>
    </row>
    <row r="29" spans="9:10" x14ac:dyDescent="0.2">
      <c r="I29" t="s">
        <v>14</v>
      </c>
      <c r="J29">
        <v>2000</v>
      </c>
    </row>
    <row r="30" spans="9:10" x14ac:dyDescent="0.2">
      <c r="I30" t="s">
        <v>20</v>
      </c>
      <c r="J30">
        <v>130800</v>
      </c>
    </row>
    <row r="31" spans="9:10" x14ac:dyDescent="0.2">
      <c r="I31" t="s">
        <v>20</v>
      </c>
      <c r="J31">
        <v>45900</v>
      </c>
    </row>
    <row r="32" spans="9:10" x14ac:dyDescent="0.2">
      <c r="I32" t="s">
        <v>20</v>
      </c>
      <c r="J32">
        <v>9000</v>
      </c>
    </row>
    <row r="33" spans="9:10" x14ac:dyDescent="0.2">
      <c r="I33" t="s">
        <v>20</v>
      </c>
      <c r="J33">
        <v>3500</v>
      </c>
    </row>
    <row r="34" spans="9:10" x14ac:dyDescent="0.2">
      <c r="I34" t="s">
        <v>14</v>
      </c>
      <c r="J34">
        <v>101000</v>
      </c>
    </row>
    <row r="35" spans="9:10" x14ac:dyDescent="0.2">
      <c r="I35" t="s">
        <v>20</v>
      </c>
      <c r="J35">
        <v>50200</v>
      </c>
    </row>
    <row r="36" spans="9:10" x14ac:dyDescent="0.2">
      <c r="I36" t="s">
        <v>20</v>
      </c>
      <c r="J36">
        <v>9300</v>
      </c>
    </row>
    <row r="37" spans="9:10" x14ac:dyDescent="0.2">
      <c r="I37" t="s">
        <v>20</v>
      </c>
      <c r="J37">
        <v>125500</v>
      </c>
    </row>
    <row r="38" spans="9:10" x14ac:dyDescent="0.2">
      <c r="I38" t="s">
        <v>20</v>
      </c>
      <c r="J38">
        <v>700</v>
      </c>
    </row>
    <row r="39" spans="9:10" x14ac:dyDescent="0.2">
      <c r="I39" t="s">
        <v>20</v>
      </c>
      <c r="J39">
        <v>8100</v>
      </c>
    </row>
    <row r="40" spans="9:10" x14ac:dyDescent="0.2">
      <c r="I40" t="s">
        <v>20</v>
      </c>
      <c r="J40">
        <v>3100</v>
      </c>
    </row>
    <row r="41" spans="9:10" x14ac:dyDescent="0.2">
      <c r="I41" t="s">
        <v>14</v>
      </c>
      <c r="J41">
        <v>9900</v>
      </c>
    </row>
    <row r="42" spans="9:10" x14ac:dyDescent="0.2">
      <c r="I42" t="s">
        <v>20</v>
      </c>
      <c r="J42">
        <v>8800</v>
      </c>
    </row>
    <row r="43" spans="9:10" x14ac:dyDescent="0.2">
      <c r="I43" t="s">
        <v>20</v>
      </c>
      <c r="J43">
        <v>5600</v>
      </c>
    </row>
    <row r="44" spans="9:10" x14ac:dyDescent="0.2">
      <c r="I44" t="s">
        <v>20</v>
      </c>
      <c r="J44">
        <v>1800</v>
      </c>
    </row>
    <row r="45" spans="9:10" x14ac:dyDescent="0.2">
      <c r="I45" t="s">
        <v>20</v>
      </c>
      <c r="J45">
        <v>90200</v>
      </c>
    </row>
    <row r="46" spans="9:10" x14ac:dyDescent="0.2">
      <c r="I46" t="s">
        <v>20</v>
      </c>
      <c r="J46">
        <v>1600</v>
      </c>
    </row>
    <row r="47" spans="9:10" x14ac:dyDescent="0.2">
      <c r="I47" t="s">
        <v>14</v>
      </c>
      <c r="J47">
        <v>9500</v>
      </c>
    </row>
    <row r="48" spans="9:10" x14ac:dyDescent="0.2">
      <c r="I48" t="s">
        <v>20</v>
      </c>
      <c r="J48">
        <v>3700</v>
      </c>
    </row>
    <row r="49" spans="9:10" x14ac:dyDescent="0.2">
      <c r="I49" t="s">
        <v>20</v>
      </c>
      <c r="J49">
        <v>1500</v>
      </c>
    </row>
    <row r="50" spans="9:10" x14ac:dyDescent="0.2">
      <c r="I50" t="s">
        <v>20</v>
      </c>
      <c r="J50">
        <v>33300</v>
      </c>
    </row>
    <row r="51" spans="9:10" x14ac:dyDescent="0.2">
      <c r="I51" t="s">
        <v>20</v>
      </c>
      <c r="J51">
        <v>7200</v>
      </c>
    </row>
    <row r="52" spans="9:10" x14ac:dyDescent="0.2">
      <c r="I52" t="s">
        <v>14</v>
      </c>
      <c r="J52">
        <v>100</v>
      </c>
    </row>
    <row r="53" spans="9:10" x14ac:dyDescent="0.2">
      <c r="I53" t="s">
        <v>14</v>
      </c>
      <c r="J53">
        <v>158100</v>
      </c>
    </row>
    <row r="54" spans="9:10" x14ac:dyDescent="0.2">
      <c r="I54" t="s">
        <v>14</v>
      </c>
      <c r="J54">
        <v>7200</v>
      </c>
    </row>
    <row r="55" spans="9:10" x14ac:dyDescent="0.2">
      <c r="I55" t="s">
        <v>20</v>
      </c>
      <c r="J55">
        <v>8800</v>
      </c>
    </row>
    <row r="56" spans="9:10" x14ac:dyDescent="0.2">
      <c r="I56" t="s">
        <v>14</v>
      </c>
      <c r="J56">
        <v>6000</v>
      </c>
    </row>
    <row r="57" spans="9:10" x14ac:dyDescent="0.2">
      <c r="I57" t="s">
        <v>20</v>
      </c>
      <c r="J57">
        <v>6600</v>
      </c>
    </row>
    <row r="58" spans="9:10" x14ac:dyDescent="0.2">
      <c r="I58" t="s">
        <v>20</v>
      </c>
      <c r="J58">
        <v>8000</v>
      </c>
    </row>
    <row r="59" spans="9:10" x14ac:dyDescent="0.2">
      <c r="I59" t="s">
        <v>20</v>
      </c>
      <c r="J59">
        <v>2900</v>
      </c>
    </row>
    <row r="60" spans="9:10" x14ac:dyDescent="0.2">
      <c r="I60" t="s">
        <v>20</v>
      </c>
      <c r="J60">
        <v>2700</v>
      </c>
    </row>
    <row r="61" spans="9:10" x14ac:dyDescent="0.2">
      <c r="I61" t="s">
        <v>20</v>
      </c>
      <c r="J61">
        <v>1400</v>
      </c>
    </row>
    <row r="62" spans="9:10" x14ac:dyDescent="0.2">
      <c r="I62" t="s">
        <v>20</v>
      </c>
      <c r="J62">
        <v>94200</v>
      </c>
    </row>
    <row r="63" spans="9:10" x14ac:dyDescent="0.2">
      <c r="I63" t="s">
        <v>14</v>
      </c>
      <c r="J63">
        <v>199200</v>
      </c>
    </row>
    <row r="64" spans="9:10" x14ac:dyDescent="0.2">
      <c r="I64" t="s">
        <v>20</v>
      </c>
      <c r="J64">
        <v>2000</v>
      </c>
    </row>
    <row r="65" spans="9:10" x14ac:dyDescent="0.2">
      <c r="I65" t="s">
        <v>14</v>
      </c>
      <c r="J65">
        <v>4700</v>
      </c>
    </row>
    <row r="66" spans="9:10" x14ac:dyDescent="0.2">
      <c r="I66" t="s">
        <v>14</v>
      </c>
      <c r="J66">
        <v>2800</v>
      </c>
    </row>
    <row r="67" spans="9:10" x14ac:dyDescent="0.2">
      <c r="I67" t="s">
        <v>20</v>
      </c>
      <c r="J67">
        <v>6100</v>
      </c>
    </row>
    <row r="68" spans="9:10" x14ac:dyDescent="0.2">
      <c r="I68" t="s">
        <v>14</v>
      </c>
      <c r="J68">
        <v>2900</v>
      </c>
    </row>
    <row r="69" spans="9:10" x14ac:dyDescent="0.2">
      <c r="I69" t="s">
        <v>20</v>
      </c>
      <c r="J69">
        <v>72600</v>
      </c>
    </row>
    <row r="70" spans="9:10" x14ac:dyDescent="0.2">
      <c r="I70" t="s">
        <v>20</v>
      </c>
      <c r="J70">
        <v>5700</v>
      </c>
    </row>
    <row r="71" spans="9:10" x14ac:dyDescent="0.2">
      <c r="I71" t="s">
        <v>74</v>
      </c>
      <c r="J71">
        <v>7900</v>
      </c>
    </row>
    <row r="72" spans="9:10" x14ac:dyDescent="0.2">
      <c r="I72" t="s">
        <v>20</v>
      </c>
      <c r="J72">
        <v>128000</v>
      </c>
    </row>
    <row r="73" spans="9:10" x14ac:dyDescent="0.2">
      <c r="I73" t="s">
        <v>20</v>
      </c>
      <c r="J73">
        <v>6000</v>
      </c>
    </row>
    <row r="74" spans="9:10" x14ac:dyDescent="0.2">
      <c r="I74" t="s">
        <v>20</v>
      </c>
      <c r="J74">
        <v>600</v>
      </c>
    </row>
    <row r="75" spans="9:10" x14ac:dyDescent="0.2">
      <c r="I75" t="s">
        <v>20</v>
      </c>
      <c r="J75">
        <v>1400</v>
      </c>
    </row>
    <row r="76" spans="9:10" x14ac:dyDescent="0.2">
      <c r="I76" t="s">
        <v>20</v>
      </c>
      <c r="J76">
        <v>3900</v>
      </c>
    </row>
    <row r="77" spans="9:10" x14ac:dyDescent="0.2">
      <c r="I77" t="s">
        <v>20</v>
      </c>
      <c r="J77">
        <v>9700</v>
      </c>
    </row>
    <row r="78" spans="9:10" x14ac:dyDescent="0.2">
      <c r="I78" t="s">
        <v>14</v>
      </c>
      <c r="J78">
        <v>122900</v>
      </c>
    </row>
    <row r="79" spans="9:10" x14ac:dyDescent="0.2">
      <c r="I79" t="s">
        <v>14</v>
      </c>
      <c r="J79">
        <v>9500</v>
      </c>
    </row>
    <row r="80" spans="9:10" x14ac:dyDescent="0.2">
      <c r="I80" t="s">
        <v>20</v>
      </c>
      <c r="J80">
        <v>4500</v>
      </c>
    </row>
    <row r="81" spans="9:10" x14ac:dyDescent="0.2">
      <c r="I81" t="s">
        <v>14</v>
      </c>
      <c r="J81">
        <v>57800</v>
      </c>
    </row>
    <row r="82" spans="9:10" x14ac:dyDescent="0.2">
      <c r="I82" t="s">
        <v>20</v>
      </c>
      <c r="J82">
        <v>1100</v>
      </c>
    </row>
    <row r="83" spans="9:10" x14ac:dyDescent="0.2">
      <c r="I83" t="s">
        <v>20</v>
      </c>
      <c r="J83">
        <v>16800</v>
      </c>
    </row>
    <row r="84" spans="9:10" x14ac:dyDescent="0.2">
      <c r="I84" t="s">
        <v>20</v>
      </c>
      <c r="J84">
        <v>1000</v>
      </c>
    </row>
    <row r="85" spans="9:10" x14ac:dyDescent="0.2">
      <c r="I85" t="s">
        <v>14</v>
      </c>
      <c r="J85">
        <v>106400</v>
      </c>
    </row>
    <row r="86" spans="9:10" x14ac:dyDescent="0.2">
      <c r="I86" t="s">
        <v>20</v>
      </c>
      <c r="J86">
        <v>31400</v>
      </c>
    </row>
    <row r="87" spans="9:10" x14ac:dyDescent="0.2">
      <c r="I87" t="s">
        <v>20</v>
      </c>
      <c r="J87">
        <v>4900</v>
      </c>
    </row>
    <row r="88" spans="9:10" x14ac:dyDescent="0.2">
      <c r="I88" t="s">
        <v>20</v>
      </c>
      <c r="J88">
        <v>7400</v>
      </c>
    </row>
    <row r="89" spans="9:10" x14ac:dyDescent="0.2">
      <c r="I89" t="s">
        <v>14</v>
      </c>
      <c r="J89">
        <v>198500</v>
      </c>
    </row>
    <row r="90" spans="9:10" x14ac:dyDescent="0.2">
      <c r="I90" t="s">
        <v>20</v>
      </c>
      <c r="J90">
        <v>4800</v>
      </c>
    </row>
    <row r="91" spans="9:10" x14ac:dyDescent="0.2">
      <c r="I91" t="s">
        <v>20</v>
      </c>
      <c r="J91">
        <v>3400</v>
      </c>
    </row>
    <row r="92" spans="9:10" x14ac:dyDescent="0.2">
      <c r="I92" t="s">
        <v>14</v>
      </c>
      <c r="J92">
        <v>7800</v>
      </c>
    </row>
    <row r="93" spans="9:10" x14ac:dyDescent="0.2">
      <c r="I93" t="s">
        <v>14</v>
      </c>
      <c r="J93">
        <v>154300</v>
      </c>
    </row>
    <row r="94" spans="9:10" x14ac:dyDescent="0.2">
      <c r="I94" t="s">
        <v>20</v>
      </c>
      <c r="J94">
        <v>20000</v>
      </c>
    </row>
    <row r="95" spans="9:10" x14ac:dyDescent="0.2">
      <c r="I95" t="s">
        <v>74</v>
      </c>
      <c r="J95">
        <v>108800</v>
      </c>
    </row>
    <row r="96" spans="9:10" x14ac:dyDescent="0.2">
      <c r="I96" t="s">
        <v>20</v>
      </c>
      <c r="J96">
        <v>2900</v>
      </c>
    </row>
    <row r="97" spans="9:10" x14ac:dyDescent="0.2">
      <c r="I97" t="s">
        <v>20</v>
      </c>
      <c r="J97">
        <v>900</v>
      </c>
    </row>
    <row r="98" spans="9:10" x14ac:dyDescent="0.2">
      <c r="I98" t="s">
        <v>20</v>
      </c>
      <c r="J98">
        <v>69700</v>
      </c>
    </row>
    <row r="99" spans="9:10" x14ac:dyDescent="0.2">
      <c r="I99" t="s">
        <v>20</v>
      </c>
      <c r="J99">
        <v>1300</v>
      </c>
    </row>
    <row r="100" spans="9:10" x14ac:dyDescent="0.2">
      <c r="I100" t="s">
        <v>14</v>
      </c>
      <c r="J100">
        <v>97800</v>
      </c>
    </row>
    <row r="101" spans="9:10" x14ac:dyDescent="0.2">
      <c r="I101" t="s">
        <v>20</v>
      </c>
      <c r="J101">
        <v>7600</v>
      </c>
    </row>
    <row r="102" spans="9:10" x14ac:dyDescent="0.2">
      <c r="I102" t="s">
        <v>14</v>
      </c>
      <c r="J102">
        <v>100</v>
      </c>
    </row>
    <row r="103" spans="9:10" x14ac:dyDescent="0.2">
      <c r="I103" t="s">
        <v>20</v>
      </c>
      <c r="J103">
        <v>900</v>
      </c>
    </row>
    <row r="104" spans="9:10" x14ac:dyDescent="0.2">
      <c r="I104" t="s">
        <v>20</v>
      </c>
      <c r="J104">
        <v>3700</v>
      </c>
    </row>
    <row r="105" spans="9:10" x14ac:dyDescent="0.2">
      <c r="I105" t="s">
        <v>14</v>
      </c>
      <c r="J105">
        <v>10000</v>
      </c>
    </row>
    <row r="106" spans="9:10" x14ac:dyDescent="0.2">
      <c r="I106" t="s">
        <v>20</v>
      </c>
      <c r="J106">
        <v>119200</v>
      </c>
    </row>
    <row r="107" spans="9:10" x14ac:dyDescent="0.2">
      <c r="I107" t="s">
        <v>20</v>
      </c>
      <c r="J107">
        <v>6800</v>
      </c>
    </row>
    <row r="108" spans="9:10" x14ac:dyDescent="0.2">
      <c r="I108" t="s">
        <v>20</v>
      </c>
      <c r="J108">
        <v>3900</v>
      </c>
    </row>
    <row r="109" spans="9:10" x14ac:dyDescent="0.2">
      <c r="I109" t="s">
        <v>20</v>
      </c>
      <c r="J109">
        <v>3500</v>
      </c>
    </row>
    <row r="110" spans="9:10" x14ac:dyDescent="0.2">
      <c r="I110" t="s">
        <v>20</v>
      </c>
      <c r="J110">
        <v>1500</v>
      </c>
    </row>
    <row r="111" spans="9:10" x14ac:dyDescent="0.2">
      <c r="I111" t="s">
        <v>14</v>
      </c>
      <c r="J111">
        <v>5200</v>
      </c>
    </row>
    <row r="112" spans="9:10" x14ac:dyDescent="0.2">
      <c r="I112" t="s">
        <v>14</v>
      </c>
      <c r="J112">
        <v>142400</v>
      </c>
    </row>
    <row r="113" spans="9:10" x14ac:dyDescent="0.2">
      <c r="I113" t="s">
        <v>20</v>
      </c>
      <c r="J113">
        <v>61400</v>
      </c>
    </row>
    <row r="114" spans="9:10" x14ac:dyDescent="0.2">
      <c r="I114" t="s">
        <v>20</v>
      </c>
      <c r="J114">
        <v>4700</v>
      </c>
    </row>
    <row r="115" spans="9:10" x14ac:dyDescent="0.2">
      <c r="I115" t="s">
        <v>20</v>
      </c>
      <c r="J115">
        <v>3300</v>
      </c>
    </row>
    <row r="116" spans="9:10" x14ac:dyDescent="0.2">
      <c r="I116" t="s">
        <v>20</v>
      </c>
      <c r="J116">
        <v>1900</v>
      </c>
    </row>
    <row r="117" spans="9:10" x14ac:dyDescent="0.2">
      <c r="I117" t="s">
        <v>14</v>
      </c>
      <c r="J117">
        <v>166700</v>
      </c>
    </row>
    <row r="118" spans="9:10" x14ac:dyDescent="0.2">
      <c r="I118" t="s">
        <v>14</v>
      </c>
      <c r="J118">
        <v>7200</v>
      </c>
    </row>
    <row r="119" spans="9:10" x14ac:dyDescent="0.2">
      <c r="I119" t="s">
        <v>20</v>
      </c>
      <c r="J119">
        <v>4900</v>
      </c>
    </row>
    <row r="120" spans="9:10" x14ac:dyDescent="0.2">
      <c r="I120" t="s">
        <v>20</v>
      </c>
      <c r="J120">
        <v>5400</v>
      </c>
    </row>
    <row r="121" spans="9:10" x14ac:dyDescent="0.2">
      <c r="I121" t="s">
        <v>20</v>
      </c>
      <c r="J121">
        <v>5000</v>
      </c>
    </row>
    <row r="122" spans="9:10" x14ac:dyDescent="0.2">
      <c r="I122" t="s">
        <v>20</v>
      </c>
      <c r="J122">
        <v>75100</v>
      </c>
    </row>
    <row r="123" spans="9:10" x14ac:dyDescent="0.2">
      <c r="I123" t="s">
        <v>20</v>
      </c>
      <c r="J123">
        <v>45300</v>
      </c>
    </row>
    <row r="124" spans="9:10" x14ac:dyDescent="0.2">
      <c r="I124" t="s">
        <v>14</v>
      </c>
      <c r="J124">
        <v>136800</v>
      </c>
    </row>
    <row r="125" spans="9:10" x14ac:dyDescent="0.2">
      <c r="I125" t="s">
        <v>14</v>
      </c>
      <c r="J125">
        <v>177700</v>
      </c>
    </row>
    <row r="126" spans="9:10" x14ac:dyDescent="0.2">
      <c r="I126" t="s">
        <v>20</v>
      </c>
      <c r="J126">
        <v>2600</v>
      </c>
    </row>
    <row r="127" spans="9:10" x14ac:dyDescent="0.2">
      <c r="I127" t="s">
        <v>20</v>
      </c>
      <c r="J127">
        <v>5300</v>
      </c>
    </row>
    <row r="128" spans="9:10" x14ac:dyDescent="0.2">
      <c r="I128" t="s">
        <v>14</v>
      </c>
      <c r="J128">
        <v>180200</v>
      </c>
    </row>
    <row r="129" spans="9:10" x14ac:dyDescent="0.2">
      <c r="I129" t="s">
        <v>14</v>
      </c>
      <c r="J129">
        <v>103200</v>
      </c>
    </row>
    <row r="130" spans="9:10" x14ac:dyDescent="0.2">
      <c r="I130" t="s">
        <v>74</v>
      </c>
      <c r="J130">
        <v>70600</v>
      </c>
    </row>
    <row r="131" spans="9:10" x14ac:dyDescent="0.2">
      <c r="I131" t="s">
        <v>74</v>
      </c>
      <c r="J131">
        <v>148500</v>
      </c>
    </row>
    <row r="132" spans="9:10" x14ac:dyDescent="0.2">
      <c r="I132" t="s">
        <v>20</v>
      </c>
      <c r="J132">
        <v>9600</v>
      </c>
    </row>
    <row r="133" spans="9:10" x14ac:dyDescent="0.2">
      <c r="I133" t="s">
        <v>20</v>
      </c>
      <c r="J133">
        <v>164700</v>
      </c>
    </row>
    <row r="134" spans="9:10" x14ac:dyDescent="0.2">
      <c r="I134" t="s">
        <v>20</v>
      </c>
      <c r="J134">
        <v>3300</v>
      </c>
    </row>
    <row r="135" spans="9:10" x14ac:dyDescent="0.2">
      <c r="I135" t="s">
        <v>20</v>
      </c>
      <c r="J135">
        <v>4500</v>
      </c>
    </row>
    <row r="136" spans="9:10" x14ac:dyDescent="0.2">
      <c r="I136" t="s">
        <v>14</v>
      </c>
      <c r="J136">
        <v>99500</v>
      </c>
    </row>
    <row r="137" spans="9:10" x14ac:dyDescent="0.2">
      <c r="I137" t="s">
        <v>14</v>
      </c>
      <c r="J137">
        <v>7700</v>
      </c>
    </row>
    <row r="138" spans="9:10" x14ac:dyDescent="0.2">
      <c r="I138" t="s">
        <v>74</v>
      </c>
      <c r="J138">
        <v>82800</v>
      </c>
    </row>
    <row r="139" spans="9:10" x14ac:dyDescent="0.2">
      <c r="I139" t="s">
        <v>20</v>
      </c>
      <c r="J139">
        <v>1800</v>
      </c>
    </row>
    <row r="140" spans="9:10" x14ac:dyDescent="0.2">
      <c r="I140" t="s">
        <v>14</v>
      </c>
      <c r="J140">
        <v>9600</v>
      </c>
    </row>
    <row r="141" spans="9:10" x14ac:dyDescent="0.2">
      <c r="I141" t="s">
        <v>14</v>
      </c>
      <c r="J141">
        <v>92100</v>
      </c>
    </row>
    <row r="142" spans="9:10" x14ac:dyDescent="0.2">
      <c r="I142" t="s">
        <v>20</v>
      </c>
      <c r="J142">
        <v>5500</v>
      </c>
    </row>
    <row r="143" spans="9:10" x14ac:dyDescent="0.2">
      <c r="I143" t="s">
        <v>20</v>
      </c>
      <c r="J143">
        <v>64300</v>
      </c>
    </row>
    <row r="144" spans="9:10" x14ac:dyDescent="0.2">
      <c r="I144" t="s">
        <v>20</v>
      </c>
      <c r="J144">
        <v>5000</v>
      </c>
    </row>
    <row r="145" spans="9:10" x14ac:dyDescent="0.2">
      <c r="I145" t="s">
        <v>20</v>
      </c>
      <c r="J145">
        <v>5400</v>
      </c>
    </row>
    <row r="146" spans="9:10" x14ac:dyDescent="0.2">
      <c r="I146" t="s">
        <v>20</v>
      </c>
      <c r="J146">
        <v>9000</v>
      </c>
    </row>
    <row r="147" spans="9:10" x14ac:dyDescent="0.2">
      <c r="I147" t="s">
        <v>20</v>
      </c>
      <c r="J147">
        <v>25000</v>
      </c>
    </row>
    <row r="148" spans="9:10" x14ac:dyDescent="0.2">
      <c r="I148" t="s">
        <v>74</v>
      </c>
      <c r="J148">
        <v>8800</v>
      </c>
    </row>
    <row r="149" spans="9:10" x14ac:dyDescent="0.2">
      <c r="I149" t="s">
        <v>20</v>
      </c>
      <c r="J149">
        <v>8300</v>
      </c>
    </row>
    <row r="150" spans="9:10" x14ac:dyDescent="0.2">
      <c r="I150" t="s">
        <v>20</v>
      </c>
      <c r="J150">
        <v>9300</v>
      </c>
    </row>
    <row r="151" spans="9:10" x14ac:dyDescent="0.2">
      <c r="I151" t="s">
        <v>20</v>
      </c>
      <c r="J151">
        <v>6200</v>
      </c>
    </row>
    <row r="152" spans="9:10" x14ac:dyDescent="0.2">
      <c r="I152" t="s">
        <v>14</v>
      </c>
      <c r="J152">
        <v>100</v>
      </c>
    </row>
    <row r="153" spans="9:10" x14ac:dyDescent="0.2">
      <c r="I153" t="s">
        <v>14</v>
      </c>
      <c r="J153">
        <v>137200</v>
      </c>
    </row>
    <row r="154" spans="9:10" x14ac:dyDescent="0.2">
      <c r="I154" t="s">
        <v>20</v>
      </c>
      <c r="J154">
        <v>41500</v>
      </c>
    </row>
    <row r="155" spans="9:10" x14ac:dyDescent="0.2">
      <c r="I155" t="s">
        <v>14</v>
      </c>
      <c r="J155">
        <v>189400</v>
      </c>
    </row>
    <row r="156" spans="9:10" x14ac:dyDescent="0.2">
      <c r="I156" t="s">
        <v>14</v>
      </c>
      <c r="J156">
        <v>171300</v>
      </c>
    </row>
    <row r="157" spans="9:10" x14ac:dyDescent="0.2">
      <c r="I157" t="s">
        <v>14</v>
      </c>
      <c r="J157">
        <v>139500</v>
      </c>
    </row>
    <row r="158" spans="9:10" x14ac:dyDescent="0.2">
      <c r="I158" t="s">
        <v>74</v>
      </c>
      <c r="J158">
        <v>36400</v>
      </c>
    </row>
    <row r="159" spans="9:10" x14ac:dyDescent="0.2">
      <c r="I159" t="s">
        <v>14</v>
      </c>
      <c r="J159">
        <v>4200</v>
      </c>
    </row>
    <row r="160" spans="9:10" x14ac:dyDescent="0.2">
      <c r="I160" t="s">
        <v>20</v>
      </c>
      <c r="J160">
        <v>2100</v>
      </c>
    </row>
    <row r="161" spans="9:10" x14ac:dyDescent="0.2">
      <c r="I161" t="s">
        <v>20</v>
      </c>
      <c r="J161">
        <v>191200</v>
      </c>
    </row>
    <row r="162" spans="9:10" x14ac:dyDescent="0.2">
      <c r="I162" t="s">
        <v>20</v>
      </c>
      <c r="J162">
        <v>8000</v>
      </c>
    </row>
    <row r="163" spans="9:10" x14ac:dyDescent="0.2">
      <c r="I163" t="s">
        <v>14</v>
      </c>
      <c r="J163">
        <v>5500</v>
      </c>
    </row>
    <row r="164" spans="9:10" x14ac:dyDescent="0.2">
      <c r="I164" t="s">
        <v>20</v>
      </c>
      <c r="J164">
        <v>6100</v>
      </c>
    </row>
    <row r="165" spans="9:10" x14ac:dyDescent="0.2">
      <c r="I165" t="s">
        <v>20</v>
      </c>
      <c r="J165">
        <v>3500</v>
      </c>
    </row>
    <row r="166" spans="9:10" x14ac:dyDescent="0.2">
      <c r="I166" t="s">
        <v>20</v>
      </c>
      <c r="J166">
        <v>150500</v>
      </c>
    </row>
    <row r="167" spans="9:10" x14ac:dyDescent="0.2">
      <c r="I167" t="s">
        <v>20</v>
      </c>
      <c r="J167">
        <v>90400</v>
      </c>
    </row>
    <row r="168" spans="9:10" x14ac:dyDescent="0.2">
      <c r="I168" t="s">
        <v>20</v>
      </c>
      <c r="J168">
        <v>9800</v>
      </c>
    </row>
    <row r="169" spans="9:10" x14ac:dyDescent="0.2">
      <c r="I169" t="s">
        <v>20</v>
      </c>
      <c r="J169">
        <v>2600</v>
      </c>
    </row>
    <row r="170" spans="9:10" x14ac:dyDescent="0.2">
      <c r="I170" t="s">
        <v>14</v>
      </c>
      <c r="J170">
        <v>128100</v>
      </c>
    </row>
    <row r="171" spans="9:10" x14ac:dyDescent="0.2">
      <c r="I171" t="s">
        <v>20</v>
      </c>
      <c r="J171">
        <v>23300</v>
      </c>
    </row>
    <row r="172" spans="9:10" x14ac:dyDescent="0.2">
      <c r="I172" t="s">
        <v>14</v>
      </c>
      <c r="J172">
        <v>188100</v>
      </c>
    </row>
    <row r="173" spans="9:10" x14ac:dyDescent="0.2">
      <c r="I173" t="s">
        <v>14</v>
      </c>
      <c r="J173">
        <v>4900</v>
      </c>
    </row>
    <row r="174" spans="9:10" x14ac:dyDescent="0.2">
      <c r="I174" t="s">
        <v>14</v>
      </c>
      <c r="J174">
        <v>800</v>
      </c>
    </row>
    <row r="175" spans="9:10" x14ac:dyDescent="0.2">
      <c r="I175" t="s">
        <v>20</v>
      </c>
      <c r="J175">
        <v>96700</v>
      </c>
    </row>
    <row r="176" spans="9:10" x14ac:dyDescent="0.2">
      <c r="I176" t="s">
        <v>20</v>
      </c>
      <c r="J176">
        <v>600</v>
      </c>
    </row>
    <row r="177" spans="9:10" x14ac:dyDescent="0.2">
      <c r="I177" t="s">
        <v>14</v>
      </c>
      <c r="J177">
        <v>181200</v>
      </c>
    </row>
    <row r="178" spans="9:10" x14ac:dyDescent="0.2">
      <c r="I178" t="s">
        <v>14</v>
      </c>
      <c r="J178">
        <v>115000</v>
      </c>
    </row>
    <row r="179" spans="9:10" x14ac:dyDescent="0.2">
      <c r="I179" t="s">
        <v>20</v>
      </c>
      <c r="J179">
        <v>38800</v>
      </c>
    </row>
    <row r="180" spans="9:10" x14ac:dyDescent="0.2">
      <c r="I180" t="s">
        <v>14</v>
      </c>
      <c r="J180">
        <v>7200</v>
      </c>
    </row>
    <row r="181" spans="9:10" x14ac:dyDescent="0.2">
      <c r="I181" t="s">
        <v>20</v>
      </c>
      <c r="J181">
        <v>44500</v>
      </c>
    </row>
    <row r="182" spans="9:10" x14ac:dyDescent="0.2">
      <c r="I182" t="s">
        <v>20</v>
      </c>
      <c r="J182">
        <v>56000</v>
      </c>
    </row>
    <row r="183" spans="9:10" x14ac:dyDescent="0.2">
      <c r="I183" t="s">
        <v>14</v>
      </c>
      <c r="J183">
        <v>8600</v>
      </c>
    </row>
    <row r="184" spans="9:10" x14ac:dyDescent="0.2">
      <c r="I184" t="s">
        <v>20</v>
      </c>
      <c r="J184">
        <v>27100</v>
      </c>
    </row>
    <row r="185" spans="9:10" x14ac:dyDescent="0.2">
      <c r="I185" t="s">
        <v>14</v>
      </c>
      <c r="J185">
        <v>5100</v>
      </c>
    </row>
    <row r="186" spans="9:10" x14ac:dyDescent="0.2">
      <c r="I186" t="s">
        <v>20</v>
      </c>
      <c r="J186">
        <v>3600</v>
      </c>
    </row>
    <row r="187" spans="9:10" x14ac:dyDescent="0.2">
      <c r="I187" t="s">
        <v>14</v>
      </c>
      <c r="J187">
        <v>1000</v>
      </c>
    </row>
    <row r="188" spans="9:10" x14ac:dyDescent="0.2">
      <c r="I188" t="s">
        <v>14</v>
      </c>
      <c r="J188">
        <v>88800</v>
      </c>
    </row>
    <row r="189" spans="9:10" x14ac:dyDescent="0.2">
      <c r="I189" t="s">
        <v>20</v>
      </c>
      <c r="J189">
        <v>60200</v>
      </c>
    </row>
    <row r="190" spans="9:10" x14ac:dyDescent="0.2">
      <c r="I190" t="s">
        <v>14</v>
      </c>
      <c r="J190">
        <v>8200</v>
      </c>
    </row>
    <row r="191" spans="9:10" x14ac:dyDescent="0.2">
      <c r="I191" t="s">
        <v>74</v>
      </c>
      <c r="J191">
        <v>191300</v>
      </c>
    </row>
    <row r="192" spans="9:10" x14ac:dyDescent="0.2">
      <c r="I192" t="s">
        <v>14</v>
      </c>
      <c r="J192">
        <v>3700</v>
      </c>
    </row>
    <row r="193" spans="9:10" x14ac:dyDescent="0.2">
      <c r="I193" t="s">
        <v>14</v>
      </c>
      <c r="J193">
        <v>8400</v>
      </c>
    </row>
    <row r="194" spans="9:10" x14ac:dyDescent="0.2">
      <c r="I194" t="s">
        <v>14</v>
      </c>
      <c r="J194">
        <v>42600</v>
      </c>
    </row>
    <row r="195" spans="9:10" x14ac:dyDescent="0.2">
      <c r="I195" t="s">
        <v>14</v>
      </c>
      <c r="J195">
        <v>6600</v>
      </c>
    </row>
    <row r="196" spans="9:10" x14ac:dyDescent="0.2">
      <c r="I196" t="s">
        <v>20</v>
      </c>
      <c r="J196">
        <v>7100</v>
      </c>
    </row>
    <row r="197" spans="9:10" x14ac:dyDescent="0.2">
      <c r="I197" t="s">
        <v>20</v>
      </c>
      <c r="J197">
        <v>15800</v>
      </c>
    </row>
    <row r="198" spans="9:10" x14ac:dyDescent="0.2">
      <c r="I198" t="s">
        <v>14</v>
      </c>
      <c r="J198">
        <v>8200</v>
      </c>
    </row>
    <row r="199" spans="9:10" x14ac:dyDescent="0.2">
      <c r="I199" t="s">
        <v>20</v>
      </c>
      <c r="J199">
        <v>54700</v>
      </c>
    </row>
    <row r="200" spans="9:10" x14ac:dyDescent="0.2">
      <c r="I200" t="s">
        <v>14</v>
      </c>
      <c r="J200">
        <v>63200</v>
      </c>
    </row>
    <row r="201" spans="9:10" x14ac:dyDescent="0.2">
      <c r="I201" t="s">
        <v>14</v>
      </c>
      <c r="J201">
        <v>1800</v>
      </c>
    </row>
    <row r="202" spans="9:10" x14ac:dyDescent="0.2">
      <c r="I202" t="s">
        <v>14</v>
      </c>
      <c r="J202">
        <v>100</v>
      </c>
    </row>
    <row r="203" spans="9:10" x14ac:dyDescent="0.2">
      <c r="I203" t="s">
        <v>20</v>
      </c>
      <c r="J203">
        <v>2100</v>
      </c>
    </row>
    <row r="204" spans="9:10" x14ac:dyDescent="0.2">
      <c r="I204" t="s">
        <v>74</v>
      </c>
      <c r="J204">
        <v>8300</v>
      </c>
    </row>
    <row r="205" spans="9:10" x14ac:dyDescent="0.2">
      <c r="I205" t="s">
        <v>20</v>
      </c>
      <c r="J205">
        <v>143900</v>
      </c>
    </row>
    <row r="206" spans="9:10" x14ac:dyDescent="0.2">
      <c r="I206" t="s">
        <v>14</v>
      </c>
      <c r="J206">
        <v>75000</v>
      </c>
    </row>
    <row r="207" spans="9:10" x14ac:dyDescent="0.2">
      <c r="I207" t="s">
        <v>20</v>
      </c>
      <c r="J207">
        <v>1300</v>
      </c>
    </row>
    <row r="208" spans="9:10" x14ac:dyDescent="0.2">
      <c r="I208" t="s">
        <v>74</v>
      </c>
      <c r="J208">
        <v>9000</v>
      </c>
    </row>
    <row r="209" spans="9:10" x14ac:dyDescent="0.2">
      <c r="I209" t="s">
        <v>20</v>
      </c>
      <c r="J209">
        <v>1000</v>
      </c>
    </row>
    <row r="210" spans="9:10" x14ac:dyDescent="0.2">
      <c r="I210" t="s">
        <v>20</v>
      </c>
      <c r="J210">
        <v>196900</v>
      </c>
    </row>
    <row r="211" spans="9:10" x14ac:dyDescent="0.2">
      <c r="I211" t="s">
        <v>47</v>
      </c>
      <c r="J211">
        <v>194500</v>
      </c>
    </row>
    <row r="212" spans="9:10" x14ac:dyDescent="0.2">
      <c r="I212" t="s">
        <v>14</v>
      </c>
      <c r="J212">
        <v>9400</v>
      </c>
    </row>
    <row r="213" spans="9:10" x14ac:dyDescent="0.2">
      <c r="I213" t="s">
        <v>14</v>
      </c>
      <c r="J213">
        <v>104400</v>
      </c>
    </row>
    <row r="214" spans="9:10" x14ac:dyDescent="0.2">
      <c r="I214" t="s">
        <v>20</v>
      </c>
      <c r="J214">
        <v>8100</v>
      </c>
    </row>
    <row r="215" spans="9:10" x14ac:dyDescent="0.2">
      <c r="I215" t="s">
        <v>20</v>
      </c>
      <c r="J215">
        <v>87900</v>
      </c>
    </row>
    <row r="216" spans="9:10" x14ac:dyDescent="0.2">
      <c r="I216" t="s">
        <v>20</v>
      </c>
      <c r="J216">
        <v>1400</v>
      </c>
    </row>
    <row r="217" spans="9:10" x14ac:dyDescent="0.2">
      <c r="I217" t="s">
        <v>14</v>
      </c>
      <c r="J217">
        <v>156800</v>
      </c>
    </row>
    <row r="218" spans="9:10" x14ac:dyDescent="0.2">
      <c r="I218" t="s">
        <v>20</v>
      </c>
      <c r="J218">
        <v>121700</v>
      </c>
    </row>
    <row r="219" spans="9:10" x14ac:dyDescent="0.2">
      <c r="I219" t="s">
        <v>14</v>
      </c>
      <c r="J219">
        <v>129400</v>
      </c>
    </row>
    <row r="220" spans="9:10" x14ac:dyDescent="0.2">
      <c r="I220" t="s">
        <v>20</v>
      </c>
      <c r="J220">
        <v>5700</v>
      </c>
    </row>
    <row r="221" spans="9:10" x14ac:dyDescent="0.2">
      <c r="I221" t="s">
        <v>20</v>
      </c>
      <c r="J221">
        <v>41700</v>
      </c>
    </row>
    <row r="222" spans="9:10" x14ac:dyDescent="0.2">
      <c r="I222" t="s">
        <v>14</v>
      </c>
      <c r="J222">
        <v>7900</v>
      </c>
    </row>
    <row r="223" spans="9:10" x14ac:dyDescent="0.2">
      <c r="I223" t="s">
        <v>14</v>
      </c>
      <c r="J223">
        <v>121500</v>
      </c>
    </row>
    <row r="224" spans="9:10" x14ac:dyDescent="0.2">
      <c r="I224" t="s">
        <v>20</v>
      </c>
      <c r="J224">
        <v>4800</v>
      </c>
    </row>
    <row r="225" spans="9:10" x14ac:dyDescent="0.2">
      <c r="I225" t="s">
        <v>14</v>
      </c>
      <c r="J225">
        <v>87300</v>
      </c>
    </row>
    <row r="226" spans="9:10" x14ac:dyDescent="0.2">
      <c r="I226" t="s">
        <v>20</v>
      </c>
      <c r="J226">
        <v>46300</v>
      </c>
    </row>
    <row r="227" spans="9:10" x14ac:dyDescent="0.2">
      <c r="I227" t="s">
        <v>20</v>
      </c>
      <c r="J227">
        <v>67800</v>
      </c>
    </row>
    <row r="228" spans="9:10" x14ac:dyDescent="0.2">
      <c r="I228" t="s">
        <v>20</v>
      </c>
      <c r="J228">
        <v>3000</v>
      </c>
    </row>
    <row r="229" spans="9:10" x14ac:dyDescent="0.2">
      <c r="I229" t="s">
        <v>20</v>
      </c>
      <c r="J229">
        <v>60900</v>
      </c>
    </row>
    <row r="230" spans="9:10" x14ac:dyDescent="0.2">
      <c r="I230" t="s">
        <v>20</v>
      </c>
      <c r="J230">
        <v>137900</v>
      </c>
    </row>
    <row r="231" spans="9:10" x14ac:dyDescent="0.2">
      <c r="I231" t="s">
        <v>20</v>
      </c>
      <c r="J231">
        <v>85600</v>
      </c>
    </row>
    <row r="232" spans="9:10" x14ac:dyDescent="0.2">
      <c r="I232" t="s">
        <v>20</v>
      </c>
      <c r="J232">
        <v>2400</v>
      </c>
    </row>
    <row r="233" spans="9:10" x14ac:dyDescent="0.2">
      <c r="I233" t="s">
        <v>74</v>
      </c>
      <c r="J233">
        <v>7200</v>
      </c>
    </row>
    <row r="234" spans="9:10" x14ac:dyDescent="0.2">
      <c r="I234" t="s">
        <v>20</v>
      </c>
      <c r="J234">
        <v>3400</v>
      </c>
    </row>
    <row r="235" spans="9:10" x14ac:dyDescent="0.2">
      <c r="I235" t="s">
        <v>20</v>
      </c>
      <c r="J235">
        <v>3800</v>
      </c>
    </row>
    <row r="236" spans="9:10" x14ac:dyDescent="0.2">
      <c r="I236" t="s">
        <v>20</v>
      </c>
      <c r="J236">
        <v>7500</v>
      </c>
    </row>
    <row r="237" spans="9:10" x14ac:dyDescent="0.2">
      <c r="I237" t="s">
        <v>14</v>
      </c>
      <c r="J237">
        <v>8600</v>
      </c>
    </row>
    <row r="238" spans="9:10" x14ac:dyDescent="0.2">
      <c r="I238" t="s">
        <v>14</v>
      </c>
      <c r="J238">
        <v>39500</v>
      </c>
    </row>
    <row r="239" spans="9:10" x14ac:dyDescent="0.2">
      <c r="I239" t="s">
        <v>20</v>
      </c>
      <c r="J239">
        <v>9300</v>
      </c>
    </row>
    <row r="240" spans="9:10" x14ac:dyDescent="0.2">
      <c r="I240" t="s">
        <v>20</v>
      </c>
      <c r="J240">
        <v>2400</v>
      </c>
    </row>
    <row r="241" spans="9:10" x14ac:dyDescent="0.2">
      <c r="I241" t="s">
        <v>14</v>
      </c>
      <c r="J241">
        <v>3200</v>
      </c>
    </row>
    <row r="242" spans="9:10" x14ac:dyDescent="0.2">
      <c r="I242" t="s">
        <v>20</v>
      </c>
      <c r="J242">
        <v>29400</v>
      </c>
    </row>
    <row r="243" spans="9:10" x14ac:dyDescent="0.2">
      <c r="I243" t="s">
        <v>20</v>
      </c>
      <c r="J243">
        <v>168500</v>
      </c>
    </row>
    <row r="244" spans="9:10" x14ac:dyDescent="0.2">
      <c r="I244" t="s">
        <v>20</v>
      </c>
      <c r="J244">
        <v>8400</v>
      </c>
    </row>
    <row r="245" spans="9:10" x14ac:dyDescent="0.2">
      <c r="I245" t="s">
        <v>20</v>
      </c>
      <c r="J245">
        <v>2300</v>
      </c>
    </row>
    <row r="246" spans="9:10" x14ac:dyDescent="0.2">
      <c r="I246" t="s">
        <v>20</v>
      </c>
      <c r="J246">
        <v>700</v>
      </c>
    </row>
    <row r="247" spans="9:10" x14ac:dyDescent="0.2">
      <c r="I247" t="s">
        <v>20</v>
      </c>
      <c r="J247">
        <v>2900</v>
      </c>
    </row>
    <row r="248" spans="9:10" x14ac:dyDescent="0.2">
      <c r="I248" t="s">
        <v>20</v>
      </c>
      <c r="J248">
        <v>4500</v>
      </c>
    </row>
    <row r="249" spans="9:10" x14ac:dyDescent="0.2">
      <c r="I249" t="s">
        <v>20</v>
      </c>
      <c r="J249">
        <v>19800</v>
      </c>
    </row>
    <row r="250" spans="9:10" x14ac:dyDescent="0.2">
      <c r="I250" t="s">
        <v>20</v>
      </c>
      <c r="J250">
        <v>6200</v>
      </c>
    </row>
    <row r="251" spans="9:10" x14ac:dyDescent="0.2">
      <c r="I251" t="s">
        <v>20</v>
      </c>
      <c r="J251">
        <v>61500</v>
      </c>
    </row>
    <row r="252" spans="9:10" x14ac:dyDescent="0.2">
      <c r="I252" t="s">
        <v>14</v>
      </c>
      <c r="J252">
        <v>100</v>
      </c>
    </row>
    <row r="253" spans="9:10" x14ac:dyDescent="0.2">
      <c r="I253" t="s">
        <v>14</v>
      </c>
      <c r="J253">
        <v>7100</v>
      </c>
    </row>
    <row r="254" spans="9:10" x14ac:dyDescent="0.2">
      <c r="I254" t="s">
        <v>20</v>
      </c>
      <c r="J254">
        <v>1000</v>
      </c>
    </row>
    <row r="255" spans="9:10" x14ac:dyDescent="0.2">
      <c r="I255" t="s">
        <v>14</v>
      </c>
      <c r="J255">
        <v>121500</v>
      </c>
    </row>
    <row r="256" spans="9:10" x14ac:dyDescent="0.2">
      <c r="I256" t="s">
        <v>20</v>
      </c>
      <c r="J256">
        <v>4600</v>
      </c>
    </row>
    <row r="257" spans="9:10" x14ac:dyDescent="0.2">
      <c r="I257" t="s">
        <v>20</v>
      </c>
      <c r="J257">
        <v>80500</v>
      </c>
    </row>
    <row r="258" spans="9:10" x14ac:dyDescent="0.2">
      <c r="I258" t="s">
        <v>14</v>
      </c>
      <c r="J258">
        <v>4100</v>
      </c>
    </row>
    <row r="259" spans="9:10" x14ac:dyDescent="0.2">
      <c r="I259" t="s">
        <v>20</v>
      </c>
      <c r="J259">
        <v>5700</v>
      </c>
    </row>
    <row r="260" spans="9:10" x14ac:dyDescent="0.2">
      <c r="I260" t="s">
        <v>20</v>
      </c>
      <c r="J260">
        <v>5000</v>
      </c>
    </row>
    <row r="261" spans="9:10" x14ac:dyDescent="0.2">
      <c r="I261" t="s">
        <v>20</v>
      </c>
      <c r="J261">
        <v>1800</v>
      </c>
    </row>
    <row r="262" spans="9:10" x14ac:dyDescent="0.2">
      <c r="I262" t="s">
        <v>20</v>
      </c>
      <c r="J262">
        <v>6300</v>
      </c>
    </row>
    <row r="263" spans="9:10" x14ac:dyDescent="0.2">
      <c r="I263" t="s">
        <v>14</v>
      </c>
      <c r="J263">
        <v>84300</v>
      </c>
    </row>
    <row r="264" spans="9:10" x14ac:dyDescent="0.2">
      <c r="I264" t="s">
        <v>20</v>
      </c>
      <c r="J264">
        <v>1700</v>
      </c>
    </row>
    <row r="265" spans="9:10" x14ac:dyDescent="0.2">
      <c r="I265" t="s">
        <v>20</v>
      </c>
      <c r="J265">
        <v>2900</v>
      </c>
    </row>
    <row r="266" spans="9:10" x14ac:dyDescent="0.2">
      <c r="I266" t="s">
        <v>20</v>
      </c>
      <c r="J266">
        <v>45600</v>
      </c>
    </row>
    <row r="267" spans="9:10" x14ac:dyDescent="0.2">
      <c r="I267" t="s">
        <v>20</v>
      </c>
      <c r="J267">
        <v>4900</v>
      </c>
    </row>
    <row r="268" spans="9:10" x14ac:dyDescent="0.2">
      <c r="I268" t="s">
        <v>14</v>
      </c>
      <c r="J268">
        <v>111900</v>
      </c>
    </row>
    <row r="269" spans="9:10" x14ac:dyDescent="0.2">
      <c r="I269" t="s">
        <v>20</v>
      </c>
      <c r="J269">
        <v>61600</v>
      </c>
    </row>
    <row r="270" spans="9:10" x14ac:dyDescent="0.2">
      <c r="I270" t="s">
        <v>20</v>
      </c>
      <c r="J270">
        <v>1500</v>
      </c>
    </row>
    <row r="271" spans="9:10" x14ac:dyDescent="0.2">
      <c r="I271" t="s">
        <v>20</v>
      </c>
      <c r="J271">
        <v>3500</v>
      </c>
    </row>
    <row r="272" spans="9:10" x14ac:dyDescent="0.2">
      <c r="I272" t="s">
        <v>74</v>
      </c>
      <c r="J272">
        <v>173900</v>
      </c>
    </row>
    <row r="273" spans="9:10" x14ac:dyDescent="0.2">
      <c r="I273" t="s">
        <v>47</v>
      </c>
      <c r="J273">
        <v>153700</v>
      </c>
    </row>
    <row r="274" spans="9:10" x14ac:dyDescent="0.2">
      <c r="I274" t="s">
        <v>20</v>
      </c>
      <c r="J274">
        <v>51100</v>
      </c>
    </row>
    <row r="275" spans="9:10" x14ac:dyDescent="0.2">
      <c r="I275" t="s">
        <v>20</v>
      </c>
      <c r="J275">
        <v>7800</v>
      </c>
    </row>
    <row r="276" spans="9:10" x14ac:dyDescent="0.2">
      <c r="I276" t="s">
        <v>14</v>
      </c>
      <c r="J276">
        <v>2400</v>
      </c>
    </row>
    <row r="277" spans="9:10" x14ac:dyDescent="0.2">
      <c r="I277" t="s">
        <v>20</v>
      </c>
      <c r="J277">
        <v>3900</v>
      </c>
    </row>
    <row r="278" spans="9:10" x14ac:dyDescent="0.2">
      <c r="I278" t="s">
        <v>14</v>
      </c>
      <c r="J278">
        <v>5500</v>
      </c>
    </row>
    <row r="279" spans="9:10" x14ac:dyDescent="0.2">
      <c r="I279" t="s">
        <v>20</v>
      </c>
      <c r="J279">
        <v>700</v>
      </c>
    </row>
    <row r="280" spans="9:10" x14ac:dyDescent="0.2">
      <c r="I280" t="s">
        <v>20</v>
      </c>
      <c r="J280">
        <v>2700</v>
      </c>
    </row>
    <row r="281" spans="9:10" x14ac:dyDescent="0.2">
      <c r="I281" t="s">
        <v>20</v>
      </c>
      <c r="J281">
        <v>8000</v>
      </c>
    </row>
    <row r="282" spans="9:10" x14ac:dyDescent="0.2">
      <c r="I282" t="s">
        <v>20</v>
      </c>
      <c r="J282">
        <v>2500</v>
      </c>
    </row>
    <row r="283" spans="9:10" x14ac:dyDescent="0.2">
      <c r="I283" t="s">
        <v>14</v>
      </c>
      <c r="J283">
        <v>164500</v>
      </c>
    </row>
    <row r="284" spans="9:10" x14ac:dyDescent="0.2">
      <c r="I284" t="s">
        <v>20</v>
      </c>
      <c r="J284">
        <v>8400</v>
      </c>
    </row>
    <row r="285" spans="9:10" x14ac:dyDescent="0.2">
      <c r="I285" t="s">
        <v>14</v>
      </c>
      <c r="J285">
        <v>8100</v>
      </c>
    </row>
    <row r="286" spans="9:10" x14ac:dyDescent="0.2">
      <c r="I286" t="s">
        <v>14</v>
      </c>
      <c r="J286">
        <v>9800</v>
      </c>
    </row>
    <row r="287" spans="9:10" x14ac:dyDescent="0.2">
      <c r="I287" t="s">
        <v>20</v>
      </c>
      <c r="J287">
        <v>900</v>
      </c>
    </row>
    <row r="288" spans="9:10" x14ac:dyDescent="0.2">
      <c r="I288" t="s">
        <v>74</v>
      </c>
      <c r="J288">
        <v>112100</v>
      </c>
    </row>
    <row r="289" spans="9:10" x14ac:dyDescent="0.2">
      <c r="I289" t="s">
        <v>20</v>
      </c>
      <c r="J289">
        <v>6300</v>
      </c>
    </row>
    <row r="290" spans="9:10" x14ac:dyDescent="0.2">
      <c r="I290" t="s">
        <v>14</v>
      </c>
      <c r="J290">
        <v>5600</v>
      </c>
    </row>
    <row r="291" spans="9:10" x14ac:dyDescent="0.2">
      <c r="I291" t="s">
        <v>20</v>
      </c>
      <c r="J291">
        <v>800</v>
      </c>
    </row>
    <row r="292" spans="9:10" x14ac:dyDescent="0.2">
      <c r="I292" t="s">
        <v>14</v>
      </c>
      <c r="J292">
        <v>168600</v>
      </c>
    </row>
    <row r="293" spans="9:10" x14ac:dyDescent="0.2">
      <c r="I293" t="s">
        <v>20</v>
      </c>
      <c r="J293">
        <v>1800</v>
      </c>
    </row>
    <row r="294" spans="9:10" x14ac:dyDescent="0.2">
      <c r="I294" t="s">
        <v>14</v>
      </c>
      <c r="J294">
        <v>7300</v>
      </c>
    </row>
    <row r="295" spans="9:10" x14ac:dyDescent="0.2">
      <c r="I295" t="s">
        <v>74</v>
      </c>
      <c r="J295">
        <v>6500</v>
      </c>
    </row>
    <row r="296" spans="9:10" x14ac:dyDescent="0.2">
      <c r="I296" t="s">
        <v>20</v>
      </c>
      <c r="J296">
        <v>600</v>
      </c>
    </row>
    <row r="297" spans="9:10" x14ac:dyDescent="0.2">
      <c r="I297" t="s">
        <v>14</v>
      </c>
      <c r="J297">
        <v>192900</v>
      </c>
    </row>
    <row r="298" spans="9:10" x14ac:dyDescent="0.2">
      <c r="I298" t="s">
        <v>14</v>
      </c>
      <c r="J298">
        <v>6100</v>
      </c>
    </row>
    <row r="299" spans="9:10" x14ac:dyDescent="0.2">
      <c r="I299" t="s">
        <v>14</v>
      </c>
      <c r="J299">
        <v>7200</v>
      </c>
    </row>
    <row r="300" spans="9:10" x14ac:dyDescent="0.2">
      <c r="I300" t="s">
        <v>20</v>
      </c>
      <c r="J300">
        <v>3500</v>
      </c>
    </row>
    <row r="301" spans="9:10" x14ac:dyDescent="0.2">
      <c r="I301" t="s">
        <v>14</v>
      </c>
      <c r="J301">
        <v>3800</v>
      </c>
    </row>
    <row r="302" spans="9:10" x14ac:dyDescent="0.2">
      <c r="I302" t="s">
        <v>14</v>
      </c>
      <c r="J302">
        <v>100</v>
      </c>
    </row>
    <row r="303" spans="9:10" x14ac:dyDescent="0.2">
      <c r="I303" t="s">
        <v>20</v>
      </c>
      <c r="J303">
        <v>900</v>
      </c>
    </row>
    <row r="304" spans="9:10" x14ac:dyDescent="0.2">
      <c r="I304" t="s">
        <v>14</v>
      </c>
      <c r="J304">
        <v>76100</v>
      </c>
    </row>
    <row r="305" spans="9:10" x14ac:dyDescent="0.2">
      <c r="I305" t="s">
        <v>14</v>
      </c>
      <c r="J305">
        <v>3400</v>
      </c>
    </row>
    <row r="306" spans="9:10" x14ac:dyDescent="0.2">
      <c r="I306" t="s">
        <v>20</v>
      </c>
      <c r="J306">
        <v>2100</v>
      </c>
    </row>
    <row r="307" spans="9:10" x14ac:dyDescent="0.2">
      <c r="I307" t="s">
        <v>20</v>
      </c>
      <c r="J307">
        <v>2800</v>
      </c>
    </row>
    <row r="308" spans="9:10" x14ac:dyDescent="0.2">
      <c r="I308" t="s">
        <v>14</v>
      </c>
      <c r="J308">
        <v>6500</v>
      </c>
    </row>
    <row r="309" spans="9:10" x14ac:dyDescent="0.2">
      <c r="I309" t="s">
        <v>20</v>
      </c>
      <c r="J309">
        <v>32900</v>
      </c>
    </row>
    <row r="310" spans="9:10" x14ac:dyDescent="0.2">
      <c r="I310" t="s">
        <v>14</v>
      </c>
      <c r="J310">
        <v>118200</v>
      </c>
    </row>
    <row r="311" spans="9:10" x14ac:dyDescent="0.2">
      <c r="I311" t="s">
        <v>74</v>
      </c>
      <c r="J311">
        <v>4100</v>
      </c>
    </row>
    <row r="312" spans="9:10" x14ac:dyDescent="0.2">
      <c r="I312" t="s">
        <v>14</v>
      </c>
      <c r="J312">
        <v>7800</v>
      </c>
    </row>
    <row r="313" spans="9:10" x14ac:dyDescent="0.2">
      <c r="I313" t="s">
        <v>20</v>
      </c>
      <c r="J313">
        <v>6300</v>
      </c>
    </row>
    <row r="314" spans="9:10" x14ac:dyDescent="0.2">
      <c r="I314" t="s">
        <v>20</v>
      </c>
      <c r="J314">
        <v>59100</v>
      </c>
    </row>
    <row r="315" spans="9:10" x14ac:dyDescent="0.2">
      <c r="I315" t="s">
        <v>20</v>
      </c>
      <c r="J315">
        <v>2200</v>
      </c>
    </row>
    <row r="316" spans="9:10" x14ac:dyDescent="0.2">
      <c r="I316" t="s">
        <v>20</v>
      </c>
      <c r="J316">
        <v>1400</v>
      </c>
    </row>
    <row r="317" spans="9:10" x14ac:dyDescent="0.2">
      <c r="I317" t="s">
        <v>14</v>
      </c>
      <c r="J317">
        <v>9500</v>
      </c>
    </row>
    <row r="318" spans="9:10" x14ac:dyDescent="0.2">
      <c r="I318" t="s">
        <v>14</v>
      </c>
      <c r="J318">
        <v>9600</v>
      </c>
    </row>
    <row r="319" spans="9:10" x14ac:dyDescent="0.2">
      <c r="I319" t="s">
        <v>14</v>
      </c>
      <c r="J319">
        <v>6600</v>
      </c>
    </row>
    <row r="320" spans="9:10" x14ac:dyDescent="0.2">
      <c r="I320" t="s">
        <v>14</v>
      </c>
      <c r="J320">
        <v>5700</v>
      </c>
    </row>
    <row r="321" spans="9:10" x14ac:dyDescent="0.2">
      <c r="I321" t="s">
        <v>74</v>
      </c>
      <c r="J321">
        <v>8400</v>
      </c>
    </row>
    <row r="322" spans="9:10" x14ac:dyDescent="0.2">
      <c r="I322" t="s">
        <v>14</v>
      </c>
      <c r="J322">
        <v>84400</v>
      </c>
    </row>
    <row r="323" spans="9:10" x14ac:dyDescent="0.2">
      <c r="I323" t="s">
        <v>14</v>
      </c>
      <c r="J323">
        <v>170400</v>
      </c>
    </row>
    <row r="324" spans="9:10" x14ac:dyDescent="0.2">
      <c r="I324" t="s">
        <v>20</v>
      </c>
      <c r="J324">
        <v>117900</v>
      </c>
    </row>
    <row r="325" spans="9:10" x14ac:dyDescent="0.2">
      <c r="I325" t="s">
        <v>14</v>
      </c>
      <c r="J325">
        <v>8900</v>
      </c>
    </row>
    <row r="326" spans="9:10" x14ac:dyDescent="0.2">
      <c r="I326" t="s">
        <v>20</v>
      </c>
      <c r="J326">
        <v>7100</v>
      </c>
    </row>
    <row r="327" spans="9:10" x14ac:dyDescent="0.2">
      <c r="I327" t="s">
        <v>14</v>
      </c>
      <c r="J327">
        <v>6500</v>
      </c>
    </row>
    <row r="328" spans="9:10" x14ac:dyDescent="0.2">
      <c r="I328" t="s">
        <v>14</v>
      </c>
      <c r="J328">
        <v>7200</v>
      </c>
    </row>
    <row r="329" spans="9:10" x14ac:dyDescent="0.2">
      <c r="I329" t="s">
        <v>14</v>
      </c>
      <c r="J329">
        <v>2600</v>
      </c>
    </row>
    <row r="330" spans="9:10" x14ac:dyDescent="0.2">
      <c r="I330" t="s">
        <v>20</v>
      </c>
      <c r="J330">
        <v>98700</v>
      </c>
    </row>
    <row r="331" spans="9:10" x14ac:dyDescent="0.2">
      <c r="I331" t="s">
        <v>47</v>
      </c>
      <c r="J331">
        <v>93800</v>
      </c>
    </row>
    <row r="332" spans="9:10" x14ac:dyDescent="0.2">
      <c r="I332" t="s">
        <v>20</v>
      </c>
      <c r="J332">
        <v>33700</v>
      </c>
    </row>
    <row r="333" spans="9:10" x14ac:dyDescent="0.2">
      <c r="I333" t="s">
        <v>20</v>
      </c>
      <c r="J333">
        <v>3300</v>
      </c>
    </row>
    <row r="334" spans="9:10" x14ac:dyDescent="0.2">
      <c r="I334" t="s">
        <v>20</v>
      </c>
      <c r="J334">
        <v>20700</v>
      </c>
    </row>
    <row r="335" spans="9:10" x14ac:dyDescent="0.2">
      <c r="I335" t="s">
        <v>20</v>
      </c>
      <c r="J335">
        <v>9600</v>
      </c>
    </row>
    <row r="336" spans="9:10" x14ac:dyDescent="0.2">
      <c r="I336" t="s">
        <v>20</v>
      </c>
      <c r="J336">
        <v>66200</v>
      </c>
    </row>
    <row r="337" spans="9:10" x14ac:dyDescent="0.2">
      <c r="I337" t="s">
        <v>20</v>
      </c>
      <c r="J337">
        <v>173800</v>
      </c>
    </row>
    <row r="338" spans="9:10" x14ac:dyDescent="0.2">
      <c r="I338" t="s">
        <v>14</v>
      </c>
      <c r="J338">
        <v>70700</v>
      </c>
    </row>
    <row r="339" spans="9:10" x14ac:dyDescent="0.2">
      <c r="I339" t="s">
        <v>20</v>
      </c>
      <c r="J339">
        <v>94500</v>
      </c>
    </row>
    <row r="340" spans="9:10" x14ac:dyDescent="0.2">
      <c r="I340" t="s">
        <v>20</v>
      </c>
      <c r="J340">
        <v>69800</v>
      </c>
    </row>
    <row r="341" spans="9:10" x14ac:dyDescent="0.2">
      <c r="I341" t="s">
        <v>74</v>
      </c>
      <c r="J341">
        <v>136300</v>
      </c>
    </row>
    <row r="342" spans="9:10" x14ac:dyDescent="0.2">
      <c r="I342" t="s">
        <v>14</v>
      </c>
      <c r="J342">
        <v>37100</v>
      </c>
    </row>
    <row r="343" spans="9:10" x14ac:dyDescent="0.2">
      <c r="I343" t="s">
        <v>14</v>
      </c>
      <c r="J343">
        <v>114300</v>
      </c>
    </row>
    <row r="344" spans="9:10" x14ac:dyDescent="0.2">
      <c r="I344" t="s">
        <v>14</v>
      </c>
      <c r="J344">
        <v>47900</v>
      </c>
    </row>
    <row r="345" spans="9:10" x14ac:dyDescent="0.2">
      <c r="I345" t="s">
        <v>14</v>
      </c>
      <c r="J345">
        <v>9000</v>
      </c>
    </row>
    <row r="346" spans="9:10" x14ac:dyDescent="0.2">
      <c r="I346" t="s">
        <v>14</v>
      </c>
      <c r="J346">
        <v>197600</v>
      </c>
    </row>
    <row r="347" spans="9:10" x14ac:dyDescent="0.2">
      <c r="I347" t="s">
        <v>14</v>
      </c>
      <c r="J347">
        <v>157600</v>
      </c>
    </row>
    <row r="348" spans="9:10" x14ac:dyDescent="0.2">
      <c r="I348" t="s">
        <v>14</v>
      </c>
      <c r="J348">
        <v>8000</v>
      </c>
    </row>
    <row r="349" spans="9:10" x14ac:dyDescent="0.2">
      <c r="I349" t="s">
        <v>20</v>
      </c>
      <c r="J349">
        <v>900</v>
      </c>
    </row>
    <row r="350" spans="9:10" x14ac:dyDescent="0.2">
      <c r="I350" t="s">
        <v>14</v>
      </c>
      <c r="J350">
        <v>199000</v>
      </c>
    </row>
    <row r="351" spans="9:10" x14ac:dyDescent="0.2">
      <c r="I351" t="s">
        <v>14</v>
      </c>
      <c r="J351">
        <v>180800</v>
      </c>
    </row>
    <row r="352" spans="9:10" x14ac:dyDescent="0.2">
      <c r="I352" t="s">
        <v>14</v>
      </c>
      <c r="J352">
        <v>100</v>
      </c>
    </row>
    <row r="353" spans="9:10" x14ac:dyDescent="0.2">
      <c r="I353" t="s">
        <v>20</v>
      </c>
      <c r="J353">
        <v>74100</v>
      </c>
    </row>
    <row r="354" spans="9:10" x14ac:dyDescent="0.2">
      <c r="I354" t="s">
        <v>14</v>
      </c>
      <c r="J354">
        <v>2800</v>
      </c>
    </row>
    <row r="355" spans="9:10" x14ac:dyDescent="0.2">
      <c r="I355" t="s">
        <v>20</v>
      </c>
      <c r="J355">
        <v>33600</v>
      </c>
    </row>
    <row r="356" spans="9:10" x14ac:dyDescent="0.2">
      <c r="I356" t="s">
        <v>20</v>
      </c>
      <c r="J356">
        <v>6100</v>
      </c>
    </row>
    <row r="357" spans="9:10" x14ac:dyDescent="0.2">
      <c r="I357" t="s">
        <v>47</v>
      </c>
      <c r="J357">
        <v>3800</v>
      </c>
    </row>
    <row r="358" spans="9:10" x14ac:dyDescent="0.2">
      <c r="I358" t="s">
        <v>14</v>
      </c>
      <c r="J358">
        <v>9300</v>
      </c>
    </row>
    <row r="359" spans="9:10" x14ac:dyDescent="0.2">
      <c r="I359" t="s">
        <v>20</v>
      </c>
      <c r="J359">
        <v>2300</v>
      </c>
    </row>
    <row r="360" spans="9:10" x14ac:dyDescent="0.2">
      <c r="I360" t="s">
        <v>14</v>
      </c>
      <c r="J360">
        <v>9700</v>
      </c>
    </row>
    <row r="361" spans="9:10" x14ac:dyDescent="0.2">
      <c r="I361" t="s">
        <v>20</v>
      </c>
      <c r="J361">
        <v>4000</v>
      </c>
    </row>
    <row r="362" spans="9:10" x14ac:dyDescent="0.2">
      <c r="I362" t="s">
        <v>20</v>
      </c>
      <c r="J362">
        <v>59700</v>
      </c>
    </row>
    <row r="363" spans="9:10" x14ac:dyDescent="0.2">
      <c r="I363" t="s">
        <v>20</v>
      </c>
      <c r="J363">
        <v>5500</v>
      </c>
    </row>
    <row r="364" spans="9:10" x14ac:dyDescent="0.2">
      <c r="I364" t="s">
        <v>20</v>
      </c>
      <c r="J364">
        <v>3700</v>
      </c>
    </row>
    <row r="365" spans="9:10" x14ac:dyDescent="0.2">
      <c r="I365" t="s">
        <v>20</v>
      </c>
      <c r="J365">
        <v>5200</v>
      </c>
    </row>
    <row r="366" spans="9:10" x14ac:dyDescent="0.2">
      <c r="I366" t="s">
        <v>20</v>
      </c>
      <c r="J366">
        <v>900</v>
      </c>
    </row>
    <row r="367" spans="9:10" x14ac:dyDescent="0.2">
      <c r="I367" t="s">
        <v>20</v>
      </c>
      <c r="J367">
        <v>1600</v>
      </c>
    </row>
    <row r="368" spans="9:10" x14ac:dyDescent="0.2">
      <c r="I368" t="s">
        <v>20</v>
      </c>
      <c r="J368">
        <v>1800</v>
      </c>
    </row>
    <row r="369" spans="9:10" x14ac:dyDescent="0.2">
      <c r="I369" t="s">
        <v>14</v>
      </c>
      <c r="J369">
        <v>9900</v>
      </c>
    </row>
    <row r="370" spans="9:10" x14ac:dyDescent="0.2">
      <c r="I370" t="s">
        <v>20</v>
      </c>
      <c r="J370">
        <v>5200</v>
      </c>
    </row>
    <row r="371" spans="9:10" x14ac:dyDescent="0.2">
      <c r="I371" t="s">
        <v>20</v>
      </c>
      <c r="J371">
        <v>5400</v>
      </c>
    </row>
    <row r="372" spans="9:10" x14ac:dyDescent="0.2">
      <c r="I372" t="s">
        <v>20</v>
      </c>
      <c r="J372">
        <v>112300</v>
      </c>
    </row>
    <row r="373" spans="9:10" x14ac:dyDescent="0.2">
      <c r="I373" t="s">
        <v>14</v>
      </c>
      <c r="J373">
        <v>189200</v>
      </c>
    </row>
    <row r="374" spans="9:10" x14ac:dyDescent="0.2">
      <c r="I374" t="s">
        <v>20</v>
      </c>
      <c r="J374">
        <v>900</v>
      </c>
    </row>
    <row r="375" spans="9:10" x14ac:dyDescent="0.2">
      <c r="I375" t="s">
        <v>20</v>
      </c>
      <c r="J375">
        <v>22500</v>
      </c>
    </row>
    <row r="376" spans="9:10" x14ac:dyDescent="0.2">
      <c r="I376" t="s">
        <v>14</v>
      </c>
      <c r="J376">
        <v>167400</v>
      </c>
    </row>
    <row r="377" spans="9:10" x14ac:dyDescent="0.2">
      <c r="I377" t="s">
        <v>14</v>
      </c>
      <c r="J377">
        <v>2700</v>
      </c>
    </row>
    <row r="378" spans="9:10" x14ac:dyDescent="0.2">
      <c r="I378" t="s">
        <v>20</v>
      </c>
      <c r="J378">
        <v>3400</v>
      </c>
    </row>
    <row r="379" spans="9:10" x14ac:dyDescent="0.2">
      <c r="I379" t="s">
        <v>14</v>
      </c>
      <c r="J379">
        <v>49700</v>
      </c>
    </row>
    <row r="380" spans="9:10" x14ac:dyDescent="0.2">
      <c r="I380" t="s">
        <v>14</v>
      </c>
      <c r="J380">
        <v>178200</v>
      </c>
    </row>
    <row r="381" spans="9:10" x14ac:dyDescent="0.2">
      <c r="I381" t="s">
        <v>14</v>
      </c>
      <c r="J381">
        <v>7200</v>
      </c>
    </row>
    <row r="382" spans="9:10" x14ac:dyDescent="0.2">
      <c r="I382" t="s">
        <v>20</v>
      </c>
      <c r="J382">
        <v>2500</v>
      </c>
    </row>
    <row r="383" spans="9:10" x14ac:dyDescent="0.2">
      <c r="I383" t="s">
        <v>20</v>
      </c>
      <c r="J383">
        <v>5300</v>
      </c>
    </row>
    <row r="384" spans="9:10" x14ac:dyDescent="0.2">
      <c r="I384" t="s">
        <v>14</v>
      </c>
      <c r="J384">
        <v>9100</v>
      </c>
    </row>
    <row r="385" spans="9:10" x14ac:dyDescent="0.2">
      <c r="I385" t="s">
        <v>20</v>
      </c>
      <c r="J385">
        <v>6300</v>
      </c>
    </row>
    <row r="386" spans="9:10" x14ac:dyDescent="0.2">
      <c r="I386" t="s">
        <v>20</v>
      </c>
      <c r="J386">
        <v>114400</v>
      </c>
    </row>
    <row r="387" spans="9:10" x14ac:dyDescent="0.2">
      <c r="I387" t="s">
        <v>20</v>
      </c>
      <c r="J387">
        <v>38900</v>
      </c>
    </row>
    <row r="388" spans="9:10" x14ac:dyDescent="0.2">
      <c r="I388" t="s">
        <v>14</v>
      </c>
      <c r="J388">
        <v>135500</v>
      </c>
    </row>
    <row r="389" spans="9:10" x14ac:dyDescent="0.2">
      <c r="I389" t="s">
        <v>14</v>
      </c>
      <c r="J389">
        <v>109000</v>
      </c>
    </row>
    <row r="390" spans="9:10" x14ac:dyDescent="0.2">
      <c r="I390" t="s">
        <v>74</v>
      </c>
      <c r="J390">
        <v>114800</v>
      </c>
    </row>
    <row r="391" spans="9:10" x14ac:dyDescent="0.2">
      <c r="I391" t="s">
        <v>20</v>
      </c>
      <c r="J391">
        <v>83000</v>
      </c>
    </row>
    <row r="392" spans="9:10" x14ac:dyDescent="0.2">
      <c r="I392" t="s">
        <v>20</v>
      </c>
      <c r="J392">
        <v>2400</v>
      </c>
    </row>
    <row r="393" spans="9:10" x14ac:dyDescent="0.2">
      <c r="I393" t="s">
        <v>14</v>
      </c>
      <c r="J393">
        <v>60400</v>
      </c>
    </row>
    <row r="394" spans="9:10" x14ac:dyDescent="0.2">
      <c r="I394" t="s">
        <v>14</v>
      </c>
      <c r="J394">
        <v>102900</v>
      </c>
    </row>
    <row r="395" spans="9:10" x14ac:dyDescent="0.2">
      <c r="I395" t="s">
        <v>20</v>
      </c>
      <c r="J395">
        <v>62800</v>
      </c>
    </row>
    <row r="396" spans="9:10" x14ac:dyDescent="0.2">
      <c r="I396" t="s">
        <v>20</v>
      </c>
      <c r="J396">
        <v>800</v>
      </c>
    </row>
    <row r="397" spans="9:10" x14ac:dyDescent="0.2">
      <c r="I397" t="s">
        <v>20</v>
      </c>
      <c r="J397">
        <v>7100</v>
      </c>
    </row>
    <row r="398" spans="9:10" x14ac:dyDescent="0.2">
      <c r="I398" t="s">
        <v>20</v>
      </c>
      <c r="J398">
        <v>46100</v>
      </c>
    </row>
    <row r="399" spans="9:10" x14ac:dyDescent="0.2">
      <c r="I399" t="s">
        <v>20</v>
      </c>
      <c r="J399">
        <v>8100</v>
      </c>
    </row>
    <row r="400" spans="9:10" x14ac:dyDescent="0.2">
      <c r="I400" t="s">
        <v>20</v>
      </c>
      <c r="J400">
        <v>1700</v>
      </c>
    </row>
    <row r="401" spans="9:10" x14ac:dyDescent="0.2">
      <c r="I401" t="s">
        <v>14</v>
      </c>
      <c r="J401">
        <v>97300</v>
      </c>
    </row>
    <row r="402" spans="9:10" x14ac:dyDescent="0.2">
      <c r="I402" t="s">
        <v>14</v>
      </c>
      <c r="J402">
        <v>100</v>
      </c>
    </row>
    <row r="403" spans="9:10" x14ac:dyDescent="0.2">
      <c r="I403" t="s">
        <v>20</v>
      </c>
      <c r="J403">
        <v>900</v>
      </c>
    </row>
    <row r="404" spans="9:10" x14ac:dyDescent="0.2">
      <c r="I404" t="s">
        <v>14</v>
      </c>
      <c r="J404">
        <v>7300</v>
      </c>
    </row>
    <row r="405" spans="9:10" x14ac:dyDescent="0.2">
      <c r="I405" t="s">
        <v>14</v>
      </c>
      <c r="J405">
        <v>195800</v>
      </c>
    </row>
    <row r="406" spans="9:10" x14ac:dyDescent="0.2">
      <c r="I406" t="s">
        <v>20</v>
      </c>
      <c r="J406">
        <v>48900</v>
      </c>
    </row>
    <row r="407" spans="9:10" x14ac:dyDescent="0.2">
      <c r="I407" t="s">
        <v>14</v>
      </c>
      <c r="J407">
        <v>29600</v>
      </c>
    </row>
    <row r="408" spans="9:10" x14ac:dyDescent="0.2">
      <c r="I408" t="s">
        <v>20</v>
      </c>
      <c r="J408">
        <v>39300</v>
      </c>
    </row>
    <row r="409" spans="9:10" x14ac:dyDescent="0.2">
      <c r="I409" t="s">
        <v>20</v>
      </c>
      <c r="J409">
        <v>3400</v>
      </c>
    </row>
    <row r="410" spans="9:10" x14ac:dyDescent="0.2">
      <c r="I410" t="s">
        <v>20</v>
      </c>
      <c r="J410">
        <v>9200</v>
      </c>
    </row>
    <row r="411" spans="9:10" x14ac:dyDescent="0.2">
      <c r="I411" t="s">
        <v>14</v>
      </c>
      <c r="J411">
        <v>135600</v>
      </c>
    </row>
    <row r="412" spans="9:10" x14ac:dyDescent="0.2">
      <c r="I412" t="s">
        <v>47</v>
      </c>
      <c r="J412">
        <v>153700</v>
      </c>
    </row>
    <row r="413" spans="9:10" x14ac:dyDescent="0.2">
      <c r="I413" t="s">
        <v>20</v>
      </c>
      <c r="J413">
        <v>7800</v>
      </c>
    </row>
    <row r="414" spans="9:10" x14ac:dyDescent="0.2">
      <c r="I414" t="s">
        <v>20</v>
      </c>
      <c r="J414">
        <v>2100</v>
      </c>
    </row>
    <row r="415" spans="9:10" x14ac:dyDescent="0.2">
      <c r="I415" t="s">
        <v>47</v>
      </c>
      <c r="J415">
        <v>189500</v>
      </c>
    </row>
    <row r="416" spans="9:10" x14ac:dyDescent="0.2">
      <c r="I416" t="s">
        <v>14</v>
      </c>
      <c r="J416">
        <v>188200</v>
      </c>
    </row>
    <row r="417" spans="9:10" x14ac:dyDescent="0.2">
      <c r="I417" t="s">
        <v>14</v>
      </c>
      <c r="J417">
        <v>113500</v>
      </c>
    </row>
    <row r="418" spans="9:10" x14ac:dyDescent="0.2">
      <c r="I418" t="s">
        <v>14</v>
      </c>
      <c r="J418">
        <v>134600</v>
      </c>
    </row>
    <row r="419" spans="9:10" x14ac:dyDescent="0.2">
      <c r="I419" t="s">
        <v>14</v>
      </c>
      <c r="J419">
        <v>1700</v>
      </c>
    </row>
    <row r="420" spans="9:10" x14ac:dyDescent="0.2">
      <c r="I420" t="s">
        <v>14</v>
      </c>
      <c r="J420">
        <v>163700</v>
      </c>
    </row>
    <row r="421" spans="9:10" x14ac:dyDescent="0.2">
      <c r="I421" t="s">
        <v>20</v>
      </c>
      <c r="J421">
        <v>113800</v>
      </c>
    </row>
    <row r="422" spans="9:10" x14ac:dyDescent="0.2">
      <c r="I422" t="s">
        <v>20</v>
      </c>
      <c r="J422">
        <v>5000</v>
      </c>
    </row>
    <row r="423" spans="9:10" x14ac:dyDescent="0.2">
      <c r="I423" t="s">
        <v>14</v>
      </c>
      <c r="J423">
        <v>9400</v>
      </c>
    </row>
    <row r="424" spans="9:10" x14ac:dyDescent="0.2">
      <c r="I424" t="s">
        <v>20</v>
      </c>
      <c r="J424">
        <v>8700</v>
      </c>
    </row>
    <row r="425" spans="9:10" x14ac:dyDescent="0.2">
      <c r="I425" t="s">
        <v>14</v>
      </c>
      <c r="J425">
        <v>147800</v>
      </c>
    </row>
    <row r="426" spans="9:10" x14ac:dyDescent="0.2">
      <c r="I426" t="s">
        <v>14</v>
      </c>
      <c r="J426">
        <v>5100</v>
      </c>
    </row>
    <row r="427" spans="9:10" x14ac:dyDescent="0.2">
      <c r="I427" t="s">
        <v>20</v>
      </c>
      <c r="J427">
        <v>2700</v>
      </c>
    </row>
    <row r="428" spans="9:10" x14ac:dyDescent="0.2">
      <c r="I428" t="s">
        <v>20</v>
      </c>
      <c r="J428">
        <v>1800</v>
      </c>
    </row>
    <row r="429" spans="9:10" x14ac:dyDescent="0.2">
      <c r="I429" t="s">
        <v>20</v>
      </c>
      <c r="J429">
        <v>174500</v>
      </c>
    </row>
    <row r="430" spans="9:10" x14ac:dyDescent="0.2">
      <c r="I430" t="s">
        <v>14</v>
      </c>
      <c r="J430">
        <v>101400</v>
      </c>
    </row>
    <row r="431" spans="9:10" x14ac:dyDescent="0.2">
      <c r="I431" t="s">
        <v>74</v>
      </c>
      <c r="J431">
        <v>191000</v>
      </c>
    </row>
    <row r="432" spans="9:10" x14ac:dyDescent="0.2">
      <c r="I432" t="s">
        <v>14</v>
      </c>
      <c r="J432">
        <v>8100</v>
      </c>
    </row>
    <row r="433" spans="9:10" x14ac:dyDescent="0.2">
      <c r="I433" t="s">
        <v>20</v>
      </c>
      <c r="J433">
        <v>5100</v>
      </c>
    </row>
    <row r="434" spans="9:10" x14ac:dyDescent="0.2">
      <c r="I434" t="s">
        <v>14</v>
      </c>
      <c r="J434">
        <v>7700</v>
      </c>
    </row>
    <row r="435" spans="9:10" x14ac:dyDescent="0.2">
      <c r="I435" t="s">
        <v>14</v>
      </c>
      <c r="J435">
        <v>121400</v>
      </c>
    </row>
    <row r="436" spans="9:10" x14ac:dyDescent="0.2">
      <c r="I436" t="s">
        <v>74</v>
      </c>
      <c r="J436">
        <v>5400</v>
      </c>
    </row>
    <row r="437" spans="9:10" x14ac:dyDescent="0.2">
      <c r="I437" t="s">
        <v>20</v>
      </c>
      <c r="J437">
        <v>152400</v>
      </c>
    </row>
    <row r="438" spans="9:10" x14ac:dyDescent="0.2">
      <c r="I438" t="s">
        <v>20</v>
      </c>
      <c r="J438">
        <v>1300</v>
      </c>
    </row>
    <row r="439" spans="9:10" x14ac:dyDescent="0.2">
      <c r="I439" t="s">
        <v>20</v>
      </c>
      <c r="J439">
        <v>8100</v>
      </c>
    </row>
    <row r="440" spans="9:10" x14ac:dyDescent="0.2">
      <c r="I440" t="s">
        <v>20</v>
      </c>
      <c r="J440">
        <v>8300</v>
      </c>
    </row>
    <row r="441" spans="9:10" x14ac:dyDescent="0.2">
      <c r="I441" t="s">
        <v>20</v>
      </c>
      <c r="J441">
        <v>28400</v>
      </c>
    </row>
    <row r="442" spans="9:10" x14ac:dyDescent="0.2">
      <c r="I442" t="s">
        <v>20</v>
      </c>
      <c r="J442">
        <v>102500</v>
      </c>
    </row>
    <row r="443" spans="9:10" x14ac:dyDescent="0.2">
      <c r="I443" t="s">
        <v>14</v>
      </c>
      <c r="J443">
        <v>7000</v>
      </c>
    </row>
    <row r="444" spans="9:10" x14ac:dyDescent="0.2">
      <c r="I444" t="s">
        <v>20</v>
      </c>
      <c r="J444">
        <v>5400</v>
      </c>
    </row>
    <row r="445" spans="9:10" x14ac:dyDescent="0.2">
      <c r="I445" t="s">
        <v>74</v>
      </c>
      <c r="J445">
        <v>9300</v>
      </c>
    </row>
    <row r="446" spans="9:10" x14ac:dyDescent="0.2">
      <c r="I446" t="s">
        <v>20</v>
      </c>
      <c r="J446">
        <v>6200</v>
      </c>
    </row>
    <row r="447" spans="9:10" x14ac:dyDescent="0.2">
      <c r="I447" t="s">
        <v>20</v>
      </c>
      <c r="J447">
        <v>2100</v>
      </c>
    </row>
    <row r="448" spans="9:10" x14ac:dyDescent="0.2">
      <c r="I448" t="s">
        <v>14</v>
      </c>
      <c r="J448">
        <v>6800</v>
      </c>
    </row>
    <row r="449" spans="9:10" x14ac:dyDescent="0.2">
      <c r="I449" t="s">
        <v>74</v>
      </c>
      <c r="J449">
        <v>155200</v>
      </c>
    </row>
    <row r="450" spans="9:10" x14ac:dyDescent="0.2">
      <c r="I450" t="s">
        <v>14</v>
      </c>
      <c r="J450">
        <v>89900</v>
      </c>
    </row>
    <row r="451" spans="9:10" x14ac:dyDescent="0.2">
      <c r="I451" t="s">
        <v>20</v>
      </c>
      <c r="J451">
        <v>900</v>
      </c>
    </row>
    <row r="452" spans="9:10" x14ac:dyDescent="0.2">
      <c r="I452" t="s">
        <v>14</v>
      </c>
      <c r="J452">
        <v>100</v>
      </c>
    </row>
    <row r="453" spans="9:10" x14ac:dyDescent="0.2">
      <c r="I453" t="s">
        <v>20</v>
      </c>
      <c r="J453">
        <v>148400</v>
      </c>
    </row>
    <row r="454" spans="9:10" x14ac:dyDescent="0.2">
      <c r="I454" t="s">
        <v>14</v>
      </c>
      <c r="J454">
        <v>4800</v>
      </c>
    </row>
    <row r="455" spans="9:10" x14ac:dyDescent="0.2">
      <c r="I455" t="s">
        <v>14</v>
      </c>
      <c r="J455">
        <v>182400</v>
      </c>
    </row>
    <row r="456" spans="9:10" x14ac:dyDescent="0.2">
      <c r="I456" t="s">
        <v>14</v>
      </c>
      <c r="J456">
        <v>4000</v>
      </c>
    </row>
    <row r="457" spans="9:10" x14ac:dyDescent="0.2">
      <c r="I457" t="s">
        <v>20</v>
      </c>
      <c r="J457">
        <v>116500</v>
      </c>
    </row>
    <row r="458" spans="9:10" x14ac:dyDescent="0.2">
      <c r="I458" t="s">
        <v>20</v>
      </c>
      <c r="J458">
        <v>146400</v>
      </c>
    </row>
    <row r="459" spans="9:10" x14ac:dyDescent="0.2">
      <c r="I459" t="s">
        <v>14</v>
      </c>
      <c r="J459">
        <v>5000</v>
      </c>
    </row>
    <row r="460" spans="9:10" x14ac:dyDescent="0.2">
      <c r="I460" t="s">
        <v>20</v>
      </c>
      <c r="J460">
        <v>33800</v>
      </c>
    </row>
    <row r="461" spans="9:10" x14ac:dyDescent="0.2">
      <c r="I461" t="s">
        <v>14</v>
      </c>
      <c r="J461">
        <v>6300</v>
      </c>
    </row>
    <row r="462" spans="9:10" x14ac:dyDescent="0.2">
      <c r="I462" t="s">
        <v>20</v>
      </c>
      <c r="J462">
        <v>2400</v>
      </c>
    </row>
    <row r="463" spans="9:10" x14ac:dyDescent="0.2">
      <c r="I463" t="s">
        <v>20</v>
      </c>
      <c r="J463">
        <v>98800</v>
      </c>
    </row>
    <row r="464" spans="9:10" x14ac:dyDescent="0.2">
      <c r="I464" t="s">
        <v>14</v>
      </c>
      <c r="J464">
        <v>188800</v>
      </c>
    </row>
    <row r="465" spans="9:10" x14ac:dyDescent="0.2">
      <c r="I465" t="s">
        <v>20</v>
      </c>
      <c r="J465">
        <v>134300</v>
      </c>
    </row>
    <row r="466" spans="9:10" x14ac:dyDescent="0.2">
      <c r="I466" t="s">
        <v>20</v>
      </c>
      <c r="J466">
        <v>71200</v>
      </c>
    </row>
    <row r="467" spans="9:10" x14ac:dyDescent="0.2">
      <c r="I467" t="s">
        <v>20</v>
      </c>
      <c r="J467">
        <v>4700</v>
      </c>
    </row>
    <row r="468" spans="9:10" x14ac:dyDescent="0.2">
      <c r="I468" t="s">
        <v>20</v>
      </c>
      <c r="J468">
        <v>1200</v>
      </c>
    </row>
    <row r="469" spans="9:10" x14ac:dyDescent="0.2">
      <c r="I469" t="s">
        <v>20</v>
      </c>
      <c r="J469">
        <v>1400</v>
      </c>
    </row>
    <row r="470" spans="9:10" x14ac:dyDescent="0.2">
      <c r="I470" t="s">
        <v>14</v>
      </c>
      <c r="J470">
        <v>4000</v>
      </c>
    </row>
    <row r="471" spans="9:10" x14ac:dyDescent="0.2">
      <c r="I471" t="s">
        <v>20</v>
      </c>
      <c r="J471">
        <v>5600</v>
      </c>
    </row>
    <row r="472" spans="9:10" x14ac:dyDescent="0.2">
      <c r="I472" t="s">
        <v>20</v>
      </c>
      <c r="J472">
        <v>3600</v>
      </c>
    </row>
    <row r="473" spans="9:10" x14ac:dyDescent="0.2">
      <c r="I473" t="s">
        <v>20</v>
      </c>
      <c r="J473">
        <v>3100</v>
      </c>
    </row>
    <row r="474" spans="9:10" x14ac:dyDescent="0.2">
      <c r="I474" t="s">
        <v>14</v>
      </c>
      <c r="J474">
        <v>153800</v>
      </c>
    </row>
    <row r="475" spans="9:10" x14ac:dyDescent="0.2">
      <c r="I475" t="s">
        <v>20</v>
      </c>
      <c r="J475">
        <v>5000</v>
      </c>
    </row>
    <row r="476" spans="9:10" x14ac:dyDescent="0.2">
      <c r="I476" t="s">
        <v>20</v>
      </c>
      <c r="J476">
        <v>4000</v>
      </c>
    </row>
    <row r="477" spans="9:10" x14ac:dyDescent="0.2">
      <c r="I477" t="s">
        <v>20</v>
      </c>
      <c r="J477">
        <v>7400</v>
      </c>
    </row>
    <row r="478" spans="9:10" x14ac:dyDescent="0.2">
      <c r="I478" t="s">
        <v>14</v>
      </c>
      <c r="J478">
        <v>191500</v>
      </c>
    </row>
    <row r="479" spans="9:10" x14ac:dyDescent="0.2">
      <c r="I479" t="s">
        <v>14</v>
      </c>
      <c r="J479">
        <v>8500</v>
      </c>
    </row>
    <row r="480" spans="9:10" x14ac:dyDescent="0.2">
      <c r="I480" t="s">
        <v>20</v>
      </c>
      <c r="J480">
        <v>68800</v>
      </c>
    </row>
    <row r="481" spans="9:10" x14ac:dyDescent="0.2">
      <c r="I481" t="s">
        <v>20</v>
      </c>
      <c r="J481">
        <v>2400</v>
      </c>
    </row>
    <row r="482" spans="9:10" x14ac:dyDescent="0.2">
      <c r="I482" t="s">
        <v>20</v>
      </c>
      <c r="J482">
        <v>8600</v>
      </c>
    </row>
    <row r="483" spans="9:10" x14ac:dyDescent="0.2">
      <c r="I483" t="s">
        <v>14</v>
      </c>
      <c r="J483">
        <v>196600</v>
      </c>
    </row>
    <row r="484" spans="9:10" x14ac:dyDescent="0.2">
      <c r="I484" t="s">
        <v>14</v>
      </c>
      <c r="J484">
        <v>4200</v>
      </c>
    </row>
    <row r="485" spans="9:10" x14ac:dyDescent="0.2">
      <c r="I485" t="s">
        <v>14</v>
      </c>
      <c r="J485">
        <v>91400</v>
      </c>
    </row>
    <row r="486" spans="9:10" x14ac:dyDescent="0.2">
      <c r="I486" t="s">
        <v>20</v>
      </c>
      <c r="J486">
        <v>29600</v>
      </c>
    </row>
    <row r="487" spans="9:10" x14ac:dyDescent="0.2">
      <c r="I487" t="s">
        <v>14</v>
      </c>
      <c r="J487">
        <v>90600</v>
      </c>
    </row>
    <row r="488" spans="9:10" x14ac:dyDescent="0.2">
      <c r="I488" t="s">
        <v>14</v>
      </c>
      <c r="J488">
        <v>5200</v>
      </c>
    </row>
    <row r="489" spans="9:10" x14ac:dyDescent="0.2">
      <c r="I489" t="s">
        <v>20</v>
      </c>
      <c r="J489">
        <v>110300</v>
      </c>
    </row>
    <row r="490" spans="9:10" x14ac:dyDescent="0.2">
      <c r="I490" t="s">
        <v>20</v>
      </c>
      <c r="J490">
        <v>5300</v>
      </c>
    </row>
    <row r="491" spans="9:10" x14ac:dyDescent="0.2">
      <c r="I491" t="s">
        <v>20</v>
      </c>
      <c r="J491">
        <v>9200</v>
      </c>
    </row>
    <row r="492" spans="9:10" x14ac:dyDescent="0.2">
      <c r="I492" t="s">
        <v>20</v>
      </c>
      <c r="J492">
        <v>2400</v>
      </c>
    </row>
    <row r="493" spans="9:10" x14ac:dyDescent="0.2">
      <c r="I493" t="s">
        <v>20</v>
      </c>
      <c r="J493">
        <v>56800</v>
      </c>
    </row>
    <row r="494" spans="9:10" x14ac:dyDescent="0.2">
      <c r="I494" t="s">
        <v>74</v>
      </c>
      <c r="J494">
        <v>191000</v>
      </c>
    </row>
    <row r="495" spans="9:10" x14ac:dyDescent="0.2">
      <c r="I495" t="s">
        <v>20</v>
      </c>
      <c r="J495">
        <v>900</v>
      </c>
    </row>
    <row r="496" spans="9:10" x14ac:dyDescent="0.2">
      <c r="I496" t="s">
        <v>20</v>
      </c>
      <c r="J496">
        <v>2500</v>
      </c>
    </row>
    <row r="497" spans="9:10" x14ac:dyDescent="0.2">
      <c r="I497" t="s">
        <v>20</v>
      </c>
      <c r="J497">
        <v>3200</v>
      </c>
    </row>
    <row r="498" spans="9:10" x14ac:dyDescent="0.2">
      <c r="I498" t="s">
        <v>14</v>
      </c>
      <c r="J498">
        <v>183800</v>
      </c>
    </row>
    <row r="499" spans="9:10" x14ac:dyDescent="0.2">
      <c r="I499" t="s">
        <v>14</v>
      </c>
      <c r="J499">
        <v>9800</v>
      </c>
    </row>
    <row r="500" spans="9:10" x14ac:dyDescent="0.2">
      <c r="I500" t="s">
        <v>14</v>
      </c>
      <c r="J500">
        <v>193400</v>
      </c>
    </row>
    <row r="501" spans="9:10" x14ac:dyDescent="0.2">
      <c r="I501" t="s">
        <v>14</v>
      </c>
      <c r="J501">
        <v>163800</v>
      </c>
    </row>
    <row r="502" spans="9:10" x14ac:dyDescent="0.2">
      <c r="I502" t="s">
        <v>14</v>
      </c>
      <c r="J502">
        <v>100</v>
      </c>
    </row>
    <row r="503" spans="9:10" x14ac:dyDescent="0.2">
      <c r="I503" t="s">
        <v>14</v>
      </c>
      <c r="J503">
        <v>153600</v>
      </c>
    </row>
    <row r="504" spans="9:10" x14ac:dyDescent="0.2">
      <c r="I504" t="s">
        <v>20</v>
      </c>
      <c r="J504">
        <v>1300</v>
      </c>
    </row>
    <row r="505" spans="9:10" x14ac:dyDescent="0.2">
      <c r="I505" t="s">
        <v>20</v>
      </c>
      <c r="J505">
        <v>25500</v>
      </c>
    </row>
    <row r="506" spans="9:10" x14ac:dyDescent="0.2">
      <c r="I506" t="s">
        <v>14</v>
      </c>
      <c r="J506">
        <v>7500</v>
      </c>
    </row>
    <row r="507" spans="9:10" x14ac:dyDescent="0.2">
      <c r="I507" t="s">
        <v>14</v>
      </c>
      <c r="J507">
        <v>89900</v>
      </c>
    </row>
    <row r="508" spans="9:10" x14ac:dyDescent="0.2">
      <c r="I508" t="s">
        <v>20</v>
      </c>
      <c r="J508">
        <v>18000</v>
      </c>
    </row>
    <row r="509" spans="9:10" x14ac:dyDescent="0.2">
      <c r="I509" t="s">
        <v>14</v>
      </c>
      <c r="J509">
        <v>2100</v>
      </c>
    </row>
    <row r="510" spans="9:10" x14ac:dyDescent="0.2">
      <c r="I510" t="s">
        <v>20</v>
      </c>
      <c r="J510">
        <v>172700</v>
      </c>
    </row>
    <row r="511" spans="9:10" x14ac:dyDescent="0.2">
      <c r="I511" t="s">
        <v>14</v>
      </c>
      <c r="J511">
        <v>168500</v>
      </c>
    </row>
    <row r="512" spans="9:10" x14ac:dyDescent="0.2">
      <c r="I512" t="s">
        <v>20</v>
      </c>
      <c r="J512">
        <v>7800</v>
      </c>
    </row>
    <row r="513" spans="9:10" x14ac:dyDescent="0.2">
      <c r="I513" t="s">
        <v>14</v>
      </c>
      <c r="J513">
        <v>147800</v>
      </c>
    </row>
    <row r="514" spans="9:10" x14ac:dyDescent="0.2">
      <c r="I514" t="s">
        <v>20</v>
      </c>
      <c r="J514">
        <v>9100</v>
      </c>
    </row>
    <row r="515" spans="9:10" x14ac:dyDescent="0.2">
      <c r="I515" t="s">
        <v>74</v>
      </c>
      <c r="J515">
        <v>8300</v>
      </c>
    </row>
    <row r="516" spans="9:10" x14ac:dyDescent="0.2">
      <c r="I516" t="s">
        <v>74</v>
      </c>
      <c r="J516">
        <v>138700</v>
      </c>
    </row>
    <row r="517" spans="9:10" x14ac:dyDescent="0.2">
      <c r="I517" t="s">
        <v>14</v>
      </c>
      <c r="J517">
        <v>8600</v>
      </c>
    </row>
    <row r="518" spans="9:10" x14ac:dyDescent="0.2">
      <c r="I518" t="s">
        <v>14</v>
      </c>
      <c r="J518">
        <v>125400</v>
      </c>
    </row>
    <row r="519" spans="9:10" x14ac:dyDescent="0.2">
      <c r="I519" t="s">
        <v>20</v>
      </c>
      <c r="J519">
        <v>5900</v>
      </c>
    </row>
    <row r="520" spans="9:10" x14ac:dyDescent="0.2">
      <c r="I520" t="s">
        <v>14</v>
      </c>
      <c r="J520">
        <v>8800</v>
      </c>
    </row>
    <row r="521" spans="9:10" x14ac:dyDescent="0.2">
      <c r="I521" t="s">
        <v>20</v>
      </c>
      <c r="J521">
        <v>177700</v>
      </c>
    </row>
    <row r="522" spans="9:10" x14ac:dyDescent="0.2">
      <c r="I522" t="s">
        <v>20</v>
      </c>
      <c r="J522">
        <v>800</v>
      </c>
    </row>
    <row r="523" spans="9:10" x14ac:dyDescent="0.2">
      <c r="I523" t="s">
        <v>20</v>
      </c>
      <c r="J523">
        <v>7600</v>
      </c>
    </row>
    <row r="524" spans="9:10" x14ac:dyDescent="0.2">
      <c r="I524" t="s">
        <v>14</v>
      </c>
      <c r="J524">
        <v>50500</v>
      </c>
    </row>
    <row r="525" spans="9:10" x14ac:dyDescent="0.2">
      <c r="I525" t="s">
        <v>20</v>
      </c>
      <c r="J525">
        <v>900</v>
      </c>
    </row>
    <row r="526" spans="9:10" x14ac:dyDescent="0.2">
      <c r="I526" t="s">
        <v>14</v>
      </c>
      <c r="J526">
        <v>96700</v>
      </c>
    </row>
    <row r="527" spans="9:10" x14ac:dyDescent="0.2">
      <c r="I527" t="s">
        <v>14</v>
      </c>
      <c r="J527">
        <v>2100</v>
      </c>
    </row>
    <row r="528" spans="9:10" x14ac:dyDescent="0.2">
      <c r="I528" t="s">
        <v>20</v>
      </c>
      <c r="J528">
        <v>8300</v>
      </c>
    </row>
    <row r="529" spans="9:10" x14ac:dyDescent="0.2">
      <c r="I529" t="s">
        <v>14</v>
      </c>
      <c r="J529">
        <v>189200</v>
      </c>
    </row>
    <row r="530" spans="9:10" x14ac:dyDescent="0.2">
      <c r="I530" t="s">
        <v>14</v>
      </c>
      <c r="J530">
        <v>9000</v>
      </c>
    </row>
    <row r="531" spans="9:10" x14ac:dyDescent="0.2">
      <c r="I531" t="s">
        <v>14</v>
      </c>
      <c r="J531">
        <v>5100</v>
      </c>
    </row>
    <row r="532" spans="9:10" x14ac:dyDescent="0.2">
      <c r="I532" t="s">
        <v>14</v>
      </c>
      <c r="J532">
        <v>105000</v>
      </c>
    </row>
    <row r="533" spans="9:10" x14ac:dyDescent="0.2">
      <c r="I533" t="s">
        <v>47</v>
      </c>
      <c r="J533">
        <v>186700</v>
      </c>
    </row>
    <row r="534" spans="9:10" x14ac:dyDescent="0.2">
      <c r="I534" t="s">
        <v>20</v>
      </c>
      <c r="J534">
        <v>1600</v>
      </c>
    </row>
    <row r="535" spans="9:10" x14ac:dyDescent="0.2">
      <c r="I535" t="s">
        <v>20</v>
      </c>
      <c r="J535">
        <v>115600</v>
      </c>
    </row>
    <row r="536" spans="9:10" x14ac:dyDescent="0.2">
      <c r="I536" t="s">
        <v>14</v>
      </c>
      <c r="J536">
        <v>89100</v>
      </c>
    </row>
    <row r="537" spans="9:10" x14ac:dyDescent="0.2">
      <c r="I537" t="s">
        <v>20</v>
      </c>
      <c r="J537">
        <v>2600</v>
      </c>
    </row>
    <row r="538" spans="9:10" x14ac:dyDescent="0.2">
      <c r="I538" t="s">
        <v>20</v>
      </c>
      <c r="J538">
        <v>9800</v>
      </c>
    </row>
    <row r="539" spans="9:10" x14ac:dyDescent="0.2">
      <c r="I539" t="s">
        <v>20</v>
      </c>
      <c r="J539">
        <v>84400</v>
      </c>
    </row>
    <row r="540" spans="9:10" x14ac:dyDescent="0.2">
      <c r="I540" t="s">
        <v>14</v>
      </c>
      <c r="J540">
        <v>151300</v>
      </c>
    </row>
    <row r="541" spans="9:10" x14ac:dyDescent="0.2">
      <c r="I541" t="s">
        <v>14</v>
      </c>
      <c r="J541">
        <v>9800</v>
      </c>
    </row>
    <row r="542" spans="9:10" x14ac:dyDescent="0.2">
      <c r="I542" t="s">
        <v>20</v>
      </c>
      <c r="J542">
        <v>5300</v>
      </c>
    </row>
    <row r="543" spans="9:10" x14ac:dyDescent="0.2">
      <c r="I543" t="s">
        <v>14</v>
      </c>
      <c r="J543">
        <v>178000</v>
      </c>
    </row>
    <row r="544" spans="9:10" x14ac:dyDescent="0.2">
      <c r="I544" t="s">
        <v>14</v>
      </c>
      <c r="J544">
        <v>77000</v>
      </c>
    </row>
    <row r="545" spans="9:10" x14ac:dyDescent="0.2">
      <c r="I545" t="s">
        <v>14</v>
      </c>
      <c r="J545">
        <v>84900</v>
      </c>
    </row>
    <row r="546" spans="9:10" x14ac:dyDescent="0.2">
      <c r="I546" t="s">
        <v>20</v>
      </c>
      <c r="J546">
        <v>2800</v>
      </c>
    </row>
    <row r="547" spans="9:10" x14ac:dyDescent="0.2">
      <c r="I547" t="s">
        <v>14</v>
      </c>
      <c r="J547">
        <v>184800</v>
      </c>
    </row>
    <row r="548" spans="9:10" x14ac:dyDescent="0.2">
      <c r="I548" t="s">
        <v>20</v>
      </c>
      <c r="J548">
        <v>4200</v>
      </c>
    </row>
    <row r="549" spans="9:10" x14ac:dyDescent="0.2">
      <c r="I549" t="s">
        <v>20</v>
      </c>
      <c r="J549">
        <v>1300</v>
      </c>
    </row>
    <row r="550" spans="9:10" x14ac:dyDescent="0.2">
      <c r="I550" t="s">
        <v>20</v>
      </c>
      <c r="J550">
        <v>66100</v>
      </c>
    </row>
    <row r="551" spans="9:10" x14ac:dyDescent="0.2">
      <c r="I551" t="s">
        <v>20</v>
      </c>
      <c r="J551">
        <v>29500</v>
      </c>
    </row>
    <row r="552" spans="9:10" x14ac:dyDescent="0.2">
      <c r="I552" t="s">
        <v>74</v>
      </c>
      <c r="J552">
        <v>100</v>
      </c>
    </row>
    <row r="553" spans="9:10" x14ac:dyDescent="0.2">
      <c r="I553" t="s">
        <v>14</v>
      </c>
      <c r="J553">
        <v>180100</v>
      </c>
    </row>
    <row r="554" spans="9:10" x14ac:dyDescent="0.2">
      <c r="I554" t="s">
        <v>14</v>
      </c>
      <c r="J554">
        <v>9000</v>
      </c>
    </row>
    <row r="555" spans="9:10" x14ac:dyDescent="0.2">
      <c r="I555" t="s">
        <v>14</v>
      </c>
      <c r="J555">
        <v>170600</v>
      </c>
    </row>
    <row r="556" spans="9:10" x14ac:dyDescent="0.2">
      <c r="I556" t="s">
        <v>20</v>
      </c>
      <c r="J556">
        <v>9500</v>
      </c>
    </row>
    <row r="557" spans="9:10" x14ac:dyDescent="0.2">
      <c r="I557" t="s">
        <v>20</v>
      </c>
      <c r="J557">
        <v>6300</v>
      </c>
    </row>
    <row r="558" spans="9:10" x14ac:dyDescent="0.2">
      <c r="I558" t="s">
        <v>20</v>
      </c>
      <c r="J558">
        <v>5200</v>
      </c>
    </row>
    <row r="559" spans="9:10" x14ac:dyDescent="0.2">
      <c r="I559" t="s">
        <v>20</v>
      </c>
      <c r="J559">
        <v>6000</v>
      </c>
    </row>
    <row r="560" spans="9:10" x14ac:dyDescent="0.2">
      <c r="I560" t="s">
        <v>20</v>
      </c>
      <c r="J560">
        <v>5800</v>
      </c>
    </row>
    <row r="561" spans="9:10" x14ac:dyDescent="0.2">
      <c r="I561" t="s">
        <v>20</v>
      </c>
      <c r="J561">
        <v>105300</v>
      </c>
    </row>
    <row r="562" spans="9:10" x14ac:dyDescent="0.2">
      <c r="I562" t="s">
        <v>20</v>
      </c>
      <c r="J562">
        <v>20000</v>
      </c>
    </row>
    <row r="563" spans="9:10" x14ac:dyDescent="0.2">
      <c r="I563" t="s">
        <v>20</v>
      </c>
      <c r="J563">
        <v>3000</v>
      </c>
    </row>
    <row r="564" spans="9:10" x14ac:dyDescent="0.2">
      <c r="I564" t="s">
        <v>14</v>
      </c>
      <c r="J564">
        <v>9900</v>
      </c>
    </row>
    <row r="565" spans="9:10" x14ac:dyDescent="0.2">
      <c r="I565" t="s">
        <v>20</v>
      </c>
      <c r="J565">
        <v>3700</v>
      </c>
    </row>
    <row r="566" spans="9:10" x14ac:dyDescent="0.2">
      <c r="I566" t="s">
        <v>14</v>
      </c>
      <c r="J566">
        <v>168700</v>
      </c>
    </row>
    <row r="567" spans="9:10" x14ac:dyDescent="0.2">
      <c r="I567" t="s">
        <v>20</v>
      </c>
      <c r="J567">
        <v>94900</v>
      </c>
    </row>
    <row r="568" spans="9:10" x14ac:dyDescent="0.2">
      <c r="I568" t="s">
        <v>14</v>
      </c>
      <c r="J568">
        <v>9300</v>
      </c>
    </row>
    <row r="569" spans="9:10" x14ac:dyDescent="0.2">
      <c r="I569" t="s">
        <v>20</v>
      </c>
      <c r="J569">
        <v>6800</v>
      </c>
    </row>
    <row r="570" spans="9:10" x14ac:dyDescent="0.2">
      <c r="I570" t="s">
        <v>20</v>
      </c>
      <c r="J570">
        <v>72400</v>
      </c>
    </row>
    <row r="571" spans="9:10" x14ac:dyDescent="0.2">
      <c r="I571" t="s">
        <v>20</v>
      </c>
      <c r="J571">
        <v>20100</v>
      </c>
    </row>
    <row r="572" spans="9:10" x14ac:dyDescent="0.2">
      <c r="I572" t="s">
        <v>20</v>
      </c>
      <c r="J572">
        <v>31200</v>
      </c>
    </row>
    <row r="573" spans="9:10" x14ac:dyDescent="0.2">
      <c r="I573" t="s">
        <v>14</v>
      </c>
      <c r="J573">
        <v>3500</v>
      </c>
    </row>
    <row r="574" spans="9:10" x14ac:dyDescent="0.2">
      <c r="I574" t="s">
        <v>74</v>
      </c>
      <c r="J574">
        <v>9000</v>
      </c>
    </row>
    <row r="575" spans="9:10" x14ac:dyDescent="0.2">
      <c r="I575" t="s">
        <v>20</v>
      </c>
      <c r="J575">
        <v>6700</v>
      </c>
    </row>
    <row r="576" spans="9:10" x14ac:dyDescent="0.2">
      <c r="I576" t="s">
        <v>20</v>
      </c>
      <c r="J576">
        <v>2700</v>
      </c>
    </row>
    <row r="577" spans="9:10" x14ac:dyDescent="0.2">
      <c r="I577" t="s">
        <v>14</v>
      </c>
      <c r="J577">
        <v>83300</v>
      </c>
    </row>
    <row r="578" spans="9:10" x14ac:dyDescent="0.2">
      <c r="I578" t="s">
        <v>14</v>
      </c>
      <c r="J578">
        <v>9700</v>
      </c>
    </row>
    <row r="579" spans="9:10" x14ac:dyDescent="0.2">
      <c r="I579" t="s">
        <v>74</v>
      </c>
      <c r="J579">
        <v>8200</v>
      </c>
    </row>
    <row r="580" spans="9:10" x14ac:dyDescent="0.2">
      <c r="I580" t="s">
        <v>14</v>
      </c>
      <c r="J580">
        <v>96500</v>
      </c>
    </row>
    <row r="581" spans="9:10" x14ac:dyDescent="0.2">
      <c r="I581" t="s">
        <v>20</v>
      </c>
      <c r="J581">
        <v>6200</v>
      </c>
    </row>
    <row r="582" spans="9:10" x14ac:dyDescent="0.2">
      <c r="I582" t="s">
        <v>20</v>
      </c>
      <c r="J582">
        <v>43800</v>
      </c>
    </row>
    <row r="583" spans="9:10" x14ac:dyDescent="0.2">
      <c r="I583" t="s">
        <v>14</v>
      </c>
      <c r="J583">
        <v>6000</v>
      </c>
    </row>
    <row r="584" spans="9:10" x14ac:dyDescent="0.2">
      <c r="I584" t="s">
        <v>14</v>
      </c>
      <c r="J584">
        <v>8700</v>
      </c>
    </row>
    <row r="585" spans="9:10" x14ac:dyDescent="0.2">
      <c r="I585" t="s">
        <v>20</v>
      </c>
      <c r="J585">
        <v>18900</v>
      </c>
    </row>
    <row r="586" spans="9:10" x14ac:dyDescent="0.2">
      <c r="I586" t="s">
        <v>20</v>
      </c>
      <c r="J586">
        <v>86400</v>
      </c>
    </row>
    <row r="587" spans="9:10" x14ac:dyDescent="0.2">
      <c r="I587" t="s">
        <v>20</v>
      </c>
      <c r="J587">
        <v>8900</v>
      </c>
    </row>
    <row r="588" spans="9:10" x14ac:dyDescent="0.2">
      <c r="I588" t="s">
        <v>20</v>
      </c>
      <c r="J588">
        <v>700</v>
      </c>
    </row>
    <row r="589" spans="9:10" x14ac:dyDescent="0.2">
      <c r="I589" t="s">
        <v>14</v>
      </c>
      <c r="J589">
        <v>9400</v>
      </c>
    </row>
    <row r="590" spans="9:10" x14ac:dyDescent="0.2">
      <c r="I590" t="s">
        <v>14</v>
      </c>
      <c r="J590">
        <v>157600</v>
      </c>
    </row>
    <row r="591" spans="9:10" x14ac:dyDescent="0.2">
      <c r="I591" t="s">
        <v>14</v>
      </c>
      <c r="J591">
        <v>7900</v>
      </c>
    </row>
    <row r="592" spans="9:10" x14ac:dyDescent="0.2">
      <c r="I592" t="s">
        <v>14</v>
      </c>
      <c r="J592">
        <v>7100</v>
      </c>
    </row>
    <row r="593" spans="9:10" x14ac:dyDescent="0.2">
      <c r="I593" t="s">
        <v>20</v>
      </c>
      <c r="J593">
        <v>600</v>
      </c>
    </row>
    <row r="594" spans="9:10" x14ac:dyDescent="0.2">
      <c r="I594" t="s">
        <v>14</v>
      </c>
      <c r="J594">
        <v>156800</v>
      </c>
    </row>
    <row r="595" spans="9:10" x14ac:dyDescent="0.2">
      <c r="I595" t="s">
        <v>20</v>
      </c>
      <c r="J595">
        <v>121600</v>
      </c>
    </row>
    <row r="596" spans="9:10" x14ac:dyDescent="0.2">
      <c r="I596" t="s">
        <v>14</v>
      </c>
      <c r="J596">
        <v>157300</v>
      </c>
    </row>
    <row r="597" spans="9:10" x14ac:dyDescent="0.2">
      <c r="I597" t="s">
        <v>20</v>
      </c>
      <c r="J597">
        <v>70300</v>
      </c>
    </row>
    <row r="598" spans="9:10" x14ac:dyDescent="0.2">
      <c r="I598" t="s">
        <v>14</v>
      </c>
      <c r="J598">
        <v>7900</v>
      </c>
    </row>
    <row r="599" spans="9:10" x14ac:dyDescent="0.2">
      <c r="I599" t="s">
        <v>20</v>
      </c>
      <c r="J599">
        <v>73800</v>
      </c>
    </row>
    <row r="600" spans="9:10" x14ac:dyDescent="0.2">
      <c r="I600" t="s">
        <v>20</v>
      </c>
      <c r="J600">
        <v>108500</v>
      </c>
    </row>
    <row r="601" spans="9:10" x14ac:dyDescent="0.2">
      <c r="I601" t="s">
        <v>14</v>
      </c>
      <c r="J601">
        <v>140300</v>
      </c>
    </row>
    <row r="602" spans="9:10" x14ac:dyDescent="0.2">
      <c r="I602" t="s">
        <v>14</v>
      </c>
      <c r="J602">
        <v>100</v>
      </c>
    </row>
    <row r="603" spans="9:10" x14ac:dyDescent="0.2">
      <c r="I603" t="s">
        <v>20</v>
      </c>
      <c r="J603">
        <v>6300</v>
      </c>
    </row>
    <row r="604" spans="9:10" x14ac:dyDescent="0.2">
      <c r="I604" t="s">
        <v>20</v>
      </c>
      <c r="J604">
        <v>71100</v>
      </c>
    </row>
    <row r="605" spans="9:10" x14ac:dyDescent="0.2">
      <c r="I605" t="s">
        <v>20</v>
      </c>
      <c r="J605">
        <v>5300</v>
      </c>
    </row>
    <row r="606" spans="9:10" x14ac:dyDescent="0.2">
      <c r="I606" t="s">
        <v>20</v>
      </c>
      <c r="J606">
        <v>88700</v>
      </c>
    </row>
    <row r="607" spans="9:10" x14ac:dyDescent="0.2">
      <c r="I607" t="s">
        <v>20</v>
      </c>
      <c r="J607">
        <v>3300</v>
      </c>
    </row>
    <row r="608" spans="9:10" x14ac:dyDescent="0.2">
      <c r="I608" t="s">
        <v>20</v>
      </c>
      <c r="J608">
        <v>3400</v>
      </c>
    </row>
    <row r="609" spans="9:10" x14ac:dyDescent="0.2">
      <c r="I609" t="s">
        <v>20</v>
      </c>
      <c r="J609">
        <v>137600</v>
      </c>
    </row>
    <row r="610" spans="9:10" x14ac:dyDescent="0.2">
      <c r="I610" t="s">
        <v>20</v>
      </c>
      <c r="J610">
        <v>3900</v>
      </c>
    </row>
    <row r="611" spans="9:10" x14ac:dyDescent="0.2">
      <c r="I611" t="s">
        <v>20</v>
      </c>
      <c r="J611">
        <v>10000</v>
      </c>
    </row>
    <row r="612" spans="9:10" x14ac:dyDescent="0.2">
      <c r="I612" t="s">
        <v>20</v>
      </c>
      <c r="J612">
        <v>42800</v>
      </c>
    </row>
    <row r="613" spans="9:10" x14ac:dyDescent="0.2">
      <c r="I613" t="s">
        <v>74</v>
      </c>
      <c r="J613">
        <v>8200</v>
      </c>
    </row>
    <row r="614" spans="9:10" x14ac:dyDescent="0.2">
      <c r="I614" t="s">
        <v>20</v>
      </c>
      <c r="J614">
        <v>6200</v>
      </c>
    </row>
    <row r="615" spans="9:10" x14ac:dyDescent="0.2">
      <c r="I615" t="s">
        <v>20</v>
      </c>
      <c r="J615">
        <v>1100</v>
      </c>
    </row>
    <row r="616" spans="9:10" x14ac:dyDescent="0.2">
      <c r="I616" t="s">
        <v>20</v>
      </c>
      <c r="J616">
        <v>26500</v>
      </c>
    </row>
    <row r="617" spans="9:10" x14ac:dyDescent="0.2">
      <c r="I617" t="s">
        <v>20</v>
      </c>
      <c r="J617">
        <v>8500</v>
      </c>
    </row>
    <row r="618" spans="9:10" x14ac:dyDescent="0.2">
      <c r="I618" t="s">
        <v>20</v>
      </c>
      <c r="J618">
        <v>6400</v>
      </c>
    </row>
    <row r="619" spans="9:10" x14ac:dyDescent="0.2">
      <c r="I619" t="s">
        <v>20</v>
      </c>
      <c r="J619">
        <v>1400</v>
      </c>
    </row>
    <row r="620" spans="9:10" x14ac:dyDescent="0.2">
      <c r="I620" t="s">
        <v>14</v>
      </c>
      <c r="J620">
        <v>198600</v>
      </c>
    </row>
    <row r="621" spans="9:10" x14ac:dyDescent="0.2">
      <c r="I621" t="s">
        <v>14</v>
      </c>
      <c r="J621">
        <v>195900</v>
      </c>
    </row>
    <row r="622" spans="9:10" x14ac:dyDescent="0.2">
      <c r="I622" t="s">
        <v>20</v>
      </c>
      <c r="J622">
        <v>4300</v>
      </c>
    </row>
    <row r="623" spans="9:10" x14ac:dyDescent="0.2">
      <c r="I623" t="s">
        <v>20</v>
      </c>
      <c r="J623">
        <v>25600</v>
      </c>
    </row>
    <row r="624" spans="9:10" x14ac:dyDescent="0.2">
      <c r="I624" t="s">
        <v>14</v>
      </c>
      <c r="J624">
        <v>189000</v>
      </c>
    </row>
    <row r="625" spans="9:10" x14ac:dyDescent="0.2">
      <c r="I625" t="s">
        <v>20</v>
      </c>
      <c r="J625">
        <v>94300</v>
      </c>
    </row>
    <row r="626" spans="9:10" x14ac:dyDescent="0.2">
      <c r="I626" t="s">
        <v>20</v>
      </c>
      <c r="J626">
        <v>5100</v>
      </c>
    </row>
    <row r="627" spans="9:10" x14ac:dyDescent="0.2">
      <c r="I627" t="s">
        <v>14</v>
      </c>
      <c r="J627">
        <v>7500</v>
      </c>
    </row>
    <row r="628" spans="9:10" x14ac:dyDescent="0.2">
      <c r="I628" t="s">
        <v>20</v>
      </c>
      <c r="J628">
        <v>6400</v>
      </c>
    </row>
    <row r="629" spans="9:10" x14ac:dyDescent="0.2">
      <c r="I629" t="s">
        <v>20</v>
      </c>
      <c r="J629">
        <v>1600</v>
      </c>
    </row>
    <row r="630" spans="9:10" x14ac:dyDescent="0.2">
      <c r="I630" t="s">
        <v>20</v>
      </c>
      <c r="J630">
        <v>1900</v>
      </c>
    </row>
    <row r="631" spans="9:10" x14ac:dyDescent="0.2">
      <c r="I631" t="s">
        <v>14</v>
      </c>
      <c r="J631">
        <v>85900</v>
      </c>
    </row>
    <row r="632" spans="9:10" x14ac:dyDescent="0.2">
      <c r="I632" t="s">
        <v>74</v>
      </c>
      <c r="J632">
        <v>9500</v>
      </c>
    </row>
    <row r="633" spans="9:10" x14ac:dyDescent="0.2">
      <c r="I633" t="s">
        <v>20</v>
      </c>
      <c r="J633">
        <v>59200</v>
      </c>
    </row>
    <row r="634" spans="9:10" x14ac:dyDescent="0.2">
      <c r="I634" t="s">
        <v>47</v>
      </c>
      <c r="J634">
        <v>72100</v>
      </c>
    </row>
    <row r="635" spans="9:10" x14ac:dyDescent="0.2">
      <c r="I635" t="s">
        <v>14</v>
      </c>
      <c r="J635">
        <v>6700</v>
      </c>
    </row>
    <row r="636" spans="9:10" x14ac:dyDescent="0.2">
      <c r="I636" t="s">
        <v>74</v>
      </c>
      <c r="J636">
        <v>118200</v>
      </c>
    </row>
    <row r="637" spans="9:10" x14ac:dyDescent="0.2">
      <c r="I637" t="s">
        <v>20</v>
      </c>
      <c r="J637">
        <v>139000</v>
      </c>
    </row>
    <row r="638" spans="9:10" x14ac:dyDescent="0.2">
      <c r="I638" t="s">
        <v>14</v>
      </c>
      <c r="J638">
        <v>197700</v>
      </c>
    </row>
    <row r="639" spans="9:10" x14ac:dyDescent="0.2">
      <c r="I639" t="s">
        <v>14</v>
      </c>
      <c r="J639">
        <v>8500</v>
      </c>
    </row>
    <row r="640" spans="9:10" x14ac:dyDescent="0.2">
      <c r="I640" t="s">
        <v>14</v>
      </c>
      <c r="J640">
        <v>81600</v>
      </c>
    </row>
    <row r="641" spans="9:10" x14ac:dyDescent="0.2">
      <c r="I641" t="s">
        <v>47</v>
      </c>
      <c r="J641">
        <v>8600</v>
      </c>
    </row>
    <row r="642" spans="9:10" x14ac:dyDescent="0.2">
      <c r="I642" t="s">
        <v>14</v>
      </c>
      <c r="J642">
        <v>119800</v>
      </c>
    </row>
    <row r="643" spans="9:10" x14ac:dyDescent="0.2">
      <c r="I643" t="s">
        <v>20</v>
      </c>
      <c r="J643">
        <v>9400</v>
      </c>
    </row>
    <row r="644" spans="9:10" x14ac:dyDescent="0.2">
      <c r="I644" t="s">
        <v>20</v>
      </c>
      <c r="J644">
        <v>9200</v>
      </c>
    </row>
    <row r="645" spans="9:10" x14ac:dyDescent="0.2">
      <c r="I645" t="s">
        <v>20</v>
      </c>
      <c r="J645">
        <v>14900</v>
      </c>
    </row>
    <row r="646" spans="9:10" x14ac:dyDescent="0.2">
      <c r="I646" t="s">
        <v>14</v>
      </c>
      <c r="J646">
        <v>169400</v>
      </c>
    </row>
    <row r="647" spans="9:10" x14ac:dyDescent="0.2">
      <c r="I647" t="s">
        <v>14</v>
      </c>
      <c r="J647">
        <v>192100</v>
      </c>
    </row>
    <row r="648" spans="9:10" x14ac:dyDescent="0.2">
      <c r="I648" t="s">
        <v>14</v>
      </c>
      <c r="J648">
        <v>98700</v>
      </c>
    </row>
    <row r="649" spans="9:10" x14ac:dyDescent="0.2">
      <c r="I649" t="s">
        <v>14</v>
      </c>
      <c r="J649">
        <v>4500</v>
      </c>
    </row>
    <row r="650" spans="9:10" x14ac:dyDescent="0.2">
      <c r="I650" t="s">
        <v>74</v>
      </c>
      <c r="J650">
        <v>98600</v>
      </c>
    </row>
    <row r="651" spans="9:10" x14ac:dyDescent="0.2">
      <c r="I651" t="s">
        <v>14</v>
      </c>
      <c r="J651">
        <v>121700</v>
      </c>
    </row>
    <row r="652" spans="9:10" x14ac:dyDescent="0.2">
      <c r="I652" t="s">
        <v>14</v>
      </c>
      <c r="J652">
        <v>100</v>
      </c>
    </row>
    <row r="653" spans="9:10" x14ac:dyDescent="0.2">
      <c r="I653" t="s">
        <v>14</v>
      </c>
      <c r="J653">
        <v>196700</v>
      </c>
    </row>
    <row r="654" spans="9:10" x14ac:dyDescent="0.2">
      <c r="I654" t="s">
        <v>20</v>
      </c>
      <c r="J654">
        <v>10000</v>
      </c>
    </row>
    <row r="655" spans="9:10" x14ac:dyDescent="0.2">
      <c r="I655" t="s">
        <v>20</v>
      </c>
      <c r="J655">
        <v>600</v>
      </c>
    </row>
    <row r="656" spans="9:10" x14ac:dyDescent="0.2">
      <c r="I656" t="s">
        <v>20</v>
      </c>
      <c r="J656">
        <v>35000</v>
      </c>
    </row>
    <row r="657" spans="9:10" x14ac:dyDescent="0.2">
      <c r="I657" t="s">
        <v>20</v>
      </c>
      <c r="J657">
        <v>6900</v>
      </c>
    </row>
    <row r="658" spans="9:10" x14ac:dyDescent="0.2">
      <c r="I658" t="s">
        <v>14</v>
      </c>
      <c r="J658">
        <v>118400</v>
      </c>
    </row>
    <row r="659" spans="9:10" x14ac:dyDescent="0.2">
      <c r="I659" t="s">
        <v>14</v>
      </c>
      <c r="J659">
        <v>10000</v>
      </c>
    </row>
    <row r="660" spans="9:10" x14ac:dyDescent="0.2">
      <c r="I660" t="s">
        <v>74</v>
      </c>
      <c r="J660">
        <v>52600</v>
      </c>
    </row>
    <row r="661" spans="9:10" x14ac:dyDescent="0.2">
      <c r="I661" t="s">
        <v>14</v>
      </c>
      <c r="J661">
        <v>120700</v>
      </c>
    </row>
    <row r="662" spans="9:10" x14ac:dyDescent="0.2">
      <c r="I662" t="s">
        <v>14</v>
      </c>
      <c r="J662">
        <v>9100</v>
      </c>
    </row>
    <row r="663" spans="9:10" x14ac:dyDescent="0.2">
      <c r="I663" t="s">
        <v>14</v>
      </c>
      <c r="J663">
        <v>106800</v>
      </c>
    </row>
    <row r="664" spans="9:10" x14ac:dyDescent="0.2">
      <c r="I664" t="s">
        <v>14</v>
      </c>
      <c r="J664">
        <v>9100</v>
      </c>
    </row>
    <row r="665" spans="9:10" x14ac:dyDescent="0.2">
      <c r="I665" t="s">
        <v>14</v>
      </c>
      <c r="J665">
        <v>10000</v>
      </c>
    </row>
    <row r="666" spans="9:10" x14ac:dyDescent="0.2">
      <c r="I666" t="s">
        <v>14</v>
      </c>
      <c r="J666">
        <v>79400</v>
      </c>
    </row>
    <row r="667" spans="9:10" x14ac:dyDescent="0.2">
      <c r="I667" t="s">
        <v>20</v>
      </c>
      <c r="J667">
        <v>5100</v>
      </c>
    </row>
    <row r="668" spans="9:10" x14ac:dyDescent="0.2">
      <c r="I668" t="s">
        <v>74</v>
      </c>
      <c r="J668">
        <v>3100</v>
      </c>
    </row>
    <row r="669" spans="9:10" x14ac:dyDescent="0.2">
      <c r="I669" t="s">
        <v>20</v>
      </c>
      <c r="J669">
        <v>6900</v>
      </c>
    </row>
    <row r="670" spans="9:10" x14ac:dyDescent="0.2">
      <c r="I670" t="s">
        <v>14</v>
      </c>
      <c r="J670">
        <v>27500</v>
      </c>
    </row>
    <row r="671" spans="9:10" x14ac:dyDescent="0.2">
      <c r="I671" t="s">
        <v>20</v>
      </c>
      <c r="J671">
        <v>48800</v>
      </c>
    </row>
    <row r="672" spans="9:10" x14ac:dyDescent="0.2">
      <c r="I672" t="s">
        <v>20</v>
      </c>
      <c r="J672">
        <v>16200</v>
      </c>
    </row>
    <row r="673" spans="9:10" x14ac:dyDescent="0.2">
      <c r="I673" t="s">
        <v>20</v>
      </c>
      <c r="J673">
        <v>97600</v>
      </c>
    </row>
    <row r="674" spans="9:10" x14ac:dyDescent="0.2">
      <c r="I674" t="s">
        <v>14</v>
      </c>
      <c r="J674">
        <v>197900</v>
      </c>
    </row>
    <row r="675" spans="9:10" x14ac:dyDescent="0.2">
      <c r="I675" t="s">
        <v>14</v>
      </c>
      <c r="J675">
        <v>5600</v>
      </c>
    </row>
    <row r="676" spans="9:10" x14ac:dyDescent="0.2">
      <c r="I676" t="s">
        <v>74</v>
      </c>
      <c r="J676">
        <v>170700</v>
      </c>
    </row>
    <row r="677" spans="9:10" x14ac:dyDescent="0.2">
      <c r="I677" t="s">
        <v>20</v>
      </c>
      <c r="J677">
        <v>9700</v>
      </c>
    </row>
    <row r="678" spans="9:10" x14ac:dyDescent="0.2">
      <c r="I678" t="s">
        <v>20</v>
      </c>
      <c r="J678">
        <v>62300</v>
      </c>
    </row>
    <row r="679" spans="9:10" x14ac:dyDescent="0.2">
      <c r="I679" t="s">
        <v>14</v>
      </c>
      <c r="J679">
        <v>5300</v>
      </c>
    </row>
    <row r="680" spans="9:10" x14ac:dyDescent="0.2">
      <c r="I680" t="s">
        <v>74</v>
      </c>
      <c r="J680">
        <v>99500</v>
      </c>
    </row>
    <row r="681" spans="9:10" x14ac:dyDescent="0.2">
      <c r="I681" t="s">
        <v>20</v>
      </c>
      <c r="J681">
        <v>1400</v>
      </c>
    </row>
    <row r="682" spans="9:10" x14ac:dyDescent="0.2">
      <c r="I682" t="s">
        <v>14</v>
      </c>
      <c r="J682">
        <v>145600</v>
      </c>
    </row>
    <row r="683" spans="9:10" x14ac:dyDescent="0.2">
      <c r="I683" t="s">
        <v>14</v>
      </c>
      <c r="J683">
        <v>184100</v>
      </c>
    </row>
    <row r="684" spans="9:10" x14ac:dyDescent="0.2">
      <c r="I684" t="s">
        <v>20</v>
      </c>
      <c r="J684">
        <v>5400</v>
      </c>
    </row>
    <row r="685" spans="9:10" x14ac:dyDescent="0.2">
      <c r="I685" t="s">
        <v>20</v>
      </c>
      <c r="J685">
        <v>2300</v>
      </c>
    </row>
    <row r="686" spans="9:10" x14ac:dyDescent="0.2">
      <c r="I686" t="s">
        <v>20</v>
      </c>
      <c r="J686">
        <v>1400</v>
      </c>
    </row>
    <row r="687" spans="9:10" x14ac:dyDescent="0.2">
      <c r="I687" t="s">
        <v>14</v>
      </c>
      <c r="J687">
        <v>140000</v>
      </c>
    </row>
    <row r="688" spans="9:10" x14ac:dyDescent="0.2">
      <c r="I688" t="s">
        <v>20</v>
      </c>
      <c r="J688">
        <v>7500</v>
      </c>
    </row>
    <row r="689" spans="9:10" x14ac:dyDescent="0.2">
      <c r="I689" t="s">
        <v>20</v>
      </c>
      <c r="J689">
        <v>1500</v>
      </c>
    </row>
    <row r="690" spans="9:10" x14ac:dyDescent="0.2">
      <c r="I690" t="s">
        <v>20</v>
      </c>
      <c r="J690">
        <v>2900</v>
      </c>
    </row>
    <row r="691" spans="9:10" x14ac:dyDescent="0.2">
      <c r="I691" t="s">
        <v>20</v>
      </c>
      <c r="J691">
        <v>7300</v>
      </c>
    </row>
    <row r="692" spans="9:10" x14ac:dyDescent="0.2">
      <c r="I692" t="s">
        <v>20</v>
      </c>
      <c r="J692">
        <v>3600</v>
      </c>
    </row>
    <row r="693" spans="9:10" x14ac:dyDescent="0.2">
      <c r="I693" t="s">
        <v>20</v>
      </c>
      <c r="J693">
        <v>5000</v>
      </c>
    </row>
    <row r="694" spans="9:10" x14ac:dyDescent="0.2">
      <c r="I694" t="s">
        <v>14</v>
      </c>
      <c r="J694">
        <v>6000</v>
      </c>
    </row>
    <row r="695" spans="9:10" x14ac:dyDescent="0.2">
      <c r="I695" t="s">
        <v>14</v>
      </c>
      <c r="J695">
        <v>180400</v>
      </c>
    </row>
    <row r="696" spans="9:10" x14ac:dyDescent="0.2">
      <c r="I696" t="s">
        <v>14</v>
      </c>
      <c r="J696">
        <v>9100</v>
      </c>
    </row>
    <row r="697" spans="9:10" x14ac:dyDescent="0.2">
      <c r="I697" t="s">
        <v>20</v>
      </c>
      <c r="J697">
        <v>9200</v>
      </c>
    </row>
    <row r="698" spans="9:10" x14ac:dyDescent="0.2">
      <c r="I698" t="s">
        <v>14</v>
      </c>
      <c r="J698">
        <v>164100</v>
      </c>
    </row>
    <row r="699" spans="9:10" x14ac:dyDescent="0.2">
      <c r="I699" t="s">
        <v>20</v>
      </c>
      <c r="J699">
        <v>128900</v>
      </c>
    </row>
    <row r="700" spans="9:10" x14ac:dyDescent="0.2">
      <c r="I700" t="s">
        <v>20</v>
      </c>
      <c r="J700">
        <v>42100</v>
      </c>
    </row>
    <row r="701" spans="9:10" x14ac:dyDescent="0.2">
      <c r="I701" t="s">
        <v>14</v>
      </c>
      <c r="J701">
        <v>7400</v>
      </c>
    </row>
    <row r="702" spans="9:10" x14ac:dyDescent="0.2">
      <c r="I702" t="s">
        <v>14</v>
      </c>
      <c r="J702">
        <v>100</v>
      </c>
    </row>
    <row r="703" spans="9:10" x14ac:dyDescent="0.2">
      <c r="I703" t="s">
        <v>20</v>
      </c>
      <c r="J703">
        <v>52000</v>
      </c>
    </row>
    <row r="704" spans="9:10" x14ac:dyDescent="0.2">
      <c r="I704" t="s">
        <v>14</v>
      </c>
      <c r="J704">
        <v>8700</v>
      </c>
    </row>
    <row r="705" spans="9:10" x14ac:dyDescent="0.2">
      <c r="I705" t="s">
        <v>20</v>
      </c>
      <c r="J705">
        <v>63400</v>
      </c>
    </row>
    <row r="706" spans="9:10" x14ac:dyDescent="0.2">
      <c r="I706" t="s">
        <v>20</v>
      </c>
      <c r="J706">
        <v>8700</v>
      </c>
    </row>
    <row r="707" spans="9:10" x14ac:dyDescent="0.2">
      <c r="I707" t="s">
        <v>14</v>
      </c>
      <c r="J707">
        <v>169700</v>
      </c>
    </row>
    <row r="708" spans="9:10" x14ac:dyDescent="0.2">
      <c r="I708" t="s">
        <v>20</v>
      </c>
      <c r="J708">
        <v>108400</v>
      </c>
    </row>
    <row r="709" spans="9:10" x14ac:dyDescent="0.2">
      <c r="I709" t="s">
        <v>20</v>
      </c>
      <c r="J709">
        <v>7300</v>
      </c>
    </row>
    <row r="710" spans="9:10" x14ac:dyDescent="0.2">
      <c r="I710" t="s">
        <v>20</v>
      </c>
      <c r="J710">
        <v>1700</v>
      </c>
    </row>
    <row r="711" spans="9:10" x14ac:dyDescent="0.2">
      <c r="I711" t="s">
        <v>20</v>
      </c>
      <c r="J711">
        <v>9800</v>
      </c>
    </row>
    <row r="712" spans="9:10" x14ac:dyDescent="0.2">
      <c r="I712" t="s">
        <v>20</v>
      </c>
      <c r="J712">
        <v>4300</v>
      </c>
    </row>
    <row r="713" spans="9:10" x14ac:dyDescent="0.2">
      <c r="I713" t="s">
        <v>14</v>
      </c>
      <c r="J713">
        <v>6200</v>
      </c>
    </row>
    <row r="714" spans="9:10" x14ac:dyDescent="0.2">
      <c r="I714" t="s">
        <v>20</v>
      </c>
      <c r="J714">
        <v>800</v>
      </c>
    </row>
    <row r="715" spans="9:10" x14ac:dyDescent="0.2">
      <c r="I715" t="s">
        <v>20</v>
      </c>
      <c r="J715">
        <v>6900</v>
      </c>
    </row>
    <row r="716" spans="9:10" x14ac:dyDescent="0.2">
      <c r="I716" t="s">
        <v>20</v>
      </c>
      <c r="J716">
        <v>38500</v>
      </c>
    </row>
    <row r="717" spans="9:10" x14ac:dyDescent="0.2">
      <c r="I717" t="s">
        <v>14</v>
      </c>
      <c r="J717">
        <v>118000</v>
      </c>
    </row>
    <row r="718" spans="9:10" x14ac:dyDescent="0.2">
      <c r="I718" t="s">
        <v>20</v>
      </c>
      <c r="J718">
        <v>2000</v>
      </c>
    </row>
    <row r="719" spans="9:10" x14ac:dyDescent="0.2">
      <c r="I719" t="s">
        <v>20</v>
      </c>
      <c r="J719">
        <v>5600</v>
      </c>
    </row>
    <row r="720" spans="9:10" x14ac:dyDescent="0.2">
      <c r="I720" t="s">
        <v>20</v>
      </c>
      <c r="J720">
        <v>8300</v>
      </c>
    </row>
    <row r="721" spans="9:10" x14ac:dyDescent="0.2">
      <c r="I721" t="s">
        <v>20</v>
      </c>
      <c r="J721">
        <v>6900</v>
      </c>
    </row>
    <row r="722" spans="9:10" x14ac:dyDescent="0.2">
      <c r="I722" t="s">
        <v>74</v>
      </c>
      <c r="J722">
        <v>8700</v>
      </c>
    </row>
    <row r="723" spans="9:10" x14ac:dyDescent="0.2">
      <c r="I723" t="s">
        <v>74</v>
      </c>
      <c r="J723">
        <v>123600</v>
      </c>
    </row>
    <row r="724" spans="9:10" x14ac:dyDescent="0.2">
      <c r="I724" t="s">
        <v>20</v>
      </c>
      <c r="J724">
        <v>48500</v>
      </c>
    </row>
    <row r="725" spans="9:10" x14ac:dyDescent="0.2">
      <c r="I725" t="s">
        <v>20</v>
      </c>
      <c r="J725">
        <v>4900</v>
      </c>
    </row>
    <row r="726" spans="9:10" x14ac:dyDescent="0.2">
      <c r="I726" t="s">
        <v>20</v>
      </c>
      <c r="J726">
        <v>8400</v>
      </c>
    </row>
    <row r="727" spans="9:10" x14ac:dyDescent="0.2">
      <c r="I727" t="s">
        <v>14</v>
      </c>
      <c r="J727">
        <v>193200</v>
      </c>
    </row>
    <row r="728" spans="9:10" x14ac:dyDescent="0.2">
      <c r="I728" t="s">
        <v>74</v>
      </c>
      <c r="J728">
        <v>54300</v>
      </c>
    </row>
    <row r="729" spans="9:10" x14ac:dyDescent="0.2">
      <c r="I729" t="s">
        <v>20</v>
      </c>
      <c r="J729">
        <v>8900</v>
      </c>
    </row>
    <row r="730" spans="9:10" x14ac:dyDescent="0.2">
      <c r="I730" t="s">
        <v>14</v>
      </c>
      <c r="J730">
        <v>4200</v>
      </c>
    </row>
    <row r="731" spans="9:10" x14ac:dyDescent="0.2">
      <c r="I731" t="s">
        <v>20</v>
      </c>
      <c r="J731">
        <v>5600</v>
      </c>
    </row>
    <row r="732" spans="9:10" x14ac:dyDescent="0.2">
      <c r="I732" t="s">
        <v>20</v>
      </c>
      <c r="J732">
        <v>28800</v>
      </c>
    </row>
    <row r="733" spans="9:10" x14ac:dyDescent="0.2">
      <c r="I733" t="s">
        <v>74</v>
      </c>
      <c r="J733">
        <v>8000</v>
      </c>
    </row>
    <row r="734" spans="9:10" x14ac:dyDescent="0.2">
      <c r="I734" t="s">
        <v>14</v>
      </c>
      <c r="J734">
        <v>117000</v>
      </c>
    </row>
    <row r="735" spans="9:10" x14ac:dyDescent="0.2">
      <c r="I735" t="s">
        <v>20</v>
      </c>
      <c r="J735">
        <v>15800</v>
      </c>
    </row>
    <row r="736" spans="9:10" x14ac:dyDescent="0.2">
      <c r="I736" t="s">
        <v>20</v>
      </c>
      <c r="J736">
        <v>4200</v>
      </c>
    </row>
    <row r="737" spans="9:10" x14ac:dyDescent="0.2">
      <c r="I737" t="s">
        <v>20</v>
      </c>
      <c r="J737">
        <v>37100</v>
      </c>
    </row>
    <row r="738" spans="9:10" x14ac:dyDescent="0.2">
      <c r="I738" t="s">
        <v>74</v>
      </c>
      <c r="J738">
        <v>7700</v>
      </c>
    </row>
    <row r="739" spans="9:10" x14ac:dyDescent="0.2">
      <c r="I739" t="s">
        <v>20</v>
      </c>
      <c r="J739">
        <v>3700</v>
      </c>
    </row>
    <row r="740" spans="9:10" x14ac:dyDescent="0.2">
      <c r="I740" t="s">
        <v>14</v>
      </c>
      <c r="J740">
        <v>74700</v>
      </c>
    </row>
    <row r="741" spans="9:10" x14ac:dyDescent="0.2">
      <c r="I741" t="s">
        <v>14</v>
      </c>
      <c r="J741">
        <v>10000</v>
      </c>
    </row>
    <row r="742" spans="9:10" x14ac:dyDescent="0.2">
      <c r="I742" t="s">
        <v>14</v>
      </c>
      <c r="J742">
        <v>5300</v>
      </c>
    </row>
    <row r="743" spans="9:10" x14ac:dyDescent="0.2">
      <c r="I743" t="s">
        <v>20</v>
      </c>
      <c r="J743">
        <v>1200</v>
      </c>
    </row>
    <row r="744" spans="9:10" x14ac:dyDescent="0.2">
      <c r="I744" t="s">
        <v>20</v>
      </c>
      <c r="J744">
        <v>1200</v>
      </c>
    </row>
    <row r="745" spans="9:10" x14ac:dyDescent="0.2">
      <c r="I745" t="s">
        <v>14</v>
      </c>
      <c r="J745">
        <v>3900</v>
      </c>
    </row>
    <row r="746" spans="9:10" x14ac:dyDescent="0.2">
      <c r="I746" t="s">
        <v>20</v>
      </c>
      <c r="J746">
        <v>2000</v>
      </c>
    </row>
    <row r="747" spans="9:10" x14ac:dyDescent="0.2">
      <c r="I747" t="s">
        <v>14</v>
      </c>
      <c r="J747">
        <v>6900</v>
      </c>
    </row>
    <row r="748" spans="9:10" x14ac:dyDescent="0.2">
      <c r="I748" t="s">
        <v>20</v>
      </c>
      <c r="J748">
        <v>55800</v>
      </c>
    </row>
    <row r="749" spans="9:10" x14ac:dyDescent="0.2">
      <c r="I749" t="s">
        <v>20</v>
      </c>
      <c r="J749">
        <v>4900</v>
      </c>
    </row>
    <row r="750" spans="9:10" x14ac:dyDescent="0.2">
      <c r="I750" t="s">
        <v>74</v>
      </c>
      <c r="J750">
        <v>194900</v>
      </c>
    </row>
    <row r="751" spans="9:10" x14ac:dyDescent="0.2">
      <c r="I751" t="s">
        <v>20</v>
      </c>
      <c r="J751">
        <v>8600</v>
      </c>
    </row>
    <row r="752" spans="9:10" x14ac:dyDescent="0.2">
      <c r="I752" t="s">
        <v>14</v>
      </c>
      <c r="J752">
        <v>100</v>
      </c>
    </row>
    <row r="753" spans="9:10" x14ac:dyDescent="0.2">
      <c r="I753" t="s">
        <v>20</v>
      </c>
      <c r="J753">
        <v>3600</v>
      </c>
    </row>
    <row r="754" spans="9:10" x14ac:dyDescent="0.2">
      <c r="I754" t="s">
        <v>74</v>
      </c>
      <c r="J754">
        <v>5800</v>
      </c>
    </row>
    <row r="755" spans="9:10" x14ac:dyDescent="0.2">
      <c r="I755" t="s">
        <v>20</v>
      </c>
      <c r="J755">
        <v>4700</v>
      </c>
    </row>
    <row r="756" spans="9:10" x14ac:dyDescent="0.2">
      <c r="I756" t="s">
        <v>20</v>
      </c>
      <c r="J756">
        <v>70400</v>
      </c>
    </row>
    <row r="757" spans="9:10" x14ac:dyDescent="0.2">
      <c r="I757" t="s">
        <v>20</v>
      </c>
      <c r="J757">
        <v>4500</v>
      </c>
    </row>
    <row r="758" spans="9:10" x14ac:dyDescent="0.2">
      <c r="I758" t="s">
        <v>20</v>
      </c>
      <c r="J758">
        <v>1300</v>
      </c>
    </row>
    <row r="759" spans="9:10" x14ac:dyDescent="0.2">
      <c r="I759" t="s">
        <v>20</v>
      </c>
      <c r="J759">
        <v>1400</v>
      </c>
    </row>
    <row r="760" spans="9:10" x14ac:dyDescent="0.2">
      <c r="I760" t="s">
        <v>20</v>
      </c>
      <c r="J760">
        <v>29600</v>
      </c>
    </row>
    <row r="761" spans="9:10" x14ac:dyDescent="0.2">
      <c r="I761" t="s">
        <v>14</v>
      </c>
      <c r="J761">
        <v>167500</v>
      </c>
    </row>
    <row r="762" spans="9:10" x14ac:dyDescent="0.2">
      <c r="I762" t="s">
        <v>14</v>
      </c>
      <c r="J762">
        <v>48300</v>
      </c>
    </row>
    <row r="763" spans="9:10" x14ac:dyDescent="0.2">
      <c r="I763" t="s">
        <v>20</v>
      </c>
      <c r="J763">
        <v>2200</v>
      </c>
    </row>
    <row r="764" spans="9:10" x14ac:dyDescent="0.2">
      <c r="I764" t="s">
        <v>20</v>
      </c>
      <c r="J764">
        <v>3500</v>
      </c>
    </row>
    <row r="765" spans="9:10" x14ac:dyDescent="0.2">
      <c r="I765" t="s">
        <v>20</v>
      </c>
      <c r="J765">
        <v>5600</v>
      </c>
    </row>
    <row r="766" spans="9:10" x14ac:dyDescent="0.2">
      <c r="I766" t="s">
        <v>20</v>
      </c>
      <c r="J766">
        <v>1100</v>
      </c>
    </row>
    <row r="767" spans="9:10" x14ac:dyDescent="0.2">
      <c r="I767" t="s">
        <v>20</v>
      </c>
      <c r="J767">
        <v>3900</v>
      </c>
    </row>
    <row r="768" spans="9:10" x14ac:dyDescent="0.2">
      <c r="I768" t="s">
        <v>14</v>
      </c>
      <c r="J768">
        <v>43800</v>
      </c>
    </row>
    <row r="769" spans="9:10" x14ac:dyDescent="0.2">
      <c r="I769" t="s">
        <v>14</v>
      </c>
      <c r="J769">
        <v>97200</v>
      </c>
    </row>
    <row r="770" spans="9:10" x14ac:dyDescent="0.2">
      <c r="I770" t="s">
        <v>20</v>
      </c>
      <c r="J770">
        <v>4800</v>
      </c>
    </row>
    <row r="771" spans="9:10" x14ac:dyDescent="0.2">
      <c r="I771" t="s">
        <v>14</v>
      </c>
      <c r="J771">
        <v>125600</v>
      </c>
    </row>
    <row r="772" spans="9:10" x14ac:dyDescent="0.2">
      <c r="I772" t="s">
        <v>20</v>
      </c>
      <c r="J772">
        <v>4300</v>
      </c>
    </row>
    <row r="773" spans="9:10" x14ac:dyDescent="0.2">
      <c r="I773" t="s">
        <v>74</v>
      </c>
      <c r="J773">
        <v>5600</v>
      </c>
    </row>
    <row r="774" spans="9:10" x14ac:dyDescent="0.2">
      <c r="I774" t="s">
        <v>20</v>
      </c>
      <c r="J774">
        <v>149600</v>
      </c>
    </row>
    <row r="775" spans="9:10" x14ac:dyDescent="0.2">
      <c r="I775" t="s">
        <v>20</v>
      </c>
      <c r="J775">
        <v>53100</v>
      </c>
    </row>
    <row r="776" spans="9:10" x14ac:dyDescent="0.2">
      <c r="I776" t="s">
        <v>20</v>
      </c>
      <c r="J776">
        <v>5000</v>
      </c>
    </row>
    <row r="777" spans="9:10" x14ac:dyDescent="0.2">
      <c r="I777" t="s">
        <v>14</v>
      </c>
      <c r="J777">
        <v>9400</v>
      </c>
    </row>
    <row r="778" spans="9:10" x14ac:dyDescent="0.2">
      <c r="I778" t="s">
        <v>14</v>
      </c>
      <c r="J778">
        <v>110800</v>
      </c>
    </row>
    <row r="779" spans="9:10" x14ac:dyDescent="0.2">
      <c r="I779" t="s">
        <v>14</v>
      </c>
      <c r="J779">
        <v>93800</v>
      </c>
    </row>
    <row r="780" spans="9:10" x14ac:dyDescent="0.2">
      <c r="I780" t="s">
        <v>20</v>
      </c>
      <c r="J780">
        <v>1300</v>
      </c>
    </row>
    <row r="781" spans="9:10" x14ac:dyDescent="0.2">
      <c r="I781" t="s">
        <v>14</v>
      </c>
      <c r="J781">
        <v>108700</v>
      </c>
    </row>
    <row r="782" spans="9:10" x14ac:dyDescent="0.2">
      <c r="I782" t="s">
        <v>20</v>
      </c>
      <c r="J782">
        <v>5100</v>
      </c>
    </row>
    <row r="783" spans="9:10" x14ac:dyDescent="0.2">
      <c r="I783" t="s">
        <v>74</v>
      </c>
      <c r="J783">
        <v>8700</v>
      </c>
    </row>
    <row r="784" spans="9:10" x14ac:dyDescent="0.2">
      <c r="I784" t="s">
        <v>20</v>
      </c>
      <c r="J784">
        <v>5100</v>
      </c>
    </row>
    <row r="785" spans="9:10" x14ac:dyDescent="0.2">
      <c r="I785" t="s">
        <v>20</v>
      </c>
      <c r="J785">
        <v>7400</v>
      </c>
    </row>
    <row r="786" spans="9:10" x14ac:dyDescent="0.2">
      <c r="I786" t="s">
        <v>20</v>
      </c>
      <c r="J786">
        <v>88900</v>
      </c>
    </row>
    <row r="787" spans="9:10" x14ac:dyDescent="0.2">
      <c r="I787" t="s">
        <v>20</v>
      </c>
      <c r="J787">
        <v>6700</v>
      </c>
    </row>
    <row r="788" spans="9:10" x14ac:dyDescent="0.2">
      <c r="I788" t="s">
        <v>20</v>
      </c>
      <c r="J788">
        <v>1500</v>
      </c>
    </row>
    <row r="789" spans="9:10" x14ac:dyDescent="0.2">
      <c r="I789" t="s">
        <v>14</v>
      </c>
      <c r="J789">
        <v>61200</v>
      </c>
    </row>
    <row r="790" spans="9:10" x14ac:dyDescent="0.2">
      <c r="I790" t="s">
        <v>47</v>
      </c>
      <c r="J790">
        <v>3600</v>
      </c>
    </row>
    <row r="791" spans="9:10" x14ac:dyDescent="0.2">
      <c r="I791" t="s">
        <v>14</v>
      </c>
      <c r="J791">
        <v>9000</v>
      </c>
    </row>
    <row r="792" spans="9:10" x14ac:dyDescent="0.2">
      <c r="I792" t="s">
        <v>74</v>
      </c>
      <c r="J792">
        <v>185900</v>
      </c>
    </row>
    <row r="793" spans="9:10" x14ac:dyDescent="0.2">
      <c r="I793" t="s">
        <v>14</v>
      </c>
      <c r="J793">
        <v>2100</v>
      </c>
    </row>
    <row r="794" spans="9:10" x14ac:dyDescent="0.2">
      <c r="I794" t="s">
        <v>14</v>
      </c>
      <c r="J794">
        <v>2000</v>
      </c>
    </row>
    <row r="795" spans="9:10" x14ac:dyDescent="0.2">
      <c r="I795" t="s">
        <v>20</v>
      </c>
      <c r="J795">
        <v>1100</v>
      </c>
    </row>
    <row r="796" spans="9:10" x14ac:dyDescent="0.2">
      <c r="I796" t="s">
        <v>20</v>
      </c>
      <c r="J796">
        <v>6600</v>
      </c>
    </row>
    <row r="797" spans="9:10" x14ac:dyDescent="0.2">
      <c r="I797" t="s">
        <v>14</v>
      </c>
      <c r="J797">
        <v>7100</v>
      </c>
    </row>
    <row r="798" spans="9:10" x14ac:dyDescent="0.2">
      <c r="I798" t="s">
        <v>14</v>
      </c>
      <c r="J798">
        <v>7800</v>
      </c>
    </row>
    <row r="799" spans="9:10" x14ac:dyDescent="0.2">
      <c r="I799" t="s">
        <v>20</v>
      </c>
      <c r="J799">
        <v>7600</v>
      </c>
    </row>
    <row r="800" spans="9:10" x14ac:dyDescent="0.2">
      <c r="I800" t="s">
        <v>20</v>
      </c>
      <c r="J800">
        <v>3400</v>
      </c>
    </row>
    <row r="801" spans="9:10" x14ac:dyDescent="0.2">
      <c r="I801" t="s">
        <v>14</v>
      </c>
      <c r="J801">
        <v>84500</v>
      </c>
    </row>
    <row r="802" spans="9:10" x14ac:dyDescent="0.2">
      <c r="I802" t="s">
        <v>14</v>
      </c>
      <c r="J802">
        <v>100</v>
      </c>
    </row>
    <row r="803" spans="9:10" x14ac:dyDescent="0.2">
      <c r="I803" t="s">
        <v>20</v>
      </c>
      <c r="J803">
        <v>2300</v>
      </c>
    </row>
    <row r="804" spans="9:10" x14ac:dyDescent="0.2">
      <c r="I804" t="s">
        <v>20</v>
      </c>
      <c r="J804">
        <v>6200</v>
      </c>
    </row>
    <row r="805" spans="9:10" x14ac:dyDescent="0.2">
      <c r="I805" t="s">
        <v>20</v>
      </c>
      <c r="J805">
        <v>6100</v>
      </c>
    </row>
    <row r="806" spans="9:10" x14ac:dyDescent="0.2">
      <c r="I806" t="s">
        <v>20</v>
      </c>
      <c r="J806">
        <v>2600</v>
      </c>
    </row>
    <row r="807" spans="9:10" x14ac:dyDescent="0.2">
      <c r="I807" t="s">
        <v>14</v>
      </c>
      <c r="J807">
        <v>9700</v>
      </c>
    </row>
    <row r="808" spans="9:10" x14ac:dyDescent="0.2">
      <c r="I808" t="s">
        <v>20</v>
      </c>
      <c r="J808">
        <v>700</v>
      </c>
    </row>
    <row r="809" spans="9:10" x14ac:dyDescent="0.2">
      <c r="I809" t="s">
        <v>20</v>
      </c>
      <c r="J809">
        <v>700</v>
      </c>
    </row>
    <row r="810" spans="9:10" x14ac:dyDescent="0.2">
      <c r="I810" t="s">
        <v>14</v>
      </c>
      <c r="J810">
        <v>5200</v>
      </c>
    </row>
    <row r="811" spans="9:10" x14ac:dyDescent="0.2">
      <c r="I811" t="s">
        <v>14</v>
      </c>
      <c r="J811">
        <v>140800</v>
      </c>
    </row>
    <row r="812" spans="9:10" x14ac:dyDescent="0.2">
      <c r="I812" t="s">
        <v>20</v>
      </c>
      <c r="J812">
        <v>6400</v>
      </c>
    </row>
    <row r="813" spans="9:10" x14ac:dyDescent="0.2">
      <c r="I813" t="s">
        <v>14</v>
      </c>
      <c r="J813">
        <v>92500</v>
      </c>
    </row>
    <row r="814" spans="9:10" x14ac:dyDescent="0.2">
      <c r="I814" t="s">
        <v>20</v>
      </c>
      <c r="J814">
        <v>59700</v>
      </c>
    </row>
    <row r="815" spans="9:10" x14ac:dyDescent="0.2">
      <c r="I815" t="s">
        <v>20</v>
      </c>
      <c r="J815">
        <v>3200</v>
      </c>
    </row>
    <row r="816" spans="9:10" x14ac:dyDescent="0.2">
      <c r="I816" t="s">
        <v>14</v>
      </c>
      <c r="J816">
        <v>3200</v>
      </c>
    </row>
    <row r="817" spans="9:10" x14ac:dyDescent="0.2">
      <c r="I817" t="s">
        <v>20</v>
      </c>
      <c r="J817">
        <v>9000</v>
      </c>
    </row>
    <row r="818" spans="9:10" x14ac:dyDescent="0.2">
      <c r="I818" t="s">
        <v>20</v>
      </c>
      <c r="J818">
        <v>2300</v>
      </c>
    </row>
    <row r="819" spans="9:10" x14ac:dyDescent="0.2">
      <c r="I819" t="s">
        <v>20</v>
      </c>
      <c r="J819">
        <v>51300</v>
      </c>
    </row>
    <row r="820" spans="9:10" x14ac:dyDescent="0.2">
      <c r="I820" t="s">
        <v>20</v>
      </c>
      <c r="J820">
        <v>700</v>
      </c>
    </row>
    <row r="821" spans="9:10" x14ac:dyDescent="0.2">
      <c r="I821" t="s">
        <v>14</v>
      </c>
      <c r="J821">
        <v>8900</v>
      </c>
    </row>
    <row r="822" spans="9:10" x14ac:dyDescent="0.2">
      <c r="I822" t="s">
        <v>20</v>
      </c>
      <c r="J822">
        <v>1500</v>
      </c>
    </row>
    <row r="823" spans="9:10" x14ac:dyDescent="0.2">
      <c r="I823" t="s">
        <v>20</v>
      </c>
      <c r="J823">
        <v>4900</v>
      </c>
    </row>
    <row r="824" spans="9:10" x14ac:dyDescent="0.2">
      <c r="I824" t="s">
        <v>20</v>
      </c>
      <c r="J824">
        <v>54000</v>
      </c>
    </row>
    <row r="825" spans="9:10" x14ac:dyDescent="0.2">
      <c r="I825" t="s">
        <v>20</v>
      </c>
      <c r="J825">
        <v>4100</v>
      </c>
    </row>
    <row r="826" spans="9:10" x14ac:dyDescent="0.2">
      <c r="I826" t="s">
        <v>20</v>
      </c>
      <c r="J826">
        <v>85000</v>
      </c>
    </row>
    <row r="827" spans="9:10" x14ac:dyDescent="0.2">
      <c r="I827" t="s">
        <v>20</v>
      </c>
      <c r="J827">
        <v>3600</v>
      </c>
    </row>
    <row r="828" spans="9:10" x14ac:dyDescent="0.2">
      <c r="I828" t="s">
        <v>20</v>
      </c>
      <c r="J828">
        <v>2800</v>
      </c>
    </row>
    <row r="829" spans="9:10" x14ac:dyDescent="0.2">
      <c r="I829" t="s">
        <v>20</v>
      </c>
      <c r="J829">
        <v>2300</v>
      </c>
    </row>
    <row r="830" spans="9:10" x14ac:dyDescent="0.2">
      <c r="I830" t="s">
        <v>14</v>
      </c>
      <c r="J830">
        <v>7100</v>
      </c>
    </row>
    <row r="831" spans="9:10" x14ac:dyDescent="0.2">
      <c r="I831" t="s">
        <v>14</v>
      </c>
      <c r="J831">
        <v>9600</v>
      </c>
    </row>
    <row r="832" spans="9:10" x14ac:dyDescent="0.2">
      <c r="I832" t="s">
        <v>14</v>
      </c>
      <c r="J832">
        <v>121600</v>
      </c>
    </row>
    <row r="833" spans="9:10" x14ac:dyDescent="0.2">
      <c r="I833" t="s">
        <v>20</v>
      </c>
      <c r="J833">
        <v>97100</v>
      </c>
    </row>
    <row r="834" spans="9:10" x14ac:dyDescent="0.2">
      <c r="I834" t="s">
        <v>20</v>
      </c>
      <c r="J834">
        <v>43200</v>
      </c>
    </row>
    <row r="835" spans="9:10" x14ac:dyDescent="0.2">
      <c r="I835" t="s">
        <v>20</v>
      </c>
      <c r="J835">
        <v>6800</v>
      </c>
    </row>
    <row r="836" spans="9:10" x14ac:dyDescent="0.2">
      <c r="I836" t="s">
        <v>20</v>
      </c>
      <c r="J836">
        <v>7300</v>
      </c>
    </row>
    <row r="837" spans="9:10" x14ac:dyDescent="0.2">
      <c r="I837" t="s">
        <v>14</v>
      </c>
      <c r="J837">
        <v>86200</v>
      </c>
    </row>
    <row r="838" spans="9:10" x14ac:dyDescent="0.2">
      <c r="I838" t="s">
        <v>14</v>
      </c>
      <c r="J838">
        <v>8100</v>
      </c>
    </row>
    <row r="839" spans="9:10" x14ac:dyDescent="0.2">
      <c r="I839" t="s">
        <v>20</v>
      </c>
      <c r="J839">
        <v>17700</v>
      </c>
    </row>
    <row r="840" spans="9:10" x14ac:dyDescent="0.2">
      <c r="I840" t="s">
        <v>20</v>
      </c>
      <c r="J840">
        <v>6400</v>
      </c>
    </row>
    <row r="841" spans="9:10" x14ac:dyDescent="0.2">
      <c r="I841" t="s">
        <v>20</v>
      </c>
      <c r="J841">
        <v>7700</v>
      </c>
    </row>
    <row r="842" spans="9:10" x14ac:dyDescent="0.2">
      <c r="I842" t="s">
        <v>20</v>
      </c>
      <c r="J842">
        <v>116300</v>
      </c>
    </row>
    <row r="843" spans="9:10" x14ac:dyDescent="0.2">
      <c r="I843" t="s">
        <v>20</v>
      </c>
      <c r="J843">
        <v>9100</v>
      </c>
    </row>
    <row r="844" spans="9:10" x14ac:dyDescent="0.2">
      <c r="I844" t="s">
        <v>20</v>
      </c>
      <c r="J844">
        <v>1500</v>
      </c>
    </row>
    <row r="845" spans="9:10" x14ac:dyDescent="0.2">
      <c r="I845" t="s">
        <v>14</v>
      </c>
      <c r="J845">
        <v>8800</v>
      </c>
    </row>
    <row r="846" spans="9:10" x14ac:dyDescent="0.2">
      <c r="I846" t="s">
        <v>74</v>
      </c>
      <c r="J846">
        <v>8800</v>
      </c>
    </row>
    <row r="847" spans="9:10" x14ac:dyDescent="0.2">
      <c r="I847" t="s">
        <v>20</v>
      </c>
      <c r="J847">
        <v>69900</v>
      </c>
    </row>
    <row r="848" spans="9:10" x14ac:dyDescent="0.2">
      <c r="I848" t="s">
        <v>20</v>
      </c>
      <c r="J848">
        <v>1000</v>
      </c>
    </row>
    <row r="849" spans="9:10" x14ac:dyDescent="0.2">
      <c r="I849" t="s">
        <v>20</v>
      </c>
      <c r="J849">
        <v>4700</v>
      </c>
    </row>
    <row r="850" spans="9:10" x14ac:dyDescent="0.2">
      <c r="I850" t="s">
        <v>20</v>
      </c>
      <c r="J850">
        <v>3200</v>
      </c>
    </row>
    <row r="851" spans="9:10" x14ac:dyDescent="0.2">
      <c r="I851" t="s">
        <v>20</v>
      </c>
      <c r="J851">
        <v>6700</v>
      </c>
    </row>
    <row r="852" spans="9:10" x14ac:dyDescent="0.2">
      <c r="I852" t="s">
        <v>14</v>
      </c>
      <c r="J852">
        <v>100</v>
      </c>
    </row>
    <row r="853" spans="9:10" x14ac:dyDescent="0.2">
      <c r="I853" t="s">
        <v>20</v>
      </c>
      <c r="J853">
        <v>6000</v>
      </c>
    </row>
    <row r="854" spans="9:10" x14ac:dyDescent="0.2">
      <c r="I854" t="s">
        <v>14</v>
      </c>
      <c r="J854">
        <v>4900</v>
      </c>
    </row>
    <row r="855" spans="9:10" x14ac:dyDescent="0.2">
      <c r="I855" t="s">
        <v>20</v>
      </c>
      <c r="J855">
        <v>17100</v>
      </c>
    </row>
    <row r="856" spans="9:10" x14ac:dyDescent="0.2">
      <c r="I856" t="s">
        <v>20</v>
      </c>
      <c r="J856">
        <v>171000</v>
      </c>
    </row>
    <row r="857" spans="9:10" x14ac:dyDescent="0.2">
      <c r="I857" t="s">
        <v>20</v>
      </c>
      <c r="J857">
        <v>23400</v>
      </c>
    </row>
    <row r="858" spans="9:10" x14ac:dyDescent="0.2">
      <c r="I858" t="s">
        <v>20</v>
      </c>
      <c r="J858">
        <v>2400</v>
      </c>
    </row>
    <row r="859" spans="9:10" x14ac:dyDescent="0.2">
      <c r="I859" t="s">
        <v>20</v>
      </c>
      <c r="J859">
        <v>5300</v>
      </c>
    </row>
    <row r="860" spans="9:10" x14ac:dyDescent="0.2">
      <c r="I860" t="s">
        <v>14</v>
      </c>
      <c r="J860">
        <v>4000</v>
      </c>
    </row>
    <row r="861" spans="9:10" x14ac:dyDescent="0.2">
      <c r="I861" t="s">
        <v>14</v>
      </c>
      <c r="J861">
        <v>7300</v>
      </c>
    </row>
    <row r="862" spans="9:10" x14ac:dyDescent="0.2">
      <c r="I862" t="s">
        <v>20</v>
      </c>
      <c r="J862">
        <v>2000</v>
      </c>
    </row>
    <row r="863" spans="9:10" x14ac:dyDescent="0.2">
      <c r="I863" t="s">
        <v>20</v>
      </c>
      <c r="J863">
        <v>8800</v>
      </c>
    </row>
    <row r="864" spans="9:10" x14ac:dyDescent="0.2">
      <c r="I864" t="s">
        <v>20</v>
      </c>
      <c r="J864">
        <v>3500</v>
      </c>
    </row>
    <row r="865" spans="9:10" x14ac:dyDescent="0.2">
      <c r="I865" t="s">
        <v>20</v>
      </c>
      <c r="J865">
        <v>1400</v>
      </c>
    </row>
    <row r="866" spans="9:10" x14ac:dyDescent="0.2">
      <c r="I866" t="s">
        <v>20</v>
      </c>
      <c r="J866">
        <v>4200</v>
      </c>
    </row>
    <row r="867" spans="9:10" x14ac:dyDescent="0.2">
      <c r="I867" t="s">
        <v>20</v>
      </c>
      <c r="J867">
        <v>81000</v>
      </c>
    </row>
    <row r="868" spans="9:10" x14ac:dyDescent="0.2">
      <c r="I868" t="s">
        <v>74</v>
      </c>
      <c r="J868">
        <v>182800</v>
      </c>
    </row>
    <row r="869" spans="9:10" x14ac:dyDescent="0.2">
      <c r="I869" t="s">
        <v>20</v>
      </c>
      <c r="J869">
        <v>4800</v>
      </c>
    </row>
    <row r="870" spans="9:10" x14ac:dyDescent="0.2">
      <c r="I870" t="s">
        <v>20</v>
      </c>
      <c r="J870">
        <v>7000</v>
      </c>
    </row>
    <row r="871" spans="9:10" x14ac:dyDescent="0.2">
      <c r="I871" t="s">
        <v>14</v>
      </c>
      <c r="J871">
        <v>161900</v>
      </c>
    </row>
    <row r="872" spans="9:10" x14ac:dyDescent="0.2">
      <c r="I872" t="s">
        <v>14</v>
      </c>
      <c r="J872">
        <v>7700</v>
      </c>
    </row>
    <row r="873" spans="9:10" x14ac:dyDescent="0.2">
      <c r="I873" t="s">
        <v>20</v>
      </c>
      <c r="J873">
        <v>71500</v>
      </c>
    </row>
    <row r="874" spans="9:10" x14ac:dyDescent="0.2">
      <c r="I874" t="s">
        <v>20</v>
      </c>
      <c r="J874">
        <v>4700</v>
      </c>
    </row>
    <row r="875" spans="9:10" x14ac:dyDescent="0.2">
      <c r="I875" t="s">
        <v>20</v>
      </c>
      <c r="J875">
        <v>42100</v>
      </c>
    </row>
    <row r="876" spans="9:10" x14ac:dyDescent="0.2">
      <c r="I876" t="s">
        <v>20</v>
      </c>
      <c r="J876">
        <v>40200</v>
      </c>
    </row>
    <row r="877" spans="9:10" x14ac:dyDescent="0.2">
      <c r="I877" t="s">
        <v>14</v>
      </c>
      <c r="J877">
        <v>7900</v>
      </c>
    </row>
    <row r="878" spans="9:10" x14ac:dyDescent="0.2">
      <c r="I878" t="s">
        <v>14</v>
      </c>
      <c r="J878">
        <v>8300</v>
      </c>
    </row>
    <row r="879" spans="9:10" x14ac:dyDescent="0.2">
      <c r="I879" t="s">
        <v>14</v>
      </c>
      <c r="J879">
        <v>163600</v>
      </c>
    </row>
    <row r="880" spans="9:10" x14ac:dyDescent="0.2">
      <c r="I880" t="s">
        <v>14</v>
      </c>
      <c r="J880">
        <v>2700</v>
      </c>
    </row>
    <row r="881" spans="9:10" x14ac:dyDescent="0.2">
      <c r="I881" t="s">
        <v>20</v>
      </c>
      <c r="J881">
        <v>1000</v>
      </c>
    </row>
    <row r="882" spans="9:10" x14ac:dyDescent="0.2">
      <c r="I882" t="s">
        <v>20</v>
      </c>
      <c r="J882">
        <v>84500</v>
      </c>
    </row>
    <row r="883" spans="9:10" x14ac:dyDescent="0.2">
      <c r="I883" t="s">
        <v>14</v>
      </c>
      <c r="J883">
        <v>81300</v>
      </c>
    </row>
    <row r="884" spans="9:10" x14ac:dyDescent="0.2">
      <c r="I884" t="s">
        <v>20</v>
      </c>
      <c r="J884">
        <v>800</v>
      </c>
    </row>
    <row r="885" spans="9:10" x14ac:dyDescent="0.2">
      <c r="I885" t="s">
        <v>20</v>
      </c>
      <c r="J885">
        <v>3400</v>
      </c>
    </row>
    <row r="886" spans="9:10" x14ac:dyDescent="0.2">
      <c r="I886" t="s">
        <v>14</v>
      </c>
      <c r="J886">
        <v>170800</v>
      </c>
    </row>
    <row r="887" spans="9:10" x14ac:dyDescent="0.2">
      <c r="I887" t="s">
        <v>20</v>
      </c>
      <c r="J887">
        <v>1800</v>
      </c>
    </row>
    <row r="888" spans="9:10" x14ac:dyDescent="0.2">
      <c r="I888" t="s">
        <v>14</v>
      </c>
      <c r="J888">
        <v>150600</v>
      </c>
    </row>
    <row r="889" spans="9:10" x14ac:dyDescent="0.2">
      <c r="I889" t="s">
        <v>14</v>
      </c>
      <c r="J889">
        <v>7800</v>
      </c>
    </row>
    <row r="890" spans="9:10" x14ac:dyDescent="0.2">
      <c r="I890" t="s">
        <v>20</v>
      </c>
      <c r="J890">
        <v>5800</v>
      </c>
    </row>
    <row r="891" spans="9:10" x14ac:dyDescent="0.2">
      <c r="I891" t="s">
        <v>20</v>
      </c>
      <c r="J891">
        <v>5600</v>
      </c>
    </row>
    <row r="892" spans="9:10" x14ac:dyDescent="0.2">
      <c r="I892" t="s">
        <v>20</v>
      </c>
      <c r="J892">
        <v>134400</v>
      </c>
    </row>
    <row r="893" spans="9:10" x14ac:dyDescent="0.2">
      <c r="I893" t="s">
        <v>20</v>
      </c>
      <c r="J893">
        <v>3000</v>
      </c>
    </row>
    <row r="894" spans="9:10" x14ac:dyDescent="0.2">
      <c r="I894" t="s">
        <v>20</v>
      </c>
      <c r="J894">
        <v>6000</v>
      </c>
    </row>
    <row r="895" spans="9:10" x14ac:dyDescent="0.2">
      <c r="I895" t="s">
        <v>20</v>
      </c>
      <c r="J895">
        <v>8400</v>
      </c>
    </row>
    <row r="896" spans="9:10" x14ac:dyDescent="0.2">
      <c r="I896" t="s">
        <v>20</v>
      </c>
      <c r="J896">
        <v>1700</v>
      </c>
    </row>
    <row r="897" spans="9:10" x14ac:dyDescent="0.2">
      <c r="I897" t="s">
        <v>14</v>
      </c>
      <c r="J897">
        <v>159800</v>
      </c>
    </row>
    <row r="898" spans="9:10" x14ac:dyDescent="0.2">
      <c r="I898" t="s">
        <v>20</v>
      </c>
      <c r="J898">
        <v>19800</v>
      </c>
    </row>
    <row r="899" spans="9:10" x14ac:dyDescent="0.2">
      <c r="I899" t="s">
        <v>14</v>
      </c>
      <c r="J899">
        <v>8800</v>
      </c>
    </row>
    <row r="900" spans="9:10" x14ac:dyDescent="0.2">
      <c r="I900" t="s">
        <v>14</v>
      </c>
      <c r="J900">
        <v>179100</v>
      </c>
    </row>
    <row r="901" spans="9:10" x14ac:dyDescent="0.2">
      <c r="I901" t="s">
        <v>20</v>
      </c>
      <c r="J901">
        <v>3100</v>
      </c>
    </row>
    <row r="902" spans="9:10" x14ac:dyDescent="0.2">
      <c r="I902" t="s">
        <v>14</v>
      </c>
      <c r="J902">
        <v>100</v>
      </c>
    </row>
    <row r="903" spans="9:10" x14ac:dyDescent="0.2">
      <c r="I903" t="s">
        <v>20</v>
      </c>
      <c r="J903">
        <v>5600</v>
      </c>
    </row>
    <row r="904" spans="9:10" x14ac:dyDescent="0.2">
      <c r="I904" t="s">
        <v>20</v>
      </c>
      <c r="J904">
        <v>1400</v>
      </c>
    </row>
    <row r="905" spans="9:10" x14ac:dyDescent="0.2">
      <c r="I905" t="s">
        <v>47</v>
      </c>
      <c r="J905">
        <v>41000</v>
      </c>
    </row>
    <row r="906" spans="9:10" x14ac:dyDescent="0.2">
      <c r="I906" t="s">
        <v>14</v>
      </c>
      <c r="J906">
        <v>6500</v>
      </c>
    </row>
    <row r="907" spans="9:10" x14ac:dyDescent="0.2">
      <c r="I907" t="s">
        <v>20</v>
      </c>
      <c r="J907">
        <v>7900</v>
      </c>
    </row>
    <row r="908" spans="9:10" x14ac:dyDescent="0.2">
      <c r="I908" t="s">
        <v>20</v>
      </c>
      <c r="J908">
        <v>5500</v>
      </c>
    </row>
    <row r="909" spans="9:10" x14ac:dyDescent="0.2">
      <c r="I909" t="s">
        <v>14</v>
      </c>
      <c r="J909">
        <v>9100</v>
      </c>
    </row>
    <row r="910" spans="9:10" x14ac:dyDescent="0.2">
      <c r="I910" t="s">
        <v>20</v>
      </c>
      <c r="J910">
        <v>38200</v>
      </c>
    </row>
    <row r="911" spans="9:10" x14ac:dyDescent="0.2">
      <c r="I911" t="s">
        <v>20</v>
      </c>
      <c r="J911">
        <v>1800</v>
      </c>
    </row>
    <row r="912" spans="9:10" x14ac:dyDescent="0.2">
      <c r="I912" t="s">
        <v>74</v>
      </c>
      <c r="J912">
        <v>154500</v>
      </c>
    </row>
    <row r="913" spans="9:10" x14ac:dyDescent="0.2">
      <c r="I913" t="s">
        <v>20</v>
      </c>
      <c r="J913">
        <v>5800</v>
      </c>
    </row>
    <row r="914" spans="9:10" x14ac:dyDescent="0.2">
      <c r="I914" t="s">
        <v>20</v>
      </c>
      <c r="J914">
        <v>1800</v>
      </c>
    </row>
    <row r="915" spans="9:10" x14ac:dyDescent="0.2">
      <c r="I915" t="s">
        <v>14</v>
      </c>
      <c r="J915">
        <v>70200</v>
      </c>
    </row>
    <row r="916" spans="9:10" x14ac:dyDescent="0.2">
      <c r="I916" t="s">
        <v>14</v>
      </c>
      <c r="J916">
        <v>6400</v>
      </c>
    </row>
    <row r="917" spans="9:10" x14ac:dyDescent="0.2">
      <c r="I917" t="s">
        <v>20</v>
      </c>
      <c r="J917">
        <v>125900</v>
      </c>
    </row>
    <row r="918" spans="9:10" x14ac:dyDescent="0.2">
      <c r="I918" t="s">
        <v>14</v>
      </c>
      <c r="J918">
        <v>3700</v>
      </c>
    </row>
    <row r="919" spans="9:10" x14ac:dyDescent="0.2">
      <c r="I919" t="s">
        <v>47</v>
      </c>
      <c r="J919">
        <v>3600</v>
      </c>
    </row>
    <row r="920" spans="9:10" x14ac:dyDescent="0.2">
      <c r="I920" t="s">
        <v>20</v>
      </c>
      <c r="J920">
        <v>3800</v>
      </c>
    </row>
    <row r="921" spans="9:10" x14ac:dyDescent="0.2">
      <c r="I921" t="s">
        <v>14</v>
      </c>
      <c r="J921">
        <v>35600</v>
      </c>
    </row>
    <row r="922" spans="9:10" x14ac:dyDescent="0.2">
      <c r="I922" t="s">
        <v>20</v>
      </c>
      <c r="J922">
        <v>5300</v>
      </c>
    </row>
    <row r="923" spans="9:10" x14ac:dyDescent="0.2">
      <c r="I923" t="s">
        <v>14</v>
      </c>
      <c r="J923">
        <v>160400</v>
      </c>
    </row>
    <row r="924" spans="9:10" x14ac:dyDescent="0.2">
      <c r="I924" t="s">
        <v>20</v>
      </c>
      <c r="J924">
        <v>51400</v>
      </c>
    </row>
    <row r="925" spans="9:10" x14ac:dyDescent="0.2">
      <c r="I925" t="s">
        <v>20</v>
      </c>
      <c r="J925">
        <v>1700</v>
      </c>
    </row>
    <row r="926" spans="9:10" x14ac:dyDescent="0.2">
      <c r="I926" t="s">
        <v>20</v>
      </c>
      <c r="J926">
        <v>39400</v>
      </c>
    </row>
    <row r="927" spans="9:10" x14ac:dyDescent="0.2">
      <c r="I927" t="s">
        <v>20</v>
      </c>
      <c r="J927">
        <v>3000</v>
      </c>
    </row>
    <row r="928" spans="9:10" x14ac:dyDescent="0.2">
      <c r="I928" t="s">
        <v>14</v>
      </c>
      <c r="J928">
        <v>8700</v>
      </c>
    </row>
    <row r="929" spans="9:10" x14ac:dyDescent="0.2">
      <c r="I929" t="s">
        <v>14</v>
      </c>
      <c r="J929">
        <v>7200</v>
      </c>
    </row>
    <row r="930" spans="9:10" x14ac:dyDescent="0.2">
      <c r="I930" t="s">
        <v>20</v>
      </c>
      <c r="J930">
        <v>167400</v>
      </c>
    </row>
    <row r="931" spans="9:10" x14ac:dyDescent="0.2">
      <c r="I931" t="s">
        <v>20</v>
      </c>
      <c r="J931">
        <v>5500</v>
      </c>
    </row>
    <row r="932" spans="9:10" x14ac:dyDescent="0.2">
      <c r="I932" t="s">
        <v>20</v>
      </c>
      <c r="J932">
        <v>3500</v>
      </c>
    </row>
    <row r="933" spans="9:10" x14ac:dyDescent="0.2">
      <c r="I933" t="s">
        <v>14</v>
      </c>
      <c r="J933">
        <v>7900</v>
      </c>
    </row>
    <row r="934" spans="9:10" x14ac:dyDescent="0.2">
      <c r="I934" t="s">
        <v>20</v>
      </c>
      <c r="J934">
        <v>2300</v>
      </c>
    </row>
    <row r="935" spans="9:10" x14ac:dyDescent="0.2">
      <c r="I935" t="s">
        <v>20</v>
      </c>
      <c r="J935">
        <v>73000</v>
      </c>
    </row>
    <row r="936" spans="9:10" x14ac:dyDescent="0.2">
      <c r="I936" t="s">
        <v>20</v>
      </c>
      <c r="J936">
        <v>6200</v>
      </c>
    </row>
    <row r="937" spans="9:10" x14ac:dyDescent="0.2">
      <c r="I937" t="s">
        <v>20</v>
      </c>
      <c r="J937">
        <v>6100</v>
      </c>
    </row>
    <row r="938" spans="9:10" x14ac:dyDescent="0.2">
      <c r="I938" t="s">
        <v>14</v>
      </c>
      <c r="J938">
        <v>103200</v>
      </c>
    </row>
    <row r="939" spans="9:10" x14ac:dyDescent="0.2">
      <c r="I939" t="s">
        <v>74</v>
      </c>
      <c r="J939">
        <v>171000</v>
      </c>
    </row>
    <row r="940" spans="9:10" x14ac:dyDescent="0.2">
      <c r="I940" t="s">
        <v>20</v>
      </c>
      <c r="J940">
        <v>9200</v>
      </c>
    </row>
    <row r="941" spans="9:10" x14ac:dyDescent="0.2">
      <c r="I941" t="s">
        <v>14</v>
      </c>
      <c r="J941">
        <v>7800</v>
      </c>
    </row>
    <row r="942" spans="9:10" x14ac:dyDescent="0.2">
      <c r="I942" t="s">
        <v>47</v>
      </c>
      <c r="J942">
        <v>9900</v>
      </c>
    </row>
    <row r="943" spans="9:10" x14ac:dyDescent="0.2">
      <c r="I943" t="s">
        <v>14</v>
      </c>
      <c r="J943">
        <v>43000</v>
      </c>
    </row>
    <row r="944" spans="9:10" x14ac:dyDescent="0.2">
      <c r="I944" t="s">
        <v>14</v>
      </c>
      <c r="J944">
        <v>9600</v>
      </c>
    </row>
    <row r="945" spans="9:10" x14ac:dyDescent="0.2">
      <c r="I945" t="s">
        <v>20</v>
      </c>
      <c r="J945">
        <v>7500</v>
      </c>
    </row>
    <row r="946" spans="9:10" x14ac:dyDescent="0.2">
      <c r="I946" t="s">
        <v>14</v>
      </c>
      <c r="J946">
        <v>10000</v>
      </c>
    </row>
    <row r="947" spans="9:10" x14ac:dyDescent="0.2">
      <c r="I947" t="s">
        <v>14</v>
      </c>
      <c r="J947">
        <v>172000</v>
      </c>
    </row>
    <row r="948" spans="9:10" x14ac:dyDescent="0.2">
      <c r="I948" t="s">
        <v>14</v>
      </c>
      <c r="J948">
        <v>153700</v>
      </c>
    </row>
    <row r="949" spans="9:10" x14ac:dyDescent="0.2">
      <c r="I949" t="s">
        <v>14</v>
      </c>
      <c r="J949">
        <v>3600</v>
      </c>
    </row>
    <row r="950" spans="9:10" x14ac:dyDescent="0.2">
      <c r="I950" t="s">
        <v>74</v>
      </c>
      <c r="J950">
        <v>9400</v>
      </c>
    </row>
    <row r="951" spans="9:10" x14ac:dyDescent="0.2">
      <c r="I951" t="s">
        <v>20</v>
      </c>
      <c r="J951">
        <v>5900</v>
      </c>
    </row>
    <row r="952" spans="9:10" x14ac:dyDescent="0.2">
      <c r="I952" t="s">
        <v>14</v>
      </c>
      <c r="J952">
        <v>100</v>
      </c>
    </row>
    <row r="953" spans="9:10" x14ac:dyDescent="0.2">
      <c r="I953" t="s">
        <v>20</v>
      </c>
      <c r="J953">
        <v>14500</v>
      </c>
    </row>
    <row r="954" spans="9:10" x14ac:dyDescent="0.2">
      <c r="I954" t="s">
        <v>74</v>
      </c>
      <c r="J954">
        <v>145500</v>
      </c>
    </row>
    <row r="955" spans="9:10" x14ac:dyDescent="0.2">
      <c r="I955" t="s">
        <v>14</v>
      </c>
      <c r="J955">
        <v>3300</v>
      </c>
    </row>
    <row r="956" spans="9:10" x14ac:dyDescent="0.2">
      <c r="I956" t="s">
        <v>20</v>
      </c>
      <c r="J956">
        <v>42600</v>
      </c>
    </row>
    <row r="957" spans="9:10" x14ac:dyDescent="0.2">
      <c r="I957" t="s">
        <v>20</v>
      </c>
      <c r="J957">
        <v>700</v>
      </c>
    </row>
    <row r="958" spans="9:10" x14ac:dyDescent="0.2">
      <c r="I958" t="s">
        <v>14</v>
      </c>
      <c r="J958">
        <v>187600</v>
      </c>
    </row>
    <row r="959" spans="9:10" x14ac:dyDescent="0.2">
      <c r="I959" t="s">
        <v>20</v>
      </c>
      <c r="J959">
        <v>9800</v>
      </c>
    </row>
    <row r="960" spans="9:10" x14ac:dyDescent="0.2">
      <c r="I960" t="s">
        <v>20</v>
      </c>
      <c r="J960">
        <v>1100</v>
      </c>
    </row>
    <row r="961" spans="9:10" x14ac:dyDescent="0.2">
      <c r="I961" t="s">
        <v>14</v>
      </c>
      <c r="J961">
        <v>145000</v>
      </c>
    </row>
    <row r="962" spans="9:10" x14ac:dyDescent="0.2">
      <c r="I962" t="s">
        <v>14</v>
      </c>
      <c r="J962">
        <v>5500</v>
      </c>
    </row>
    <row r="963" spans="9:10" x14ac:dyDescent="0.2">
      <c r="I963" t="s">
        <v>20</v>
      </c>
      <c r="J963">
        <v>5700</v>
      </c>
    </row>
    <row r="964" spans="9:10" x14ac:dyDescent="0.2">
      <c r="I964" t="s">
        <v>20</v>
      </c>
      <c r="J964">
        <v>3600</v>
      </c>
    </row>
    <row r="965" spans="9:10" x14ac:dyDescent="0.2">
      <c r="I965" t="s">
        <v>14</v>
      </c>
      <c r="J965">
        <v>5900</v>
      </c>
    </row>
    <row r="966" spans="9:10" x14ac:dyDescent="0.2">
      <c r="I966" t="s">
        <v>20</v>
      </c>
      <c r="J966">
        <v>3700</v>
      </c>
    </row>
    <row r="967" spans="9:10" x14ac:dyDescent="0.2">
      <c r="I967" t="s">
        <v>20</v>
      </c>
      <c r="J967">
        <v>2200</v>
      </c>
    </row>
    <row r="968" spans="9:10" x14ac:dyDescent="0.2">
      <c r="I968" t="s">
        <v>20</v>
      </c>
      <c r="J968">
        <v>1700</v>
      </c>
    </row>
    <row r="969" spans="9:10" x14ac:dyDescent="0.2">
      <c r="I969" t="s">
        <v>20</v>
      </c>
      <c r="J969">
        <v>88400</v>
      </c>
    </row>
    <row r="970" spans="9:10" x14ac:dyDescent="0.2">
      <c r="I970" t="s">
        <v>20</v>
      </c>
      <c r="J970">
        <v>2400</v>
      </c>
    </row>
    <row r="971" spans="9:10" x14ac:dyDescent="0.2">
      <c r="I971" t="s">
        <v>20</v>
      </c>
      <c r="J971">
        <v>7900</v>
      </c>
    </row>
    <row r="972" spans="9:10" x14ac:dyDescent="0.2">
      <c r="I972" t="s">
        <v>14</v>
      </c>
      <c r="J972">
        <v>94900</v>
      </c>
    </row>
    <row r="973" spans="9:10" x14ac:dyDescent="0.2">
      <c r="I973" t="s">
        <v>14</v>
      </c>
      <c r="J973">
        <v>5100</v>
      </c>
    </row>
    <row r="974" spans="9:10" x14ac:dyDescent="0.2">
      <c r="I974" t="s">
        <v>20</v>
      </c>
      <c r="J974">
        <v>42700</v>
      </c>
    </row>
    <row r="975" spans="9:10" x14ac:dyDescent="0.2">
      <c r="I975" t="s">
        <v>14</v>
      </c>
      <c r="J975">
        <v>121100</v>
      </c>
    </row>
    <row r="976" spans="9:10" x14ac:dyDescent="0.2">
      <c r="I976" t="s">
        <v>20</v>
      </c>
      <c r="J976">
        <v>800</v>
      </c>
    </row>
    <row r="977" spans="9:10" x14ac:dyDescent="0.2">
      <c r="I977" t="s">
        <v>20</v>
      </c>
      <c r="J977">
        <v>5400</v>
      </c>
    </row>
    <row r="978" spans="9:10" x14ac:dyDescent="0.2">
      <c r="I978" t="s">
        <v>20</v>
      </c>
      <c r="J978">
        <v>4000</v>
      </c>
    </row>
    <row r="979" spans="9:10" x14ac:dyDescent="0.2">
      <c r="I979" t="s">
        <v>14</v>
      </c>
      <c r="J979">
        <v>7000</v>
      </c>
    </row>
    <row r="980" spans="9:10" x14ac:dyDescent="0.2">
      <c r="I980" t="s">
        <v>20</v>
      </c>
      <c r="J980">
        <v>1000</v>
      </c>
    </row>
    <row r="981" spans="9:10" x14ac:dyDescent="0.2">
      <c r="I981" t="s">
        <v>20</v>
      </c>
      <c r="J981">
        <v>60200</v>
      </c>
    </row>
    <row r="982" spans="9:10" x14ac:dyDescent="0.2">
      <c r="I982" t="s">
        <v>14</v>
      </c>
      <c r="J982">
        <v>195200</v>
      </c>
    </row>
    <row r="983" spans="9:10" x14ac:dyDescent="0.2">
      <c r="I983" t="s">
        <v>20</v>
      </c>
      <c r="J983">
        <v>6700</v>
      </c>
    </row>
    <row r="984" spans="9:10" x14ac:dyDescent="0.2">
      <c r="I984" t="s">
        <v>14</v>
      </c>
      <c r="J984">
        <v>7200</v>
      </c>
    </row>
    <row r="985" spans="9:10" x14ac:dyDescent="0.2">
      <c r="I985" t="s">
        <v>20</v>
      </c>
      <c r="J985">
        <v>129100</v>
      </c>
    </row>
    <row r="986" spans="9:10" x14ac:dyDescent="0.2">
      <c r="I986" t="s">
        <v>20</v>
      </c>
      <c r="J986">
        <v>6500</v>
      </c>
    </row>
    <row r="987" spans="9:10" x14ac:dyDescent="0.2">
      <c r="I987" t="s">
        <v>14</v>
      </c>
      <c r="J987">
        <v>170600</v>
      </c>
    </row>
    <row r="988" spans="9:10" x14ac:dyDescent="0.2">
      <c r="I988" t="s">
        <v>14</v>
      </c>
      <c r="J988">
        <v>7800</v>
      </c>
    </row>
    <row r="989" spans="9:10" x14ac:dyDescent="0.2">
      <c r="I989" t="s">
        <v>20</v>
      </c>
      <c r="J989">
        <v>6200</v>
      </c>
    </row>
    <row r="990" spans="9:10" x14ac:dyDescent="0.2">
      <c r="I990" t="s">
        <v>14</v>
      </c>
      <c r="J990">
        <v>9400</v>
      </c>
    </row>
    <row r="991" spans="9:10" x14ac:dyDescent="0.2">
      <c r="I991" t="s">
        <v>20</v>
      </c>
      <c r="J991">
        <v>2400</v>
      </c>
    </row>
    <row r="992" spans="9:10" x14ac:dyDescent="0.2">
      <c r="I992" t="s">
        <v>14</v>
      </c>
      <c r="J992">
        <v>7800</v>
      </c>
    </row>
    <row r="993" spans="9:10" x14ac:dyDescent="0.2">
      <c r="I993" t="s">
        <v>20</v>
      </c>
      <c r="J993">
        <v>9800</v>
      </c>
    </row>
    <row r="994" spans="9:10" x14ac:dyDescent="0.2">
      <c r="I994" t="s">
        <v>20</v>
      </c>
      <c r="J994">
        <v>3100</v>
      </c>
    </row>
    <row r="995" spans="9:10" x14ac:dyDescent="0.2">
      <c r="I995" t="s">
        <v>74</v>
      </c>
      <c r="J995">
        <v>9800</v>
      </c>
    </row>
    <row r="996" spans="9:10" x14ac:dyDescent="0.2">
      <c r="I996" t="s">
        <v>14</v>
      </c>
      <c r="J996">
        <v>141100</v>
      </c>
    </row>
    <row r="997" spans="9:10" x14ac:dyDescent="0.2">
      <c r="I997" t="s">
        <v>20</v>
      </c>
      <c r="J997">
        <v>97300</v>
      </c>
    </row>
    <row r="998" spans="9:10" x14ac:dyDescent="0.2">
      <c r="I998" t="s">
        <v>14</v>
      </c>
      <c r="J998">
        <v>6600</v>
      </c>
    </row>
    <row r="999" spans="9:10" x14ac:dyDescent="0.2">
      <c r="I999" t="s">
        <v>74</v>
      </c>
      <c r="J999">
        <v>7600</v>
      </c>
    </row>
    <row r="1000" spans="9:10" x14ac:dyDescent="0.2">
      <c r="I1000" t="s">
        <v>14</v>
      </c>
      <c r="J1000">
        <v>66600</v>
      </c>
    </row>
    <row r="1001" spans="9:10" x14ac:dyDescent="0.2">
      <c r="I1001" t="s">
        <v>74</v>
      </c>
      <c r="J1001">
        <v>111100</v>
      </c>
    </row>
  </sheetData>
  <phoneticPr fontId="19" type="noConversion"/>
  <conditionalFormatting sqref="I1:I1048576">
    <cfRule type="containsText" dxfId="71" priority="1" operator="containsText" text="live">
      <formula>NOT(ISERROR(SEARCH("live",I1)))</formula>
    </cfRule>
    <cfRule type="containsText" dxfId="70" priority="2" operator="containsText" text="canceled">
      <formula>NOT(ISERROR(SEARCH("canceled",I1)))</formula>
    </cfRule>
    <cfRule type="containsText" dxfId="69" priority="3" operator="containsText" text="successful">
      <formula>NOT(ISERROR(SEARCH("successful",I1)))</formula>
    </cfRule>
    <cfRule type="containsText" dxfId="68" priority="4" operator="containsText" text="failed">
      <formula>NOT(ISERROR(SEARCH("failed",I1)))</formula>
    </cfRule>
    <cfRule type="colorScale" priority="5">
      <colorScale>
        <cfvo type="formula" val="&quot;failed&quot;"/>
        <cfvo type="formula" val="&quot;successful&quot;"/>
        <color rgb="FFFF7128"/>
        <color theme="9"/>
      </colorScale>
    </cfRule>
    <cfRule type="colorScale" priority="6">
      <colorScale>
        <cfvo type="num" val="&quot;successfulk&quot;"/>
        <cfvo type="max"/>
        <color rgb="FFFF7128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4464-0740-3944-B15E-89A7F2E98E0C}">
  <sheetPr codeName="Sheet9"/>
  <dimension ref="B1:P1000"/>
  <sheetViews>
    <sheetView workbookViewId="0">
      <selection activeCell="P14" sqref="P14"/>
    </sheetView>
  </sheetViews>
  <sheetFormatPr baseColWidth="10" defaultRowHeight="16" x14ac:dyDescent="0.2"/>
  <cols>
    <col min="3" max="3" width="13" bestFit="1" customWidth="1"/>
  </cols>
  <sheetData>
    <row r="1" spans="2:16" x14ac:dyDescent="0.2">
      <c r="B1" s="1" t="s">
        <v>4</v>
      </c>
      <c r="C1" s="1" t="s">
        <v>5</v>
      </c>
      <c r="G1" t="s">
        <v>2107</v>
      </c>
      <c r="H1" t="s">
        <v>2108</v>
      </c>
      <c r="M1" t="s">
        <v>2109</v>
      </c>
      <c r="N1" t="s">
        <v>2108</v>
      </c>
    </row>
    <row r="2" spans="2:16" x14ac:dyDescent="0.2">
      <c r="B2" t="s">
        <v>74</v>
      </c>
      <c r="C2">
        <v>1480</v>
      </c>
      <c r="G2" t="s">
        <v>20</v>
      </c>
      <c r="H2">
        <v>158</v>
      </c>
      <c r="I2">
        <f>AVERAGE(H2:H566)</f>
        <v>851.14690265486729</v>
      </c>
      <c r="J2" t="s">
        <v>2110</v>
      </c>
      <c r="M2" t="s">
        <v>14</v>
      </c>
      <c r="N2">
        <v>0</v>
      </c>
      <c r="O2">
        <f>AVERAGE(N2:N365)</f>
        <v>585.61538461538464</v>
      </c>
      <c r="P2" t="s">
        <v>2110</v>
      </c>
    </row>
    <row r="3" spans="2:16" x14ac:dyDescent="0.2">
      <c r="B3" t="s">
        <v>74</v>
      </c>
      <c r="C3">
        <v>17</v>
      </c>
      <c r="G3" t="s">
        <v>20</v>
      </c>
      <c r="H3">
        <v>1425</v>
      </c>
      <c r="I3">
        <f>MEDIAN(H2,H566)</f>
        <v>1100.5</v>
      </c>
      <c r="J3" t="s">
        <v>2111</v>
      </c>
      <c r="M3" t="s">
        <v>14</v>
      </c>
      <c r="N3">
        <v>24</v>
      </c>
      <c r="O3">
        <f>MEDIAN(N2,N365)</f>
        <v>187</v>
      </c>
      <c r="P3" t="s">
        <v>2111</v>
      </c>
    </row>
    <row r="4" spans="2:16" x14ac:dyDescent="0.2">
      <c r="B4" t="s">
        <v>74</v>
      </c>
      <c r="C4">
        <v>610</v>
      </c>
      <c r="G4" t="s">
        <v>20</v>
      </c>
      <c r="H4">
        <v>174</v>
      </c>
      <c r="I4">
        <v>16</v>
      </c>
      <c r="J4" t="s">
        <v>2112</v>
      </c>
      <c r="M4" t="s">
        <v>14</v>
      </c>
      <c r="N4">
        <v>53</v>
      </c>
      <c r="O4">
        <v>0</v>
      </c>
      <c r="P4" t="s">
        <v>2112</v>
      </c>
    </row>
    <row r="5" spans="2:16" x14ac:dyDescent="0.2">
      <c r="B5" t="s">
        <v>74</v>
      </c>
      <c r="C5">
        <v>532</v>
      </c>
      <c r="G5" t="s">
        <v>20</v>
      </c>
      <c r="H5">
        <v>227</v>
      </c>
      <c r="I5">
        <v>7295</v>
      </c>
      <c r="J5" t="s">
        <v>2113</v>
      </c>
      <c r="M5" t="s">
        <v>14</v>
      </c>
      <c r="N5">
        <v>18</v>
      </c>
      <c r="O5">
        <v>6080</v>
      </c>
      <c r="P5" t="s">
        <v>2113</v>
      </c>
    </row>
    <row r="6" spans="2:16" x14ac:dyDescent="0.2">
      <c r="B6" t="s">
        <v>74</v>
      </c>
      <c r="C6">
        <v>55</v>
      </c>
      <c r="G6" t="s">
        <v>20</v>
      </c>
      <c r="H6">
        <v>220</v>
      </c>
      <c r="I6">
        <f>_xlfn.VAR.P(H2,H566)</f>
        <v>888306.25</v>
      </c>
      <c r="J6" t="s">
        <v>2115</v>
      </c>
      <c r="M6" t="s">
        <v>14</v>
      </c>
      <c r="N6">
        <v>44</v>
      </c>
      <c r="O6">
        <f>_xlfn.VAR.P(N2,N365)</f>
        <v>34969</v>
      </c>
      <c r="P6" t="s">
        <v>2115</v>
      </c>
    </row>
    <row r="7" spans="2:16" x14ac:dyDescent="0.2">
      <c r="B7" t="s">
        <v>74</v>
      </c>
      <c r="C7">
        <v>58</v>
      </c>
      <c r="G7" t="s">
        <v>20</v>
      </c>
      <c r="H7">
        <v>98</v>
      </c>
      <c r="I7">
        <f>STDEV(H2,H566)</f>
        <v>1332.896282536642</v>
      </c>
      <c r="J7" t="s">
        <v>2114</v>
      </c>
      <c r="M7" t="s">
        <v>14</v>
      </c>
      <c r="N7">
        <v>27</v>
      </c>
      <c r="O7">
        <f>STDEV(N2,N365)</f>
        <v>264.45793616376875</v>
      </c>
      <c r="P7" t="s">
        <v>2114</v>
      </c>
    </row>
    <row r="8" spans="2:16" x14ac:dyDescent="0.2">
      <c r="B8" t="s">
        <v>74</v>
      </c>
      <c r="C8">
        <v>51</v>
      </c>
      <c r="G8" t="s">
        <v>20</v>
      </c>
      <c r="H8">
        <v>100</v>
      </c>
      <c r="M8" t="s">
        <v>14</v>
      </c>
      <c r="N8">
        <v>55</v>
      </c>
    </row>
    <row r="9" spans="2:16" x14ac:dyDescent="0.2">
      <c r="B9" t="s">
        <v>74</v>
      </c>
      <c r="C9">
        <v>379</v>
      </c>
      <c r="G9" t="s">
        <v>20</v>
      </c>
      <c r="H9">
        <v>1249</v>
      </c>
      <c r="M9" t="s">
        <v>14</v>
      </c>
      <c r="N9">
        <v>200</v>
      </c>
    </row>
    <row r="10" spans="2:16" x14ac:dyDescent="0.2">
      <c r="B10" t="s">
        <v>74</v>
      </c>
      <c r="C10">
        <v>441</v>
      </c>
      <c r="G10" t="s">
        <v>20</v>
      </c>
      <c r="H10">
        <v>1396</v>
      </c>
      <c r="M10" t="s">
        <v>14</v>
      </c>
      <c r="N10">
        <v>452</v>
      </c>
    </row>
    <row r="11" spans="2:16" x14ac:dyDescent="0.2">
      <c r="B11" t="s">
        <v>74</v>
      </c>
      <c r="C11">
        <v>82</v>
      </c>
      <c r="G11" t="s">
        <v>20</v>
      </c>
      <c r="H11">
        <v>890</v>
      </c>
      <c r="M11" t="s">
        <v>14</v>
      </c>
      <c r="N11">
        <v>674</v>
      </c>
    </row>
    <row r="12" spans="2:16" x14ac:dyDescent="0.2">
      <c r="B12" t="s">
        <v>74</v>
      </c>
      <c r="C12">
        <v>57</v>
      </c>
      <c r="G12" t="s">
        <v>20</v>
      </c>
      <c r="H12">
        <v>142</v>
      </c>
      <c r="M12" t="s">
        <v>14</v>
      </c>
      <c r="N12">
        <v>558</v>
      </c>
    </row>
    <row r="13" spans="2:16" x14ac:dyDescent="0.2">
      <c r="B13" t="s">
        <v>74</v>
      </c>
      <c r="C13">
        <v>67</v>
      </c>
      <c r="G13" t="s">
        <v>20</v>
      </c>
      <c r="H13">
        <v>2673</v>
      </c>
      <c r="M13" t="s">
        <v>14</v>
      </c>
      <c r="N13">
        <v>15</v>
      </c>
    </row>
    <row r="14" spans="2:16" x14ac:dyDescent="0.2">
      <c r="B14" t="s">
        <v>74</v>
      </c>
      <c r="C14">
        <v>1890</v>
      </c>
      <c r="G14" t="s">
        <v>20</v>
      </c>
      <c r="H14">
        <v>163</v>
      </c>
      <c r="M14" t="s">
        <v>14</v>
      </c>
      <c r="N14">
        <v>2307</v>
      </c>
    </row>
    <row r="15" spans="2:16" x14ac:dyDescent="0.2">
      <c r="B15" t="s">
        <v>74</v>
      </c>
      <c r="C15">
        <v>184</v>
      </c>
      <c r="G15" t="s">
        <v>20</v>
      </c>
      <c r="H15">
        <v>2220</v>
      </c>
      <c r="M15" t="s">
        <v>14</v>
      </c>
      <c r="N15">
        <v>88</v>
      </c>
    </row>
    <row r="16" spans="2:16" x14ac:dyDescent="0.2">
      <c r="B16" t="s">
        <v>74</v>
      </c>
      <c r="C16">
        <v>32</v>
      </c>
      <c r="G16" t="s">
        <v>20</v>
      </c>
      <c r="H16">
        <v>1606</v>
      </c>
      <c r="M16" t="s">
        <v>14</v>
      </c>
      <c r="N16">
        <v>48</v>
      </c>
    </row>
    <row r="17" spans="2:14" x14ac:dyDescent="0.2">
      <c r="B17" t="s">
        <v>74</v>
      </c>
      <c r="C17">
        <v>75</v>
      </c>
      <c r="G17" t="s">
        <v>20</v>
      </c>
      <c r="H17">
        <v>129</v>
      </c>
      <c r="M17" t="s">
        <v>14</v>
      </c>
      <c r="N17">
        <v>1</v>
      </c>
    </row>
    <row r="18" spans="2:14" x14ac:dyDescent="0.2">
      <c r="B18" t="s">
        <v>74</v>
      </c>
      <c r="C18">
        <v>64</v>
      </c>
      <c r="G18" t="s">
        <v>20</v>
      </c>
      <c r="H18">
        <v>226</v>
      </c>
      <c r="M18" t="s">
        <v>14</v>
      </c>
      <c r="N18">
        <v>1467</v>
      </c>
    </row>
    <row r="19" spans="2:14" x14ac:dyDescent="0.2">
      <c r="B19" t="s">
        <v>74</v>
      </c>
      <c r="C19">
        <v>1297</v>
      </c>
      <c r="G19" t="s">
        <v>20</v>
      </c>
      <c r="H19">
        <v>5419</v>
      </c>
      <c r="M19" t="s">
        <v>14</v>
      </c>
      <c r="N19">
        <v>75</v>
      </c>
    </row>
    <row r="20" spans="2:14" x14ac:dyDescent="0.2">
      <c r="B20" t="s">
        <v>74</v>
      </c>
      <c r="C20">
        <v>145</v>
      </c>
      <c r="G20" t="s">
        <v>20</v>
      </c>
      <c r="H20">
        <v>165</v>
      </c>
      <c r="M20" t="s">
        <v>14</v>
      </c>
      <c r="N20">
        <v>120</v>
      </c>
    </row>
    <row r="21" spans="2:14" x14ac:dyDescent="0.2">
      <c r="B21" t="s">
        <v>74</v>
      </c>
      <c r="C21">
        <v>2138</v>
      </c>
      <c r="G21" t="s">
        <v>20</v>
      </c>
      <c r="H21">
        <v>1965</v>
      </c>
      <c r="M21" t="s">
        <v>14</v>
      </c>
      <c r="N21">
        <v>2253</v>
      </c>
    </row>
    <row r="22" spans="2:14" x14ac:dyDescent="0.2">
      <c r="B22" t="s">
        <v>74</v>
      </c>
      <c r="C22">
        <v>10</v>
      </c>
      <c r="G22" t="s">
        <v>20</v>
      </c>
      <c r="H22">
        <v>16</v>
      </c>
      <c r="M22" t="s">
        <v>14</v>
      </c>
      <c r="N22">
        <v>5</v>
      </c>
    </row>
    <row r="23" spans="2:14" x14ac:dyDescent="0.2">
      <c r="B23" t="s">
        <v>74</v>
      </c>
      <c r="C23">
        <v>90</v>
      </c>
      <c r="G23" t="s">
        <v>20</v>
      </c>
      <c r="H23">
        <v>107</v>
      </c>
      <c r="M23" t="s">
        <v>14</v>
      </c>
      <c r="N23">
        <v>38</v>
      </c>
    </row>
    <row r="24" spans="2:14" x14ac:dyDescent="0.2">
      <c r="B24" t="s">
        <v>74</v>
      </c>
      <c r="C24">
        <v>439</v>
      </c>
      <c r="G24" t="s">
        <v>20</v>
      </c>
      <c r="H24">
        <v>134</v>
      </c>
      <c r="M24" t="s">
        <v>14</v>
      </c>
      <c r="N24">
        <v>12</v>
      </c>
    </row>
    <row r="25" spans="2:14" x14ac:dyDescent="0.2">
      <c r="B25" t="s">
        <v>74</v>
      </c>
      <c r="C25">
        <v>595</v>
      </c>
      <c r="G25" t="s">
        <v>20</v>
      </c>
      <c r="H25">
        <v>198</v>
      </c>
      <c r="M25" t="s">
        <v>14</v>
      </c>
      <c r="N25">
        <v>1684</v>
      </c>
    </row>
    <row r="26" spans="2:14" x14ac:dyDescent="0.2">
      <c r="B26" t="s">
        <v>74</v>
      </c>
      <c r="C26">
        <v>35</v>
      </c>
      <c r="G26" t="s">
        <v>20</v>
      </c>
      <c r="H26">
        <v>111</v>
      </c>
      <c r="M26" t="s">
        <v>14</v>
      </c>
      <c r="N26">
        <v>56</v>
      </c>
    </row>
    <row r="27" spans="2:14" x14ac:dyDescent="0.2">
      <c r="B27" t="s">
        <v>74</v>
      </c>
      <c r="C27">
        <v>528</v>
      </c>
      <c r="G27" t="s">
        <v>20</v>
      </c>
      <c r="H27">
        <v>222</v>
      </c>
      <c r="M27" t="s">
        <v>14</v>
      </c>
      <c r="N27">
        <v>838</v>
      </c>
    </row>
    <row r="28" spans="2:14" x14ac:dyDescent="0.2">
      <c r="B28" t="s">
        <v>74</v>
      </c>
      <c r="C28">
        <v>1</v>
      </c>
      <c r="G28" t="s">
        <v>20</v>
      </c>
      <c r="H28">
        <v>6212</v>
      </c>
      <c r="M28" t="s">
        <v>14</v>
      </c>
      <c r="N28">
        <v>1000</v>
      </c>
    </row>
    <row r="29" spans="2:14" x14ac:dyDescent="0.2">
      <c r="B29" t="s">
        <v>74</v>
      </c>
      <c r="C29">
        <v>94</v>
      </c>
      <c r="G29" t="s">
        <v>20</v>
      </c>
      <c r="H29">
        <v>98</v>
      </c>
      <c r="M29" t="s">
        <v>14</v>
      </c>
      <c r="N29">
        <v>1482</v>
      </c>
    </row>
    <row r="30" spans="2:14" x14ac:dyDescent="0.2">
      <c r="B30" t="s">
        <v>74</v>
      </c>
      <c r="C30">
        <v>37</v>
      </c>
      <c r="G30" t="s">
        <v>20</v>
      </c>
      <c r="H30">
        <v>92</v>
      </c>
      <c r="M30" t="s">
        <v>14</v>
      </c>
      <c r="N30">
        <v>106</v>
      </c>
    </row>
    <row r="31" spans="2:14" x14ac:dyDescent="0.2">
      <c r="B31" t="s">
        <v>74</v>
      </c>
      <c r="C31">
        <v>15</v>
      </c>
      <c r="G31" t="s">
        <v>20</v>
      </c>
      <c r="H31">
        <v>149</v>
      </c>
      <c r="M31" t="s">
        <v>14</v>
      </c>
      <c r="N31">
        <v>679</v>
      </c>
    </row>
    <row r="32" spans="2:14" x14ac:dyDescent="0.2">
      <c r="B32" t="s">
        <v>74</v>
      </c>
      <c r="C32">
        <v>87</v>
      </c>
      <c r="G32" t="s">
        <v>20</v>
      </c>
      <c r="H32">
        <v>2431</v>
      </c>
      <c r="M32" t="s">
        <v>14</v>
      </c>
      <c r="N32">
        <v>1220</v>
      </c>
    </row>
    <row r="33" spans="2:14" x14ac:dyDescent="0.2">
      <c r="B33" t="s">
        <v>74</v>
      </c>
      <c r="C33">
        <v>1658</v>
      </c>
      <c r="G33" t="s">
        <v>20</v>
      </c>
      <c r="H33">
        <v>303</v>
      </c>
      <c r="M33" t="s">
        <v>14</v>
      </c>
      <c r="N33">
        <v>1</v>
      </c>
    </row>
    <row r="34" spans="2:14" x14ac:dyDescent="0.2">
      <c r="B34" t="s">
        <v>74</v>
      </c>
      <c r="C34">
        <v>723</v>
      </c>
      <c r="G34" t="s">
        <v>20</v>
      </c>
      <c r="H34">
        <v>209</v>
      </c>
      <c r="M34" t="s">
        <v>14</v>
      </c>
      <c r="N34">
        <v>37</v>
      </c>
    </row>
    <row r="35" spans="2:14" x14ac:dyDescent="0.2">
      <c r="B35" t="s">
        <v>74</v>
      </c>
      <c r="C35">
        <v>390</v>
      </c>
      <c r="G35" t="s">
        <v>20</v>
      </c>
      <c r="H35">
        <v>131</v>
      </c>
      <c r="M35" t="s">
        <v>14</v>
      </c>
      <c r="N35">
        <v>60</v>
      </c>
    </row>
    <row r="36" spans="2:14" x14ac:dyDescent="0.2">
      <c r="B36" t="s">
        <v>74</v>
      </c>
      <c r="C36">
        <v>25</v>
      </c>
      <c r="G36" t="s">
        <v>20</v>
      </c>
      <c r="H36">
        <v>164</v>
      </c>
      <c r="M36" t="s">
        <v>14</v>
      </c>
      <c r="N36">
        <v>296</v>
      </c>
    </row>
    <row r="37" spans="2:14" x14ac:dyDescent="0.2">
      <c r="B37" t="s">
        <v>74</v>
      </c>
      <c r="C37">
        <v>1218</v>
      </c>
      <c r="G37" t="s">
        <v>20</v>
      </c>
      <c r="H37">
        <v>201</v>
      </c>
      <c r="M37" t="s">
        <v>14</v>
      </c>
      <c r="N37">
        <v>3304</v>
      </c>
    </row>
    <row r="38" spans="2:14" x14ac:dyDescent="0.2">
      <c r="B38" t="s">
        <v>74</v>
      </c>
      <c r="C38">
        <v>215</v>
      </c>
      <c r="G38" t="s">
        <v>20</v>
      </c>
      <c r="H38">
        <v>211</v>
      </c>
      <c r="M38" t="s">
        <v>14</v>
      </c>
      <c r="N38">
        <v>73</v>
      </c>
    </row>
    <row r="39" spans="2:14" x14ac:dyDescent="0.2">
      <c r="B39" t="s">
        <v>74</v>
      </c>
      <c r="C39">
        <v>38</v>
      </c>
      <c r="G39" t="s">
        <v>20</v>
      </c>
      <c r="H39">
        <v>128</v>
      </c>
      <c r="M39" t="s">
        <v>14</v>
      </c>
      <c r="N39">
        <v>3387</v>
      </c>
    </row>
    <row r="40" spans="2:14" x14ac:dyDescent="0.2">
      <c r="B40" t="s">
        <v>74</v>
      </c>
      <c r="C40">
        <v>60</v>
      </c>
      <c r="G40" t="s">
        <v>20</v>
      </c>
      <c r="H40">
        <v>1600</v>
      </c>
      <c r="M40" t="s">
        <v>14</v>
      </c>
      <c r="N40">
        <v>662</v>
      </c>
    </row>
    <row r="41" spans="2:14" x14ac:dyDescent="0.2">
      <c r="B41" t="s">
        <v>74</v>
      </c>
      <c r="C41">
        <v>524</v>
      </c>
      <c r="G41" t="s">
        <v>20</v>
      </c>
      <c r="H41">
        <v>249</v>
      </c>
      <c r="M41" t="s">
        <v>14</v>
      </c>
      <c r="N41">
        <v>774</v>
      </c>
    </row>
    <row r="42" spans="2:14" x14ac:dyDescent="0.2">
      <c r="B42" t="s">
        <v>74</v>
      </c>
      <c r="C42">
        <v>219</v>
      </c>
      <c r="G42" t="s">
        <v>20</v>
      </c>
      <c r="H42">
        <v>236</v>
      </c>
      <c r="M42" t="s">
        <v>14</v>
      </c>
      <c r="N42">
        <v>672</v>
      </c>
    </row>
    <row r="43" spans="2:14" x14ac:dyDescent="0.2">
      <c r="B43" t="s">
        <v>74</v>
      </c>
      <c r="C43">
        <v>29</v>
      </c>
      <c r="G43" t="s">
        <v>20</v>
      </c>
      <c r="H43">
        <v>4065</v>
      </c>
      <c r="M43" t="s">
        <v>14</v>
      </c>
      <c r="N43">
        <v>940</v>
      </c>
    </row>
    <row r="44" spans="2:14" x14ac:dyDescent="0.2">
      <c r="B44" t="s">
        <v>74</v>
      </c>
      <c r="C44">
        <v>614</v>
      </c>
      <c r="G44" t="s">
        <v>20</v>
      </c>
      <c r="H44">
        <v>246</v>
      </c>
      <c r="M44" t="s">
        <v>14</v>
      </c>
      <c r="N44">
        <v>117</v>
      </c>
    </row>
    <row r="45" spans="2:14" x14ac:dyDescent="0.2">
      <c r="B45" t="s">
        <v>74</v>
      </c>
      <c r="C45">
        <v>114</v>
      </c>
      <c r="G45" t="s">
        <v>20</v>
      </c>
      <c r="H45">
        <v>2475</v>
      </c>
      <c r="M45" t="s">
        <v>14</v>
      </c>
      <c r="N45">
        <v>115</v>
      </c>
    </row>
    <row r="46" spans="2:14" x14ac:dyDescent="0.2">
      <c r="B46" t="s">
        <v>74</v>
      </c>
      <c r="C46">
        <v>26</v>
      </c>
      <c r="G46" t="s">
        <v>20</v>
      </c>
      <c r="H46">
        <v>76</v>
      </c>
      <c r="M46" t="s">
        <v>14</v>
      </c>
      <c r="N46">
        <v>326</v>
      </c>
    </row>
    <row r="47" spans="2:14" x14ac:dyDescent="0.2">
      <c r="B47" t="s">
        <v>74</v>
      </c>
      <c r="C47">
        <v>56</v>
      </c>
      <c r="G47" t="s">
        <v>20</v>
      </c>
      <c r="H47">
        <v>54</v>
      </c>
      <c r="M47" t="s">
        <v>14</v>
      </c>
      <c r="N47">
        <v>1</v>
      </c>
    </row>
    <row r="48" spans="2:14" x14ac:dyDescent="0.2">
      <c r="B48" t="s">
        <v>74</v>
      </c>
      <c r="C48">
        <v>1113</v>
      </c>
      <c r="G48" t="s">
        <v>20</v>
      </c>
      <c r="H48">
        <v>88</v>
      </c>
      <c r="M48" t="s">
        <v>14</v>
      </c>
      <c r="N48">
        <v>1467</v>
      </c>
    </row>
    <row r="49" spans="2:14" x14ac:dyDescent="0.2">
      <c r="B49" t="s">
        <v>74</v>
      </c>
      <c r="C49">
        <v>94</v>
      </c>
      <c r="G49" t="s">
        <v>20</v>
      </c>
      <c r="H49">
        <v>85</v>
      </c>
      <c r="M49" t="s">
        <v>14</v>
      </c>
      <c r="N49">
        <v>5681</v>
      </c>
    </row>
    <row r="50" spans="2:14" x14ac:dyDescent="0.2">
      <c r="B50" t="s">
        <v>74</v>
      </c>
      <c r="C50">
        <v>898</v>
      </c>
      <c r="G50" t="s">
        <v>20</v>
      </c>
      <c r="H50">
        <v>170</v>
      </c>
      <c r="M50" t="s">
        <v>14</v>
      </c>
      <c r="N50">
        <v>1059</v>
      </c>
    </row>
    <row r="51" spans="2:14" x14ac:dyDescent="0.2">
      <c r="B51" t="s">
        <v>74</v>
      </c>
      <c r="C51">
        <v>296</v>
      </c>
      <c r="G51" t="s">
        <v>20</v>
      </c>
      <c r="H51">
        <v>330</v>
      </c>
      <c r="M51" t="s">
        <v>14</v>
      </c>
      <c r="N51">
        <v>1194</v>
      </c>
    </row>
    <row r="52" spans="2:14" x14ac:dyDescent="0.2">
      <c r="B52" t="s">
        <v>74</v>
      </c>
      <c r="C52">
        <v>976</v>
      </c>
      <c r="G52" t="s">
        <v>20</v>
      </c>
      <c r="H52">
        <v>127</v>
      </c>
      <c r="M52" t="s">
        <v>14</v>
      </c>
      <c r="N52">
        <v>30</v>
      </c>
    </row>
    <row r="53" spans="2:14" x14ac:dyDescent="0.2">
      <c r="B53" t="s">
        <v>74</v>
      </c>
      <c r="C53">
        <v>160</v>
      </c>
      <c r="G53" t="s">
        <v>20</v>
      </c>
      <c r="H53">
        <v>411</v>
      </c>
      <c r="M53" t="s">
        <v>14</v>
      </c>
      <c r="N53">
        <v>75</v>
      </c>
    </row>
    <row r="54" spans="2:14" x14ac:dyDescent="0.2">
      <c r="B54" t="s">
        <v>74</v>
      </c>
      <c r="C54">
        <v>2266</v>
      </c>
      <c r="G54" t="s">
        <v>20</v>
      </c>
      <c r="H54">
        <v>180</v>
      </c>
      <c r="M54" t="s">
        <v>14</v>
      </c>
      <c r="N54">
        <v>955</v>
      </c>
    </row>
    <row r="55" spans="2:14" x14ac:dyDescent="0.2">
      <c r="B55" t="s">
        <v>74</v>
      </c>
      <c r="C55">
        <v>75</v>
      </c>
      <c r="G55" t="s">
        <v>20</v>
      </c>
      <c r="H55">
        <v>374</v>
      </c>
      <c r="M55" t="s">
        <v>14</v>
      </c>
      <c r="N55">
        <v>67</v>
      </c>
    </row>
    <row r="56" spans="2:14" x14ac:dyDescent="0.2">
      <c r="B56" t="s">
        <v>74</v>
      </c>
      <c r="C56">
        <v>139</v>
      </c>
      <c r="G56" t="s">
        <v>20</v>
      </c>
      <c r="H56">
        <v>71</v>
      </c>
      <c r="M56" t="s">
        <v>14</v>
      </c>
      <c r="N56">
        <v>5</v>
      </c>
    </row>
    <row r="57" spans="2:14" x14ac:dyDescent="0.2">
      <c r="B57" t="s">
        <v>74</v>
      </c>
      <c r="C57">
        <v>1122</v>
      </c>
      <c r="G57" t="s">
        <v>20</v>
      </c>
      <c r="H57">
        <v>203</v>
      </c>
      <c r="M57" t="s">
        <v>14</v>
      </c>
      <c r="N57">
        <v>26</v>
      </c>
    </row>
    <row r="58" spans="2:14" x14ac:dyDescent="0.2">
      <c r="B58" t="s">
        <v>14</v>
      </c>
      <c r="C58">
        <v>0</v>
      </c>
      <c r="G58" t="s">
        <v>20</v>
      </c>
      <c r="H58">
        <v>113</v>
      </c>
      <c r="M58" t="s">
        <v>14</v>
      </c>
      <c r="N58">
        <v>1130</v>
      </c>
    </row>
    <row r="59" spans="2:14" x14ac:dyDescent="0.2">
      <c r="B59" t="s">
        <v>14</v>
      </c>
      <c r="C59">
        <v>24</v>
      </c>
      <c r="G59" t="s">
        <v>20</v>
      </c>
      <c r="H59">
        <v>96</v>
      </c>
      <c r="M59" t="s">
        <v>14</v>
      </c>
      <c r="N59">
        <v>782</v>
      </c>
    </row>
    <row r="60" spans="2:14" x14ac:dyDescent="0.2">
      <c r="B60" t="s">
        <v>14</v>
      </c>
      <c r="C60">
        <v>53</v>
      </c>
      <c r="G60" t="s">
        <v>20</v>
      </c>
      <c r="H60">
        <v>498</v>
      </c>
      <c r="M60" t="s">
        <v>14</v>
      </c>
      <c r="N60">
        <v>210</v>
      </c>
    </row>
    <row r="61" spans="2:14" x14ac:dyDescent="0.2">
      <c r="B61" t="s">
        <v>14</v>
      </c>
      <c r="C61">
        <v>18</v>
      </c>
      <c r="G61" t="s">
        <v>20</v>
      </c>
      <c r="H61">
        <v>180</v>
      </c>
      <c r="M61" t="s">
        <v>14</v>
      </c>
      <c r="N61">
        <v>136</v>
      </c>
    </row>
    <row r="62" spans="2:14" x14ac:dyDescent="0.2">
      <c r="B62" t="s">
        <v>14</v>
      </c>
      <c r="C62">
        <v>44</v>
      </c>
      <c r="G62" t="s">
        <v>20</v>
      </c>
      <c r="H62">
        <v>27</v>
      </c>
      <c r="M62" t="s">
        <v>14</v>
      </c>
      <c r="N62">
        <v>86</v>
      </c>
    </row>
    <row r="63" spans="2:14" x14ac:dyDescent="0.2">
      <c r="B63" t="s">
        <v>14</v>
      </c>
      <c r="C63">
        <v>27</v>
      </c>
      <c r="G63" t="s">
        <v>20</v>
      </c>
      <c r="H63">
        <v>2331</v>
      </c>
      <c r="M63" t="s">
        <v>14</v>
      </c>
      <c r="N63">
        <v>19</v>
      </c>
    </row>
    <row r="64" spans="2:14" x14ac:dyDescent="0.2">
      <c r="B64" t="s">
        <v>14</v>
      </c>
      <c r="C64">
        <v>55</v>
      </c>
      <c r="G64" t="s">
        <v>20</v>
      </c>
      <c r="H64">
        <v>113</v>
      </c>
      <c r="M64" t="s">
        <v>14</v>
      </c>
      <c r="N64">
        <v>886</v>
      </c>
    </row>
    <row r="65" spans="2:14" x14ac:dyDescent="0.2">
      <c r="B65" t="s">
        <v>14</v>
      </c>
      <c r="C65">
        <v>200</v>
      </c>
      <c r="G65" t="s">
        <v>20</v>
      </c>
      <c r="H65">
        <v>164</v>
      </c>
      <c r="M65" t="s">
        <v>14</v>
      </c>
      <c r="N65">
        <v>35</v>
      </c>
    </row>
    <row r="66" spans="2:14" x14ac:dyDescent="0.2">
      <c r="B66" t="s">
        <v>14</v>
      </c>
      <c r="C66">
        <v>452</v>
      </c>
      <c r="G66" t="s">
        <v>20</v>
      </c>
      <c r="H66">
        <v>164</v>
      </c>
      <c r="M66" t="s">
        <v>14</v>
      </c>
      <c r="N66">
        <v>24</v>
      </c>
    </row>
    <row r="67" spans="2:14" x14ac:dyDescent="0.2">
      <c r="B67" t="s">
        <v>14</v>
      </c>
      <c r="C67">
        <v>674</v>
      </c>
      <c r="G67" t="s">
        <v>20</v>
      </c>
      <c r="H67">
        <v>336</v>
      </c>
      <c r="M67" t="s">
        <v>14</v>
      </c>
      <c r="N67">
        <v>86</v>
      </c>
    </row>
    <row r="68" spans="2:14" x14ac:dyDescent="0.2">
      <c r="B68" t="s">
        <v>14</v>
      </c>
      <c r="C68">
        <v>558</v>
      </c>
      <c r="G68" t="s">
        <v>20</v>
      </c>
      <c r="H68">
        <v>1917</v>
      </c>
      <c r="M68" t="s">
        <v>14</v>
      </c>
      <c r="N68">
        <v>243</v>
      </c>
    </row>
    <row r="69" spans="2:14" x14ac:dyDescent="0.2">
      <c r="B69" t="s">
        <v>14</v>
      </c>
      <c r="C69">
        <v>15</v>
      </c>
      <c r="G69" t="s">
        <v>20</v>
      </c>
      <c r="H69">
        <v>95</v>
      </c>
      <c r="M69" t="s">
        <v>14</v>
      </c>
      <c r="N69">
        <v>65</v>
      </c>
    </row>
    <row r="70" spans="2:14" x14ac:dyDescent="0.2">
      <c r="B70" t="s">
        <v>14</v>
      </c>
      <c r="C70">
        <v>2307</v>
      </c>
      <c r="G70" t="s">
        <v>20</v>
      </c>
      <c r="H70">
        <v>147</v>
      </c>
      <c r="M70" t="s">
        <v>14</v>
      </c>
      <c r="N70">
        <v>100</v>
      </c>
    </row>
    <row r="71" spans="2:14" x14ac:dyDescent="0.2">
      <c r="B71" t="s">
        <v>14</v>
      </c>
      <c r="C71">
        <v>88</v>
      </c>
      <c r="G71" t="s">
        <v>20</v>
      </c>
      <c r="H71">
        <v>86</v>
      </c>
      <c r="M71" t="s">
        <v>14</v>
      </c>
      <c r="N71">
        <v>168</v>
      </c>
    </row>
    <row r="72" spans="2:14" x14ac:dyDescent="0.2">
      <c r="B72" t="s">
        <v>14</v>
      </c>
      <c r="C72">
        <v>48</v>
      </c>
      <c r="G72" t="s">
        <v>20</v>
      </c>
      <c r="H72">
        <v>83</v>
      </c>
      <c r="M72" t="s">
        <v>14</v>
      </c>
      <c r="N72">
        <v>13</v>
      </c>
    </row>
    <row r="73" spans="2:14" x14ac:dyDescent="0.2">
      <c r="B73" t="s">
        <v>14</v>
      </c>
      <c r="C73">
        <v>1</v>
      </c>
      <c r="G73" t="s">
        <v>20</v>
      </c>
      <c r="H73">
        <v>676</v>
      </c>
      <c r="M73" t="s">
        <v>14</v>
      </c>
      <c r="N73">
        <v>1</v>
      </c>
    </row>
    <row r="74" spans="2:14" x14ac:dyDescent="0.2">
      <c r="B74" t="s">
        <v>14</v>
      </c>
      <c r="C74">
        <v>1467</v>
      </c>
      <c r="G74" t="s">
        <v>20</v>
      </c>
      <c r="H74">
        <v>361</v>
      </c>
      <c r="M74" t="s">
        <v>14</v>
      </c>
      <c r="N74">
        <v>40</v>
      </c>
    </row>
    <row r="75" spans="2:14" x14ac:dyDescent="0.2">
      <c r="B75" t="s">
        <v>14</v>
      </c>
      <c r="C75">
        <v>75</v>
      </c>
      <c r="G75" t="s">
        <v>20</v>
      </c>
      <c r="H75">
        <v>131</v>
      </c>
      <c r="M75" t="s">
        <v>14</v>
      </c>
      <c r="N75">
        <v>226</v>
      </c>
    </row>
    <row r="76" spans="2:14" x14ac:dyDescent="0.2">
      <c r="B76" t="s">
        <v>14</v>
      </c>
      <c r="C76">
        <v>120</v>
      </c>
      <c r="G76" t="s">
        <v>20</v>
      </c>
      <c r="H76">
        <v>126</v>
      </c>
      <c r="M76" t="s">
        <v>14</v>
      </c>
      <c r="N76">
        <v>1625</v>
      </c>
    </row>
    <row r="77" spans="2:14" x14ac:dyDescent="0.2">
      <c r="B77" t="s">
        <v>14</v>
      </c>
      <c r="C77">
        <v>2253</v>
      </c>
      <c r="G77" t="s">
        <v>20</v>
      </c>
      <c r="H77">
        <v>275</v>
      </c>
      <c r="M77" t="s">
        <v>14</v>
      </c>
      <c r="N77">
        <v>143</v>
      </c>
    </row>
    <row r="78" spans="2:14" x14ac:dyDescent="0.2">
      <c r="B78" t="s">
        <v>14</v>
      </c>
      <c r="C78">
        <v>5</v>
      </c>
      <c r="G78" t="s">
        <v>20</v>
      </c>
      <c r="H78">
        <v>67</v>
      </c>
      <c r="M78" t="s">
        <v>14</v>
      </c>
      <c r="N78">
        <v>934</v>
      </c>
    </row>
    <row r="79" spans="2:14" x14ac:dyDescent="0.2">
      <c r="B79" t="s">
        <v>14</v>
      </c>
      <c r="C79">
        <v>38</v>
      </c>
      <c r="G79" t="s">
        <v>20</v>
      </c>
      <c r="H79">
        <v>154</v>
      </c>
      <c r="M79" t="s">
        <v>14</v>
      </c>
      <c r="N79">
        <v>17</v>
      </c>
    </row>
    <row r="80" spans="2:14" x14ac:dyDescent="0.2">
      <c r="B80" t="s">
        <v>14</v>
      </c>
      <c r="C80">
        <v>12</v>
      </c>
      <c r="G80" t="s">
        <v>20</v>
      </c>
      <c r="H80">
        <v>1782</v>
      </c>
      <c r="M80" t="s">
        <v>14</v>
      </c>
      <c r="N80">
        <v>2179</v>
      </c>
    </row>
    <row r="81" spans="2:14" x14ac:dyDescent="0.2">
      <c r="B81" t="s">
        <v>14</v>
      </c>
      <c r="C81">
        <v>1684</v>
      </c>
      <c r="G81" t="s">
        <v>20</v>
      </c>
      <c r="H81">
        <v>903</v>
      </c>
      <c r="M81" t="s">
        <v>14</v>
      </c>
      <c r="N81">
        <v>931</v>
      </c>
    </row>
    <row r="82" spans="2:14" x14ac:dyDescent="0.2">
      <c r="B82" t="s">
        <v>14</v>
      </c>
      <c r="C82">
        <v>56</v>
      </c>
      <c r="G82" t="s">
        <v>20</v>
      </c>
      <c r="H82">
        <v>94</v>
      </c>
      <c r="M82" t="s">
        <v>14</v>
      </c>
      <c r="N82">
        <v>92</v>
      </c>
    </row>
    <row r="83" spans="2:14" x14ac:dyDescent="0.2">
      <c r="B83" t="s">
        <v>14</v>
      </c>
      <c r="C83">
        <v>838</v>
      </c>
      <c r="G83" t="s">
        <v>20</v>
      </c>
      <c r="H83">
        <v>180</v>
      </c>
      <c r="M83" t="s">
        <v>14</v>
      </c>
      <c r="N83">
        <v>57</v>
      </c>
    </row>
    <row r="84" spans="2:14" x14ac:dyDescent="0.2">
      <c r="B84" t="s">
        <v>14</v>
      </c>
      <c r="C84">
        <v>1000</v>
      </c>
      <c r="G84" t="s">
        <v>20</v>
      </c>
      <c r="H84">
        <v>533</v>
      </c>
      <c r="M84" t="s">
        <v>14</v>
      </c>
      <c r="N84">
        <v>41</v>
      </c>
    </row>
    <row r="85" spans="2:14" x14ac:dyDescent="0.2">
      <c r="B85" t="s">
        <v>14</v>
      </c>
      <c r="C85">
        <v>1482</v>
      </c>
      <c r="G85" t="s">
        <v>20</v>
      </c>
      <c r="H85">
        <v>2443</v>
      </c>
      <c r="M85" t="s">
        <v>14</v>
      </c>
      <c r="N85">
        <v>1</v>
      </c>
    </row>
    <row r="86" spans="2:14" x14ac:dyDescent="0.2">
      <c r="B86" t="s">
        <v>14</v>
      </c>
      <c r="C86">
        <v>106</v>
      </c>
      <c r="G86" t="s">
        <v>20</v>
      </c>
      <c r="H86">
        <v>89</v>
      </c>
      <c r="M86" t="s">
        <v>14</v>
      </c>
      <c r="N86">
        <v>101</v>
      </c>
    </row>
    <row r="87" spans="2:14" x14ac:dyDescent="0.2">
      <c r="B87" t="s">
        <v>14</v>
      </c>
      <c r="C87">
        <v>679</v>
      </c>
      <c r="G87" t="s">
        <v>20</v>
      </c>
      <c r="H87">
        <v>159</v>
      </c>
      <c r="M87" t="s">
        <v>14</v>
      </c>
      <c r="N87">
        <v>1335</v>
      </c>
    </row>
    <row r="88" spans="2:14" x14ac:dyDescent="0.2">
      <c r="B88" t="s">
        <v>14</v>
      </c>
      <c r="C88">
        <v>1220</v>
      </c>
      <c r="G88" t="s">
        <v>20</v>
      </c>
      <c r="H88">
        <v>50</v>
      </c>
      <c r="M88" t="s">
        <v>14</v>
      </c>
      <c r="N88">
        <v>15</v>
      </c>
    </row>
    <row r="89" spans="2:14" x14ac:dyDescent="0.2">
      <c r="B89" t="s">
        <v>14</v>
      </c>
      <c r="C89">
        <v>1</v>
      </c>
      <c r="G89" t="s">
        <v>20</v>
      </c>
      <c r="H89">
        <v>186</v>
      </c>
      <c r="M89" t="s">
        <v>14</v>
      </c>
      <c r="N89">
        <v>454</v>
      </c>
    </row>
    <row r="90" spans="2:14" x14ac:dyDescent="0.2">
      <c r="B90" t="s">
        <v>14</v>
      </c>
      <c r="C90">
        <v>37</v>
      </c>
      <c r="G90" t="s">
        <v>20</v>
      </c>
      <c r="H90">
        <v>1071</v>
      </c>
      <c r="M90" t="s">
        <v>14</v>
      </c>
      <c r="N90">
        <v>3182</v>
      </c>
    </row>
    <row r="91" spans="2:14" x14ac:dyDescent="0.2">
      <c r="B91" t="s">
        <v>14</v>
      </c>
      <c r="C91">
        <v>60</v>
      </c>
      <c r="G91" t="s">
        <v>20</v>
      </c>
      <c r="H91">
        <v>117</v>
      </c>
      <c r="M91" t="s">
        <v>14</v>
      </c>
      <c r="N91">
        <v>15</v>
      </c>
    </row>
    <row r="92" spans="2:14" x14ac:dyDescent="0.2">
      <c r="B92" t="s">
        <v>14</v>
      </c>
      <c r="C92">
        <v>296</v>
      </c>
      <c r="G92" t="s">
        <v>20</v>
      </c>
      <c r="H92">
        <v>70</v>
      </c>
      <c r="M92" t="s">
        <v>14</v>
      </c>
      <c r="N92">
        <v>133</v>
      </c>
    </row>
    <row r="93" spans="2:14" x14ac:dyDescent="0.2">
      <c r="B93" t="s">
        <v>14</v>
      </c>
      <c r="C93">
        <v>3304</v>
      </c>
      <c r="G93" t="s">
        <v>20</v>
      </c>
      <c r="H93">
        <v>135</v>
      </c>
      <c r="M93" t="s">
        <v>14</v>
      </c>
      <c r="N93">
        <v>2062</v>
      </c>
    </row>
    <row r="94" spans="2:14" x14ac:dyDescent="0.2">
      <c r="B94" t="s">
        <v>14</v>
      </c>
      <c r="C94">
        <v>73</v>
      </c>
      <c r="G94" t="s">
        <v>20</v>
      </c>
      <c r="H94">
        <v>768</v>
      </c>
      <c r="M94" t="s">
        <v>14</v>
      </c>
      <c r="N94">
        <v>29</v>
      </c>
    </row>
    <row r="95" spans="2:14" x14ac:dyDescent="0.2">
      <c r="B95" t="s">
        <v>14</v>
      </c>
      <c r="C95">
        <v>3387</v>
      </c>
      <c r="G95" t="s">
        <v>20</v>
      </c>
      <c r="H95">
        <v>199</v>
      </c>
      <c r="M95" t="s">
        <v>14</v>
      </c>
      <c r="N95">
        <v>132</v>
      </c>
    </row>
    <row r="96" spans="2:14" x14ac:dyDescent="0.2">
      <c r="B96" t="s">
        <v>14</v>
      </c>
      <c r="C96">
        <v>662</v>
      </c>
      <c r="G96" t="s">
        <v>20</v>
      </c>
      <c r="H96">
        <v>107</v>
      </c>
      <c r="M96" t="s">
        <v>14</v>
      </c>
      <c r="N96">
        <v>137</v>
      </c>
    </row>
    <row r="97" spans="2:14" x14ac:dyDescent="0.2">
      <c r="B97" t="s">
        <v>14</v>
      </c>
      <c r="C97">
        <v>774</v>
      </c>
      <c r="G97" t="s">
        <v>20</v>
      </c>
      <c r="H97">
        <v>195</v>
      </c>
      <c r="M97" t="s">
        <v>14</v>
      </c>
      <c r="N97">
        <v>908</v>
      </c>
    </row>
    <row r="98" spans="2:14" x14ac:dyDescent="0.2">
      <c r="B98" t="s">
        <v>14</v>
      </c>
      <c r="C98">
        <v>672</v>
      </c>
      <c r="G98" t="s">
        <v>20</v>
      </c>
      <c r="H98">
        <v>3376</v>
      </c>
      <c r="M98" t="s">
        <v>14</v>
      </c>
      <c r="N98">
        <v>10</v>
      </c>
    </row>
    <row r="99" spans="2:14" x14ac:dyDescent="0.2">
      <c r="B99" t="s">
        <v>14</v>
      </c>
      <c r="C99">
        <v>940</v>
      </c>
      <c r="G99" t="s">
        <v>20</v>
      </c>
      <c r="H99">
        <v>41</v>
      </c>
      <c r="M99" t="s">
        <v>14</v>
      </c>
      <c r="N99">
        <v>1910</v>
      </c>
    </row>
    <row r="100" spans="2:14" x14ac:dyDescent="0.2">
      <c r="B100" t="s">
        <v>14</v>
      </c>
      <c r="C100">
        <v>117</v>
      </c>
      <c r="G100" t="s">
        <v>20</v>
      </c>
      <c r="H100">
        <v>1821</v>
      </c>
      <c r="M100" t="s">
        <v>14</v>
      </c>
      <c r="N100">
        <v>38</v>
      </c>
    </row>
    <row r="101" spans="2:14" x14ac:dyDescent="0.2">
      <c r="B101" t="s">
        <v>14</v>
      </c>
      <c r="C101">
        <v>115</v>
      </c>
      <c r="G101" t="s">
        <v>20</v>
      </c>
      <c r="H101">
        <v>164</v>
      </c>
      <c r="M101" t="s">
        <v>14</v>
      </c>
      <c r="N101">
        <v>104</v>
      </c>
    </row>
    <row r="102" spans="2:14" x14ac:dyDescent="0.2">
      <c r="B102" t="s">
        <v>14</v>
      </c>
      <c r="C102">
        <v>326</v>
      </c>
      <c r="G102" t="s">
        <v>20</v>
      </c>
      <c r="H102">
        <v>157</v>
      </c>
      <c r="M102" t="s">
        <v>14</v>
      </c>
      <c r="N102">
        <v>49</v>
      </c>
    </row>
    <row r="103" spans="2:14" x14ac:dyDescent="0.2">
      <c r="B103" t="s">
        <v>14</v>
      </c>
      <c r="C103">
        <v>1</v>
      </c>
      <c r="G103" t="s">
        <v>20</v>
      </c>
      <c r="H103">
        <v>246</v>
      </c>
      <c r="M103" t="s">
        <v>14</v>
      </c>
      <c r="N103">
        <v>1</v>
      </c>
    </row>
    <row r="104" spans="2:14" x14ac:dyDescent="0.2">
      <c r="B104" t="s">
        <v>14</v>
      </c>
      <c r="C104">
        <v>1467</v>
      </c>
      <c r="G104" t="s">
        <v>20</v>
      </c>
      <c r="H104">
        <v>1396</v>
      </c>
      <c r="M104" t="s">
        <v>14</v>
      </c>
      <c r="N104">
        <v>245</v>
      </c>
    </row>
    <row r="105" spans="2:14" x14ac:dyDescent="0.2">
      <c r="B105" t="s">
        <v>14</v>
      </c>
      <c r="C105">
        <v>5681</v>
      </c>
      <c r="G105" t="s">
        <v>20</v>
      </c>
      <c r="H105">
        <v>2506</v>
      </c>
      <c r="M105" t="s">
        <v>14</v>
      </c>
      <c r="N105">
        <v>32</v>
      </c>
    </row>
    <row r="106" spans="2:14" x14ac:dyDescent="0.2">
      <c r="B106" t="s">
        <v>14</v>
      </c>
      <c r="C106">
        <v>1059</v>
      </c>
      <c r="G106" t="s">
        <v>20</v>
      </c>
      <c r="H106">
        <v>244</v>
      </c>
      <c r="M106" t="s">
        <v>14</v>
      </c>
      <c r="N106">
        <v>7</v>
      </c>
    </row>
    <row r="107" spans="2:14" x14ac:dyDescent="0.2">
      <c r="B107" t="s">
        <v>14</v>
      </c>
      <c r="C107">
        <v>1194</v>
      </c>
      <c r="G107" t="s">
        <v>20</v>
      </c>
      <c r="H107">
        <v>146</v>
      </c>
      <c r="M107" t="s">
        <v>14</v>
      </c>
      <c r="N107">
        <v>803</v>
      </c>
    </row>
    <row r="108" spans="2:14" x14ac:dyDescent="0.2">
      <c r="B108" t="s">
        <v>14</v>
      </c>
      <c r="C108">
        <v>30</v>
      </c>
      <c r="G108" t="s">
        <v>20</v>
      </c>
      <c r="H108">
        <v>1267</v>
      </c>
      <c r="M108" t="s">
        <v>14</v>
      </c>
      <c r="N108">
        <v>16</v>
      </c>
    </row>
    <row r="109" spans="2:14" x14ac:dyDescent="0.2">
      <c r="B109" t="s">
        <v>14</v>
      </c>
      <c r="C109">
        <v>75</v>
      </c>
      <c r="G109" t="s">
        <v>20</v>
      </c>
      <c r="H109">
        <v>1561</v>
      </c>
      <c r="M109" t="s">
        <v>14</v>
      </c>
      <c r="N109">
        <v>31</v>
      </c>
    </row>
    <row r="110" spans="2:14" x14ac:dyDescent="0.2">
      <c r="B110" t="s">
        <v>14</v>
      </c>
      <c r="C110">
        <v>955</v>
      </c>
      <c r="G110" t="s">
        <v>20</v>
      </c>
      <c r="H110">
        <v>48</v>
      </c>
      <c r="M110" t="s">
        <v>14</v>
      </c>
      <c r="N110">
        <v>108</v>
      </c>
    </row>
    <row r="111" spans="2:14" x14ac:dyDescent="0.2">
      <c r="B111" t="s">
        <v>14</v>
      </c>
      <c r="C111">
        <v>67</v>
      </c>
      <c r="G111" t="s">
        <v>20</v>
      </c>
      <c r="H111">
        <v>2739</v>
      </c>
      <c r="M111" t="s">
        <v>14</v>
      </c>
      <c r="N111">
        <v>30</v>
      </c>
    </row>
    <row r="112" spans="2:14" x14ac:dyDescent="0.2">
      <c r="B112" t="s">
        <v>14</v>
      </c>
      <c r="C112">
        <v>5</v>
      </c>
      <c r="G112" t="s">
        <v>20</v>
      </c>
      <c r="H112">
        <v>3537</v>
      </c>
      <c r="M112" t="s">
        <v>14</v>
      </c>
      <c r="N112">
        <v>17</v>
      </c>
    </row>
    <row r="113" spans="2:14" x14ac:dyDescent="0.2">
      <c r="B113" t="s">
        <v>14</v>
      </c>
      <c r="C113">
        <v>26</v>
      </c>
      <c r="G113" t="s">
        <v>20</v>
      </c>
      <c r="H113">
        <v>2107</v>
      </c>
      <c r="M113" t="s">
        <v>14</v>
      </c>
      <c r="N113">
        <v>80</v>
      </c>
    </row>
    <row r="114" spans="2:14" x14ac:dyDescent="0.2">
      <c r="B114" t="s">
        <v>14</v>
      </c>
      <c r="C114">
        <v>1130</v>
      </c>
      <c r="G114" t="s">
        <v>20</v>
      </c>
      <c r="H114">
        <v>3318</v>
      </c>
      <c r="M114" t="s">
        <v>14</v>
      </c>
      <c r="N114">
        <v>2468</v>
      </c>
    </row>
    <row r="115" spans="2:14" x14ac:dyDescent="0.2">
      <c r="B115" t="s">
        <v>14</v>
      </c>
      <c r="C115">
        <v>782</v>
      </c>
      <c r="G115" t="s">
        <v>20</v>
      </c>
      <c r="H115">
        <v>340</v>
      </c>
      <c r="M115" t="s">
        <v>14</v>
      </c>
      <c r="N115">
        <v>26</v>
      </c>
    </row>
    <row r="116" spans="2:14" x14ac:dyDescent="0.2">
      <c r="B116" t="s">
        <v>14</v>
      </c>
      <c r="C116">
        <v>210</v>
      </c>
      <c r="G116" t="s">
        <v>20</v>
      </c>
      <c r="H116">
        <v>1442</v>
      </c>
      <c r="M116" t="s">
        <v>14</v>
      </c>
      <c r="N116">
        <v>73</v>
      </c>
    </row>
    <row r="117" spans="2:14" x14ac:dyDescent="0.2">
      <c r="B117" t="s">
        <v>14</v>
      </c>
      <c r="C117">
        <v>136</v>
      </c>
      <c r="G117" t="s">
        <v>20</v>
      </c>
      <c r="H117">
        <v>126</v>
      </c>
      <c r="M117" t="s">
        <v>14</v>
      </c>
      <c r="N117">
        <v>128</v>
      </c>
    </row>
    <row r="118" spans="2:14" x14ac:dyDescent="0.2">
      <c r="B118" t="s">
        <v>14</v>
      </c>
      <c r="C118">
        <v>86</v>
      </c>
      <c r="G118" t="s">
        <v>20</v>
      </c>
      <c r="H118">
        <v>524</v>
      </c>
      <c r="M118" t="s">
        <v>14</v>
      </c>
      <c r="N118">
        <v>33</v>
      </c>
    </row>
    <row r="119" spans="2:14" x14ac:dyDescent="0.2">
      <c r="B119" t="s">
        <v>14</v>
      </c>
      <c r="C119">
        <v>19</v>
      </c>
      <c r="G119" t="s">
        <v>20</v>
      </c>
      <c r="H119">
        <v>1989</v>
      </c>
      <c r="M119" t="s">
        <v>14</v>
      </c>
      <c r="N119">
        <v>1072</v>
      </c>
    </row>
    <row r="120" spans="2:14" x14ac:dyDescent="0.2">
      <c r="B120" t="s">
        <v>14</v>
      </c>
      <c r="C120">
        <v>886</v>
      </c>
      <c r="G120" t="s">
        <v>20</v>
      </c>
      <c r="H120">
        <v>157</v>
      </c>
      <c r="M120" t="s">
        <v>14</v>
      </c>
      <c r="N120">
        <v>393</v>
      </c>
    </row>
    <row r="121" spans="2:14" x14ac:dyDescent="0.2">
      <c r="B121" t="s">
        <v>14</v>
      </c>
      <c r="C121">
        <v>35</v>
      </c>
      <c r="G121" t="s">
        <v>20</v>
      </c>
      <c r="H121">
        <v>4498</v>
      </c>
      <c r="M121" t="s">
        <v>14</v>
      </c>
      <c r="N121">
        <v>1257</v>
      </c>
    </row>
    <row r="122" spans="2:14" x14ac:dyDescent="0.2">
      <c r="B122" t="s">
        <v>14</v>
      </c>
      <c r="C122">
        <v>24</v>
      </c>
      <c r="G122" t="s">
        <v>20</v>
      </c>
      <c r="H122">
        <v>80</v>
      </c>
      <c r="M122" t="s">
        <v>14</v>
      </c>
      <c r="N122">
        <v>328</v>
      </c>
    </row>
    <row r="123" spans="2:14" x14ac:dyDescent="0.2">
      <c r="B123" t="s">
        <v>14</v>
      </c>
      <c r="C123">
        <v>86</v>
      </c>
      <c r="G123" t="s">
        <v>20</v>
      </c>
      <c r="H123">
        <v>43</v>
      </c>
      <c r="M123" t="s">
        <v>14</v>
      </c>
      <c r="N123">
        <v>147</v>
      </c>
    </row>
    <row r="124" spans="2:14" x14ac:dyDescent="0.2">
      <c r="B124" t="s">
        <v>14</v>
      </c>
      <c r="C124">
        <v>243</v>
      </c>
      <c r="G124" t="s">
        <v>20</v>
      </c>
      <c r="H124">
        <v>2053</v>
      </c>
      <c r="M124" t="s">
        <v>14</v>
      </c>
      <c r="N124">
        <v>830</v>
      </c>
    </row>
    <row r="125" spans="2:14" x14ac:dyDescent="0.2">
      <c r="B125" t="s">
        <v>14</v>
      </c>
      <c r="C125">
        <v>65</v>
      </c>
      <c r="G125" t="s">
        <v>20</v>
      </c>
      <c r="H125">
        <v>168</v>
      </c>
      <c r="M125" t="s">
        <v>14</v>
      </c>
      <c r="N125">
        <v>331</v>
      </c>
    </row>
    <row r="126" spans="2:14" x14ac:dyDescent="0.2">
      <c r="B126" t="s">
        <v>14</v>
      </c>
      <c r="C126">
        <v>100</v>
      </c>
      <c r="G126" t="s">
        <v>20</v>
      </c>
      <c r="H126">
        <v>4289</v>
      </c>
      <c r="M126" t="s">
        <v>14</v>
      </c>
      <c r="N126">
        <v>25</v>
      </c>
    </row>
    <row r="127" spans="2:14" x14ac:dyDescent="0.2">
      <c r="B127" t="s">
        <v>14</v>
      </c>
      <c r="C127">
        <v>168</v>
      </c>
      <c r="G127" t="s">
        <v>20</v>
      </c>
      <c r="H127">
        <v>165</v>
      </c>
      <c r="M127" t="s">
        <v>14</v>
      </c>
      <c r="N127">
        <v>3483</v>
      </c>
    </row>
    <row r="128" spans="2:14" x14ac:dyDescent="0.2">
      <c r="B128" t="s">
        <v>14</v>
      </c>
      <c r="C128">
        <v>13</v>
      </c>
      <c r="G128" t="s">
        <v>20</v>
      </c>
      <c r="H128">
        <v>1815</v>
      </c>
      <c r="M128" t="s">
        <v>14</v>
      </c>
      <c r="N128">
        <v>923</v>
      </c>
    </row>
    <row r="129" spans="2:14" x14ac:dyDescent="0.2">
      <c r="B129" t="s">
        <v>14</v>
      </c>
      <c r="C129">
        <v>1</v>
      </c>
      <c r="G129" t="s">
        <v>20</v>
      </c>
      <c r="H129">
        <v>397</v>
      </c>
      <c r="M129" t="s">
        <v>14</v>
      </c>
      <c r="N129">
        <v>1</v>
      </c>
    </row>
    <row r="130" spans="2:14" x14ac:dyDescent="0.2">
      <c r="B130" t="s">
        <v>14</v>
      </c>
      <c r="C130">
        <v>40</v>
      </c>
      <c r="G130" t="s">
        <v>20</v>
      </c>
      <c r="H130">
        <v>1539</v>
      </c>
      <c r="M130" t="s">
        <v>14</v>
      </c>
      <c r="N130">
        <v>33</v>
      </c>
    </row>
    <row r="131" spans="2:14" x14ac:dyDescent="0.2">
      <c r="B131" t="s">
        <v>14</v>
      </c>
      <c r="C131">
        <v>226</v>
      </c>
      <c r="G131" t="s">
        <v>20</v>
      </c>
      <c r="H131">
        <v>138</v>
      </c>
      <c r="M131" t="s">
        <v>14</v>
      </c>
      <c r="N131">
        <v>40</v>
      </c>
    </row>
    <row r="132" spans="2:14" x14ac:dyDescent="0.2">
      <c r="B132" t="s">
        <v>14</v>
      </c>
      <c r="C132">
        <v>1625</v>
      </c>
      <c r="G132" t="s">
        <v>20</v>
      </c>
      <c r="H132">
        <v>3594</v>
      </c>
      <c r="M132" t="s">
        <v>14</v>
      </c>
      <c r="N132">
        <v>23</v>
      </c>
    </row>
    <row r="133" spans="2:14" x14ac:dyDescent="0.2">
      <c r="B133" t="s">
        <v>14</v>
      </c>
      <c r="C133">
        <v>143</v>
      </c>
      <c r="G133" t="s">
        <v>20</v>
      </c>
      <c r="H133">
        <v>5880</v>
      </c>
      <c r="M133" t="s">
        <v>14</v>
      </c>
      <c r="N133">
        <v>75</v>
      </c>
    </row>
    <row r="134" spans="2:14" x14ac:dyDescent="0.2">
      <c r="B134" t="s">
        <v>14</v>
      </c>
      <c r="C134">
        <v>934</v>
      </c>
      <c r="G134" t="s">
        <v>20</v>
      </c>
      <c r="H134">
        <v>112</v>
      </c>
      <c r="M134" t="s">
        <v>14</v>
      </c>
      <c r="N134">
        <v>2176</v>
      </c>
    </row>
    <row r="135" spans="2:14" x14ac:dyDescent="0.2">
      <c r="B135" t="s">
        <v>14</v>
      </c>
      <c r="C135">
        <v>17</v>
      </c>
      <c r="G135" t="s">
        <v>20</v>
      </c>
      <c r="H135">
        <v>943</v>
      </c>
      <c r="M135" t="s">
        <v>14</v>
      </c>
      <c r="N135">
        <v>441</v>
      </c>
    </row>
    <row r="136" spans="2:14" x14ac:dyDescent="0.2">
      <c r="B136" t="s">
        <v>14</v>
      </c>
      <c r="C136">
        <v>2179</v>
      </c>
      <c r="G136" t="s">
        <v>20</v>
      </c>
      <c r="H136">
        <v>2468</v>
      </c>
      <c r="M136" t="s">
        <v>14</v>
      </c>
      <c r="N136">
        <v>25</v>
      </c>
    </row>
    <row r="137" spans="2:14" x14ac:dyDescent="0.2">
      <c r="B137" t="s">
        <v>14</v>
      </c>
      <c r="C137">
        <v>931</v>
      </c>
      <c r="G137" t="s">
        <v>20</v>
      </c>
      <c r="H137">
        <v>2551</v>
      </c>
      <c r="M137" t="s">
        <v>14</v>
      </c>
      <c r="N137">
        <v>127</v>
      </c>
    </row>
    <row r="138" spans="2:14" x14ac:dyDescent="0.2">
      <c r="B138" t="s">
        <v>14</v>
      </c>
      <c r="C138">
        <v>92</v>
      </c>
      <c r="G138" t="s">
        <v>20</v>
      </c>
      <c r="H138">
        <v>101</v>
      </c>
      <c r="M138" t="s">
        <v>14</v>
      </c>
      <c r="N138">
        <v>355</v>
      </c>
    </row>
    <row r="139" spans="2:14" x14ac:dyDescent="0.2">
      <c r="B139" t="s">
        <v>14</v>
      </c>
      <c r="C139">
        <v>57</v>
      </c>
      <c r="G139" t="s">
        <v>20</v>
      </c>
      <c r="H139">
        <v>92</v>
      </c>
      <c r="M139" t="s">
        <v>14</v>
      </c>
      <c r="N139">
        <v>44</v>
      </c>
    </row>
    <row r="140" spans="2:14" x14ac:dyDescent="0.2">
      <c r="B140" t="s">
        <v>14</v>
      </c>
      <c r="C140">
        <v>41</v>
      </c>
      <c r="G140" t="s">
        <v>20</v>
      </c>
      <c r="H140">
        <v>62</v>
      </c>
      <c r="M140" t="s">
        <v>14</v>
      </c>
      <c r="N140">
        <v>67</v>
      </c>
    </row>
    <row r="141" spans="2:14" x14ac:dyDescent="0.2">
      <c r="B141" t="s">
        <v>14</v>
      </c>
      <c r="C141">
        <v>1</v>
      </c>
      <c r="G141" t="s">
        <v>20</v>
      </c>
      <c r="H141">
        <v>149</v>
      </c>
      <c r="M141" t="s">
        <v>14</v>
      </c>
      <c r="N141">
        <v>1068</v>
      </c>
    </row>
    <row r="142" spans="2:14" x14ac:dyDescent="0.2">
      <c r="B142" t="s">
        <v>14</v>
      </c>
      <c r="C142">
        <v>101</v>
      </c>
      <c r="G142" t="s">
        <v>20</v>
      </c>
      <c r="H142">
        <v>329</v>
      </c>
      <c r="M142" t="s">
        <v>14</v>
      </c>
      <c r="N142">
        <v>424</v>
      </c>
    </row>
    <row r="143" spans="2:14" x14ac:dyDescent="0.2">
      <c r="B143" t="s">
        <v>14</v>
      </c>
      <c r="C143">
        <v>1335</v>
      </c>
      <c r="G143" t="s">
        <v>20</v>
      </c>
      <c r="H143">
        <v>97</v>
      </c>
      <c r="M143" t="s">
        <v>14</v>
      </c>
      <c r="N143">
        <v>151</v>
      </c>
    </row>
    <row r="144" spans="2:14" x14ac:dyDescent="0.2">
      <c r="B144" t="s">
        <v>14</v>
      </c>
      <c r="C144">
        <v>15</v>
      </c>
      <c r="G144" t="s">
        <v>20</v>
      </c>
      <c r="H144">
        <v>1784</v>
      </c>
      <c r="M144" t="s">
        <v>14</v>
      </c>
      <c r="N144">
        <v>1608</v>
      </c>
    </row>
    <row r="145" spans="2:14" x14ac:dyDescent="0.2">
      <c r="B145" t="s">
        <v>14</v>
      </c>
      <c r="C145">
        <v>454</v>
      </c>
      <c r="G145" t="s">
        <v>20</v>
      </c>
      <c r="H145">
        <v>1684</v>
      </c>
      <c r="M145" t="s">
        <v>14</v>
      </c>
      <c r="N145">
        <v>941</v>
      </c>
    </row>
    <row r="146" spans="2:14" x14ac:dyDescent="0.2">
      <c r="B146" t="s">
        <v>14</v>
      </c>
      <c r="C146">
        <v>3182</v>
      </c>
      <c r="G146" t="s">
        <v>20</v>
      </c>
      <c r="H146">
        <v>250</v>
      </c>
      <c r="M146" t="s">
        <v>14</v>
      </c>
      <c r="N146">
        <v>1</v>
      </c>
    </row>
    <row r="147" spans="2:14" x14ac:dyDescent="0.2">
      <c r="B147" t="s">
        <v>14</v>
      </c>
      <c r="C147">
        <v>15</v>
      </c>
      <c r="G147" t="s">
        <v>20</v>
      </c>
      <c r="H147">
        <v>238</v>
      </c>
      <c r="M147" t="s">
        <v>14</v>
      </c>
      <c r="N147">
        <v>40</v>
      </c>
    </row>
    <row r="148" spans="2:14" x14ac:dyDescent="0.2">
      <c r="B148" t="s">
        <v>14</v>
      </c>
      <c r="C148">
        <v>133</v>
      </c>
      <c r="G148" t="s">
        <v>20</v>
      </c>
      <c r="H148">
        <v>53</v>
      </c>
      <c r="M148" t="s">
        <v>14</v>
      </c>
      <c r="N148">
        <v>3015</v>
      </c>
    </row>
    <row r="149" spans="2:14" x14ac:dyDescent="0.2">
      <c r="B149" t="s">
        <v>14</v>
      </c>
      <c r="C149">
        <v>2062</v>
      </c>
      <c r="G149" t="s">
        <v>20</v>
      </c>
      <c r="H149">
        <v>214</v>
      </c>
      <c r="M149" t="s">
        <v>14</v>
      </c>
      <c r="N149">
        <v>435</v>
      </c>
    </row>
    <row r="150" spans="2:14" x14ac:dyDescent="0.2">
      <c r="B150" t="s">
        <v>14</v>
      </c>
      <c r="C150">
        <v>29</v>
      </c>
      <c r="G150" t="s">
        <v>20</v>
      </c>
      <c r="H150">
        <v>222</v>
      </c>
      <c r="M150" t="s">
        <v>14</v>
      </c>
      <c r="N150">
        <v>714</v>
      </c>
    </row>
    <row r="151" spans="2:14" x14ac:dyDescent="0.2">
      <c r="B151" t="s">
        <v>14</v>
      </c>
      <c r="C151">
        <v>132</v>
      </c>
      <c r="G151" t="s">
        <v>20</v>
      </c>
      <c r="H151">
        <v>1884</v>
      </c>
      <c r="M151" t="s">
        <v>14</v>
      </c>
      <c r="N151">
        <v>5497</v>
      </c>
    </row>
    <row r="152" spans="2:14" x14ac:dyDescent="0.2">
      <c r="B152" t="s">
        <v>14</v>
      </c>
      <c r="C152">
        <v>137</v>
      </c>
      <c r="G152" t="s">
        <v>20</v>
      </c>
      <c r="H152">
        <v>218</v>
      </c>
      <c r="M152" t="s">
        <v>14</v>
      </c>
      <c r="N152">
        <v>418</v>
      </c>
    </row>
    <row r="153" spans="2:14" x14ac:dyDescent="0.2">
      <c r="B153" t="s">
        <v>14</v>
      </c>
      <c r="C153">
        <v>908</v>
      </c>
      <c r="G153" t="s">
        <v>20</v>
      </c>
      <c r="H153">
        <v>6465</v>
      </c>
      <c r="M153" t="s">
        <v>14</v>
      </c>
      <c r="N153">
        <v>1439</v>
      </c>
    </row>
    <row r="154" spans="2:14" x14ac:dyDescent="0.2">
      <c r="B154" t="s">
        <v>14</v>
      </c>
      <c r="C154">
        <v>10</v>
      </c>
      <c r="G154" t="s">
        <v>20</v>
      </c>
      <c r="H154">
        <v>59</v>
      </c>
      <c r="M154" t="s">
        <v>14</v>
      </c>
      <c r="N154">
        <v>15</v>
      </c>
    </row>
    <row r="155" spans="2:14" x14ac:dyDescent="0.2">
      <c r="B155" t="s">
        <v>14</v>
      </c>
      <c r="C155">
        <v>1910</v>
      </c>
      <c r="G155" t="s">
        <v>20</v>
      </c>
      <c r="H155">
        <v>88</v>
      </c>
      <c r="M155" t="s">
        <v>14</v>
      </c>
      <c r="N155">
        <v>1999</v>
      </c>
    </row>
    <row r="156" spans="2:14" x14ac:dyDescent="0.2">
      <c r="B156" t="s">
        <v>14</v>
      </c>
      <c r="C156">
        <v>38</v>
      </c>
      <c r="G156" t="s">
        <v>20</v>
      </c>
      <c r="H156">
        <v>1697</v>
      </c>
      <c r="M156" t="s">
        <v>14</v>
      </c>
      <c r="N156">
        <v>118</v>
      </c>
    </row>
    <row r="157" spans="2:14" x14ac:dyDescent="0.2">
      <c r="B157" t="s">
        <v>14</v>
      </c>
      <c r="C157">
        <v>104</v>
      </c>
      <c r="G157" t="s">
        <v>20</v>
      </c>
      <c r="H157">
        <v>92</v>
      </c>
      <c r="M157" t="s">
        <v>14</v>
      </c>
      <c r="N157">
        <v>162</v>
      </c>
    </row>
    <row r="158" spans="2:14" x14ac:dyDescent="0.2">
      <c r="B158" t="s">
        <v>14</v>
      </c>
      <c r="C158">
        <v>49</v>
      </c>
      <c r="G158" t="s">
        <v>20</v>
      </c>
      <c r="H158">
        <v>186</v>
      </c>
      <c r="M158" t="s">
        <v>14</v>
      </c>
      <c r="N158">
        <v>83</v>
      </c>
    </row>
    <row r="159" spans="2:14" x14ac:dyDescent="0.2">
      <c r="B159" t="s">
        <v>14</v>
      </c>
      <c r="C159">
        <v>1</v>
      </c>
      <c r="G159" t="s">
        <v>20</v>
      </c>
      <c r="H159">
        <v>138</v>
      </c>
      <c r="M159" t="s">
        <v>14</v>
      </c>
      <c r="N159">
        <v>747</v>
      </c>
    </row>
    <row r="160" spans="2:14" x14ac:dyDescent="0.2">
      <c r="B160" t="s">
        <v>14</v>
      </c>
      <c r="C160">
        <v>245</v>
      </c>
      <c r="G160" t="s">
        <v>20</v>
      </c>
      <c r="H160">
        <v>261</v>
      </c>
      <c r="M160" t="s">
        <v>14</v>
      </c>
      <c r="N160">
        <v>84</v>
      </c>
    </row>
    <row r="161" spans="2:14" x14ac:dyDescent="0.2">
      <c r="B161" t="s">
        <v>14</v>
      </c>
      <c r="C161">
        <v>32</v>
      </c>
      <c r="G161" t="s">
        <v>20</v>
      </c>
      <c r="H161">
        <v>107</v>
      </c>
      <c r="M161" t="s">
        <v>14</v>
      </c>
      <c r="N161">
        <v>91</v>
      </c>
    </row>
    <row r="162" spans="2:14" x14ac:dyDescent="0.2">
      <c r="B162" t="s">
        <v>14</v>
      </c>
      <c r="C162">
        <v>7</v>
      </c>
      <c r="G162" t="s">
        <v>20</v>
      </c>
      <c r="H162">
        <v>199</v>
      </c>
      <c r="M162" t="s">
        <v>14</v>
      </c>
      <c r="N162">
        <v>792</v>
      </c>
    </row>
    <row r="163" spans="2:14" x14ac:dyDescent="0.2">
      <c r="B163" t="s">
        <v>14</v>
      </c>
      <c r="C163">
        <v>803</v>
      </c>
      <c r="G163" t="s">
        <v>20</v>
      </c>
      <c r="H163">
        <v>5512</v>
      </c>
      <c r="M163" t="s">
        <v>14</v>
      </c>
      <c r="N163">
        <v>32</v>
      </c>
    </row>
    <row r="164" spans="2:14" x14ac:dyDescent="0.2">
      <c r="B164" t="s">
        <v>14</v>
      </c>
      <c r="C164">
        <v>16</v>
      </c>
      <c r="G164" t="s">
        <v>20</v>
      </c>
      <c r="H164">
        <v>86</v>
      </c>
      <c r="M164" t="s">
        <v>14</v>
      </c>
      <c r="N164">
        <v>186</v>
      </c>
    </row>
    <row r="165" spans="2:14" x14ac:dyDescent="0.2">
      <c r="B165" t="s">
        <v>14</v>
      </c>
      <c r="C165">
        <v>31</v>
      </c>
      <c r="G165" t="s">
        <v>20</v>
      </c>
      <c r="H165">
        <v>2768</v>
      </c>
      <c r="M165" t="s">
        <v>14</v>
      </c>
      <c r="N165">
        <v>605</v>
      </c>
    </row>
    <row r="166" spans="2:14" x14ac:dyDescent="0.2">
      <c r="B166" t="s">
        <v>14</v>
      </c>
      <c r="C166">
        <v>108</v>
      </c>
      <c r="G166" t="s">
        <v>20</v>
      </c>
      <c r="H166">
        <v>48</v>
      </c>
      <c r="M166" t="s">
        <v>14</v>
      </c>
      <c r="N166">
        <v>1</v>
      </c>
    </row>
    <row r="167" spans="2:14" x14ac:dyDescent="0.2">
      <c r="B167" t="s">
        <v>14</v>
      </c>
      <c r="C167">
        <v>30</v>
      </c>
      <c r="G167" t="s">
        <v>20</v>
      </c>
      <c r="H167">
        <v>87</v>
      </c>
      <c r="M167" t="s">
        <v>14</v>
      </c>
      <c r="N167">
        <v>31</v>
      </c>
    </row>
    <row r="168" spans="2:14" x14ac:dyDescent="0.2">
      <c r="B168" t="s">
        <v>14</v>
      </c>
      <c r="C168">
        <v>17</v>
      </c>
      <c r="G168" t="s">
        <v>20</v>
      </c>
      <c r="H168">
        <v>1894</v>
      </c>
      <c r="M168" t="s">
        <v>14</v>
      </c>
      <c r="N168">
        <v>1181</v>
      </c>
    </row>
    <row r="169" spans="2:14" x14ac:dyDescent="0.2">
      <c r="B169" t="s">
        <v>14</v>
      </c>
      <c r="C169">
        <v>80</v>
      </c>
      <c r="G169" t="s">
        <v>20</v>
      </c>
      <c r="H169">
        <v>282</v>
      </c>
      <c r="M169" t="s">
        <v>14</v>
      </c>
      <c r="N169">
        <v>39</v>
      </c>
    </row>
    <row r="170" spans="2:14" x14ac:dyDescent="0.2">
      <c r="B170" t="s">
        <v>14</v>
      </c>
      <c r="C170">
        <v>2468</v>
      </c>
      <c r="G170" t="s">
        <v>20</v>
      </c>
      <c r="H170">
        <v>116</v>
      </c>
      <c r="M170" t="s">
        <v>14</v>
      </c>
      <c r="N170">
        <v>46</v>
      </c>
    </row>
    <row r="171" spans="2:14" x14ac:dyDescent="0.2">
      <c r="B171" t="s">
        <v>14</v>
      </c>
      <c r="C171">
        <v>26</v>
      </c>
      <c r="G171" t="s">
        <v>20</v>
      </c>
      <c r="H171">
        <v>83</v>
      </c>
      <c r="M171" t="s">
        <v>14</v>
      </c>
      <c r="N171">
        <v>105</v>
      </c>
    </row>
    <row r="172" spans="2:14" x14ac:dyDescent="0.2">
      <c r="B172" t="s">
        <v>14</v>
      </c>
      <c r="C172">
        <v>73</v>
      </c>
      <c r="G172" t="s">
        <v>20</v>
      </c>
      <c r="H172">
        <v>91</v>
      </c>
      <c r="M172" t="s">
        <v>14</v>
      </c>
      <c r="N172">
        <v>535</v>
      </c>
    </row>
    <row r="173" spans="2:14" x14ac:dyDescent="0.2">
      <c r="B173" t="s">
        <v>14</v>
      </c>
      <c r="C173">
        <v>128</v>
      </c>
      <c r="G173" t="s">
        <v>20</v>
      </c>
      <c r="H173">
        <v>546</v>
      </c>
      <c r="M173" t="s">
        <v>14</v>
      </c>
      <c r="N173">
        <v>16</v>
      </c>
    </row>
    <row r="174" spans="2:14" x14ac:dyDescent="0.2">
      <c r="B174" t="s">
        <v>14</v>
      </c>
      <c r="C174">
        <v>33</v>
      </c>
      <c r="G174" t="s">
        <v>20</v>
      </c>
      <c r="H174">
        <v>393</v>
      </c>
      <c r="M174" t="s">
        <v>14</v>
      </c>
      <c r="N174">
        <v>575</v>
      </c>
    </row>
    <row r="175" spans="2:14" x14ac:dyDescent="0.2">
      <c r="B175" t="s">
        <v>14</v>
      </c>
      <c r="C175">
        <v>1072</v>
      </c>
      <c r="G175" t="s">
        <v>20</v>
      </c>
      <c r="H175">
        <v>133</v>
      </c>
      <c r="M175" t="s">
        <v>14</v>
      </c>
      <c r="N175">
        <v>1120</v>
      </c>
    </row>
    <row r="176" spans="2:14" x14ac:dyDescent="0.2">
      <c r="B176" t="s">
        <v>14</v>
      </c>
      <c r="C176">
        <v>393</v>
      </c>
      <c r="G176" t="s">
        <v>20</v>
      </c>
      <c r="H176">
        <v>254</v>
      </c>
      <c r="M176" t="s">
        <v>14</v>
      </c>
      <c r="N176">
        <v>113</v>
      </c>
    </row>
    <row r="177" spans="2:14" x14ac:dyDescent="0.2">
      <c r="B177" t="s">
        <v>14</v>
      </c>
      <c r="C177">
        <v>1257</v>
      </c>
      <c r="G177" t="s">
        <v>20</v>
      </c>
      <c r="H177">
        <v>176</v>
      </c>
      <c r="M177" t="s">
        <v>14</v>
      </c>
      <c r="N177">
        <v>1538</v>
      </c>
    </row>
    <row r="178" spans="2:14" x14ac:dyDescent="0.2">
      <c r="B178" t="s">
        <v>14</v>
      </c>
      <c r="C178">
        <v>328</v>
      </c>
      <c r="G178" t="s">
        <v>20</v>
      </c>
      <c r="H178">
        <v>337</v>
      </c>
      <c r="M178" t="s">
        <v>14</v>
      </c>
      <c r="N178">
        <v>9</v>
      </c>
    </row>
    <row r="179" spans="2:14" x14ac:dyDescent="0.2">
      <c r="B179" t="s">
        <v>14</v>
      </c>
      <c r="C179">
        <v>147</v>
      </c>
      <c r="G179" t="s">
        <v>20</v>
      </c>
      <c r="H179">
        <v>107</v>
      </c>
      <c r="M179" t="s">
        <v>14</v>
      </c>
      <c r="N179">
        <v>554</v>
      </c>
    </row>
    <row r="180" spans="2:14" x14ac:dyDescent="0.2">
      <c r="B180" t="s">
        <v>14</v>
      </c>
      <c r="C180">
        <v>830</v>
      </c>
      <c r="G180" t="s">
        <v>20</v>
      </c>
      <c r="H180">
        <v>183</v>
      </c>
      <c r="M180" t="s">
        <v>14</v>
      </c>
      <c r="N180">
        <v>648</v>
      </c>
    </row>
    <row r="181" spans="2:14" x14ac:dyDescent="0.2">
      <c r="B181" t="s">
        <v>14</v>
      </c>
      <c r="C181">
        <v>331</v>
      </c>
      <c r="G181" t="s">
        <v>20</v>
      </c>
      <c r="H181">
        <v>72</v>
      </c>
      <c r="M181" t="s">
        <v>14</v>
      </c>
      <c r="N181">
        <v>21</v>
      </c>
    </row>
    <row r="182" spans="2:14" x14ac:dyDescent="0.2">
      <c r="B182" t="s">
        <v>14</v>
      </c>
      <c r="C182">
        <v>25</v>
      </c>
      <c r="G182" t="s">
        <v>20</v>
      </c>
      <c r="H182">
        <v>295</v>
      </c>
      <c r="M182" t="s">
        <v>14</v>
      </c>
      <c r="N182">
        <v>54</v>
      </c>
    </row>
    <row r="183" spans="2:14" x14ac:dyDescent="0.2">
      <c r="B183" t="s">
        <v>14</v>
      </c>
      <c r="C183">
        <v>3483</v>
      </c>
      <c r="G183" t="s">
        <v>20</v>
      </c>
      <c r="H183">
        <v>142</v>
      </c>
      <c r="M183" t="s">
        <v>14</v>
      </c>
      <c r="N183">
        <v>120</v>
      </c>
    </row>
    <row r="184" spans="2:14" x14ac:dyDescent="0.2">
      <c r="B184" t="s">
        <v>14</v>
      </c>
      <c r="C184">
        <v>923</v>
      </c>
      <c r="G184" t="s">
        <v>20</v>
      </c>
      <c r="H184">
        <v>85</v>
      </c>
      <c r="M184" t="s">
        <v>14</v>
      </c>
      <c r="N184">
        <v>579</v>
      </c>
    </row>
    <row r="185" spans="2:14" x14ac:dyDescent="0.2">
      <c r="B185" t="s">
        <v>14</v>
      </c>
      <c r="C185">
        <v>1</v>
      </c>
      <c r="G185" t="s">
        <v>20</v>
      </c>
      <c r="H185">
        <v>659</v>
      </c>
      <c r="M185" t="s">
        <v>14</v>
      </c>
      <c r="N185">
        <v>2072</v>
      </c>
    </row>
    <row r="186" spans="2:14" x14ac:dyDescent="0.2">
      <c r="B186" t="s">
        <v>14</v>
      </c>
      <c r="C186">
        <v>33</v>
      </c>
      <c r="G186" t="s">
        <v>20</v>
      </c>
      <c r="H186">
        <v>121</v>
      </c>
      <c r="M186" t="s">
        <v>14</v>
      </c>
      <c r="N186">
        <v>0</v>
      </c>
    </row>
    <row r="187" spans="2:14" x14ac:dyDescent="0.2">
      <c r="B187" t="s">
        <v>14</v>
      </c>
      <c r="C187">
        <v>40</v>
      </c>
      <c r="G187" t="s">
        <v>20</v>
      </c>
      <c r="H187">
        <v>3742</v>
      </c>
      <c r="M187" t="s">
        <v>14</v>
      </c>
      <c r="N187">
        <v>1796</v>
      </c>
    </row>
    <row r="188" spans="2:14" x14ac:dyDescent="0.2">
      <c r="B188" t="s">
        <v>14</v>
      </c>
      <c r="C188">
        <v>23</v>
      </c>
      <c r="G188" t="s">
        <v>20</v>
      </c>
      <c r="H188">
        <v>223</v>
      </c>
      <c r="M188" t="s">
        <v>14</v>
      </c>
      <c r="N188">
        <v>62</v>
      </c>
    </row>
    <row r="189" spans="2:14" x14ac:dyDescent="0.2">
      <c r="B189" t="s">
        <v>14</v>
      </c>
      <c r="C189">
        <v>75</v>
      </c>
      <c r="G189" t="s">
        <v>20</v>
      </c>
      <c r="H189">
        <v>133</v>
      </c>
      <c r="M189" t="s">
        <v>14</v>
      </c>
      <c r="N189">
        <v>347</v>
      </c>
    </row>
    <row r="190" spans="2:14" x14ac:dyDescent="0.2">
      <c r="B190" t="s">
        <v>14</v>
      </c>
      <c r="C190">
        <v>2176</v>
      </c>
      <c r="G190" t="s">
        <v>20</v>
      </c>
      <c r="H190">
        <v>5168</v>
      </c>
      <c r="M190" t="s">
        <v>14</v>
      </c>
      <c r="N190">
        <v>19</v>
      </c>
    </row>
    <row r="191" spans="2:14" x14ac:dyDescent="0.2">
      <c r="B191" t="s">
        <v>14</v>
      </c>
      <c r="C191">
        <v>441</v>
      </c>
      <c r="G191" t="s">
        <v>20</v>
      </c>
      <c r="H191">
        <v>307</v>
      </c>
      <c r="M191" t="s">
        <v>14</v>
      </c>
      <c r="N191">
        <v>1258</v>
      </c>
    </row>
    <row r="192" spans="2:14" x14ac:dyDescent="0.2">
      <c r="B192" t="s">
        <v>14</v>
      </c>
      <c r="C192">
        <v>25</v>
      </c>
      <c r="G192" t="s">
        <v>20</v>
      </c>
      <c r="H192">
        <v>2441</v>
      </c>
      <c r="M192" t="s">
        <v>14</v>
      </c>
      <c r="N192">
        <v>362</v>
      </c>
    </row>
    <row r="193" spans="2:14" x14ac:dyDescent="0.2">
      <c r="B193" t="s">
        <v>14</v>
      </c>
      <c r="C193">
        <v>127</v>
      </c>
      <c r="G193" t="s">
        <v>20</v>
      </c>
      <c r="H193">
        <v>1385</v>
      </c>
      <c r="M193" t="s">
        <v>14</v>
      </c>
      <c r="N193">
        <v>133</v>
      </c>
    </row>
    <row r="194" spans="2:14" x14ac:dyDescent="0.2">
      <c r="B194" t="s">
        <v>14</v>
      </c>
      <c r="C194">
        <v>355</v>
      </c>
      <c r="G194" t="s">
        <v>20</v>
      </c>
      <c r="H194">
        <v>190</v>
      </c>
      <c r="M194" t="s">
        <v>14</v>
      </c>
      <c r="N194">
        <v>846</v>
      </c>
    </row>
    <row r="195" spans="2:14" x14ac:dyDescent="0.2">
      <c r="B195" t="s">
        <v>14</v>
      </c>
      <c r="C195">
        <v>44</v>
      </c>
      <c r="G195" t="s">
        <v>20</v>
      </c>
      <c r="H195">
        <v>470</v>
      </c>
      <c r="M195" t="s">
        <v>14</v>
      </c>
      <c r="N195">
        <v>10</v>
      </c>
    </row>
    <row r="196" spans="2:14" x14ac:dyDescent="0.2">
      <c r="B196" t="s">
        <v>14</v>
      </c>
      <c r="C196">
        <v>67</v>
      </c>
      <c r="G196" t="s">
        <v>20</v>
      </c>
      <c r="H196">
        <v>253</v>
      </c>
      <c r="M196" t="s">
        <v>14</v>
      </c>
      <c r="N196">
        <v>191</v>
      </c>
    </row>
    <row r="197" spans="2:14" x14ac:dyDescent="0.2">
      <c r="B197" t="s">
        <v>14</v>
      </c>
      <c r="C197">
        <v>1068</v>
      </c>
      <c r="G197" t="s">
        <v>20</v>
      </c>
      <c r="H197">
        <v>1113</v>
      </c>
      <c r="M197" t="s">
        <v>14</v>
      </c>
      <c r="N197">
        <v>1979</v>
      </c>
    </row>
    <row r="198" spans="2:14" x14ac:dyDescent="0.2">
      <c r="B198" t="s">
        <v>14</v>
      </c>
      <c r="C198">
        <v>424</v>
      </c>
      <c r="G198" t="s">
        <v>20</v>
      </c>
      <c r="H198">
        <v>2283</v>
      </c>
      <c r="M198" t="s">
        <v>14</v>
      </c>
      <c r="N198">
        <v>63</v>
      </c>
    </row>
    <row r="199" spans="2:14" x14ac:dyDescent="0.2">
      <c r="B199" t="s">
        <v>14</v>
      </c>
      <c r="C199">
        <v>151</v>
      </c>
      <c r="G199" t="s">
        <v>20</v>
      </c>
      <c r="H199">
        <v>1095</v>
      </c>
      <c r="M199" t="s">
        <v>14</v>
      </c>
      <c r="N199">
        <v>6080</v>
      </c>
    </row>
    <row r="200" spans="2:14" x14ac:dyDescent="0.2">
      <c r="B200" t="s">
        <v>14</v>
      </c>
      <c r="C200">
        <v>1608</v>
      </c>
      <c r="G200" t="s">
        <v>20</v>
      </c>
      <c r="H200">
        <v>1690</v>
      </c>
      <c r="M200" t="s">
        <v>14</v>
      </c>
      <c r="N200">
        <v>80</v>
      </c>
    </row>
    <row r="201" spans="2:14" x14ac:dyDescent="0.2">
      <c r="B201" t="s">
        <v>14</v>
      </c>
      <c r="C201">
        <v>941</v>
      </c>
      <c r="G201" t="s">
        <v>20</v>
      </c>
      <c r="H201">
        <v>191</v>
      </c>
      <c r="M201" t="s">
        <v>14</v>
      </c>
      <c r="N201">
        <v>9</v>
      </c>
    </row>
    <row r="202" spans="2:14" x14ac:dyDescent="0.2">
      <c r="B202" t="s">
        <v>14</v>
      </c>
      <c r="C202">
        <v>1</v>
      </c>
      <c r="G202" t="s">
        <v>20</v>
      </c>
      <c r="H202">
        <v>2013</v>
      </c>
      <c r="M202" t="s">
        <v>14</v>
      </c>
      <c r="N202">
        <v>1784</v>
      </c>
    </row>
    <row r="203" spans="2:14" x14ac:dyDescent="0.2">
      <c r="B203" t="s">
        <v>14</v>
      </c>
      <c r="C203">
        <v>40</v>
      </c>
      <c r="G203" t="s">
        <v>20</v>
      </c>
      <c r="H203">
        <v>1703</v>
      </c>
      <c r="M203" t="s">
        <v>14</v>
      </c>
      <c r="N203">
        <v>243</v>
      </c>
    </row>
    <row r="204" spans="2:14" x14ac:dyDescent="0.2">
      <c r="B204" t="s">
        <v>14</v>
      </c>
      <c r="C204">
        <v>3015</v>
      </c>
      <c r="G204" t="s">
        <v>20</v>
      </c>
      <c r="H204">
        <v>80</v>
      </c>
      <c r="M204" t="s">
        <v>14</v>
      </c>
      <c r="N204">
        <v>1296</v>
      </c>
    </row>
    <row r="205" spans="2:14" x14ac:dyDescent="0.2">
      <c r="B205" t="s">
        <v>14</v>
      </c>
      <c r="C205">
        <v>435</v>
      </c>
      <c r="G205" t="s">
        <v>20</v>
      </c>
      <c r="H205">
        <v>41</v>
      </c>
      <c r="M205" t="s">
        <v>14</v>
      </c>
      <c r="N205">
        <v>77</v>
      </c>
    </row>
    <row r="206" spans="2:14" x14ac:dyDescent="0.2">
      <c r="B206" t="s">
        <v>14</v>
      </c>
      <c r="C206">
        <v>714</v>
      </c>
      <c r="G206" t="s">
        <v>20</v>
      </c>
      <c r="H206">
        <v>187</v>
      </c>
      <c r="M206" t="s">
        <v>14</v>
      </c>
      <c r="N206">
        <v>395</v>
      </c>
    </row>
    <row r="207" spans="2:14" x14ac:dyDescent="0.2">
      <c r="B207" t="s">
        <v>14</v>
      </c>
      <c r="C207">
        <v>5497</v>
      </c>
      <c r="G207" t="s">
        <v>20</v>
      </c>
      <c r="H207">
        <v>2875</v>
      </c>
      <c r="M207" t="s">
        <v>14</v>
      </c>
      <c r="N207">
        <v>49</v>
      </c>
    </row>
    <row r="208" spans="2:14" x14ac:dyDescent="0.2">
      <c r="B208" t="s">
        <v>14</v>
      </c>
      <c r="C208">
        <v>418</v>
      </c>
      <c r="G208" t="s">
        <v>20</v>
      </c>
      <c r="H208">
        <v>88</v>
      </c>
      <c r="M208" t="s">
        <v>14</v>
      </c>
      <c r="N208">
        <v>180</v>
      </c>
    </row>
    <row r="209" spans="2:14" x14ac:dyDescent="0.2">
      <c r="B209" t="s">
        <v>14</v>
      </c>
      <c r="C209">
        <v>1439</v>
      </c>
      <c r="G209" t="s">
        <v>20</v>
      </c>
      <c r="H209">
        <v>191</v>
      </c>
      <c r="M209" t="s">
        <v>14</v>
      </c>
      <c r="N209">
        <v>2690</v>
      </c>
    </row>
    <row r="210" spans="2:14" x14ac:dyDescent="0.2">
      <c r="B210" t="s">
        <v>14</v>
      </c>
      <c r="C210">
        <v>15</v>
      </c>
      <c r="G210" t="s">
        <v>20</v>
      </c>
      <c r="H210">
        <v>139</v>
      </c>
      <c r="M210" t="s">
        <v>14</v>
      </c>
      <c r="N210">
        <v>2779</v>
      </c>
    </row>
    <row r="211" spans="2:14" x14ac:dyDescent="0.2">
      <c r="B211" t="s">
        <v>14</v>
      </c>
      <c r="C211">
        <v>1999</v>
      </c>
      <c r="G211" t="s">
        <v>20</v>
      </c>
      <c r="H211">
        <v>186</v>
      </c>
      <c r="M211" t="s">
        <v>14</v>
      </c>
      <c r="N211">
        <v>92</v>
      </c>
    </row>
    <row r="212" spans="2:14" x14ac:dyDescent="0.2">
      <c r="B212" t="s">
        <v>14</v>
      </c>
      <c r="C212">
        <v>118</v>
      </c>
      <c r="G212" t="s">
        <v>20</v>
      </c>
      <c r="H212">
        <v>112</v>
      </c>
      <c r="M212" t="s">
        <v>14</v>
      </c>
      <c r="N212">
        <v>1028</v>
      </c>
    </row>
    <row r="213" spans="2:14" x14ac:dyDescent="0.2">
      <c r="B213" t="s">
        <v>14</v>
      </c>
      <c r="C213">
        <v>162</v>
      </c>
      <c r="G213" t="s">
        <v>20</v>
      </c>
      <c r="H213">
        <v>101</v>
      </c>
      <c r="M213" t="s">
        <v>14</v>
      </c>
      <c r="N213">
        <v>26</v>
      </c>
    </row>
    <row r="214" spans="2:14" x14ac:dyDescent="0.2">
      <c r="B214" t="s">
        <v>14</v>
      </c>
      <c r="C214">
        <v>83</v>
      </c>
      <c r="G214" t="s">
        <v>20</v>
      </c>
      <c r="H214">
        <v>206</v>
      </c>
      <c r="M214" t="s">
        <v>14</v>
      </c>
      <c r="N214">
        <v>1790</v>
      </c>
    </row>
    <row r="215" spans="2:14" x14ac:dyDescent="0.2">
      <c r="B215" t="s">
        <v>14</v>
      </c>
      <c r="C215">
        <v>747</v>
      </c>
      <c r="G215" t="s">
        <v>20</v>
      </c>
      <c r="H215">
        <v>154</v>
      </c>
      <c r="M215" t="s">
        <v>14</v>
      </c>
      <c r="N215">
        <v>37</v>
      </c>
    </row>
    <row r="216" spans="2:14" x14ac:dyDescent="0.2">
      <c r="B216" t="s">
        <v>14</v>
      </c>
      <c r="C216">
        <v>84</v>
      </c>
      <c r="G216" t="s">
        <v>20</v>
      </c>
      <c r="H216">
        <v>5966</v>
      </c>
      <c r="M216" t="s">
        <v>14</v>
      </c>
      <c r="N216">
        <v>35</v>
      </c>
    </row>
    <row r="217" spans="2:14" x14ac:dyDescent="0.2">
      <c r="B217" t="s">
        <v>14</v>
      </c>
      <c r="C217">
        <v>91</v>
      </c>
      <c r="G217" t="s">
        <v>20</v>
      </c>
      <c r="H217">
        <v>169</v>
      </c>
      <c r="M217" t="s">
        <v>14</v>
      </c>
      <c r="N217">
        <v>558</v>
      </c>
    </row>
    <row r="218" spans="2:14" x14ac:dyDescent="0.2">
      <c r="B218" t="s">
        <v>14</v>
      </c>
      <c r="C218">
        <v>792</v>
      </c>
      <c r="G218" t="s">
        <v>20</v>
      </c>
      <c r="H218">
        <v>2106</v>
      </c>
      <c r="M218" t="s">
        <v>14</v>
      </c>
      <c r="N218">
        <v>64</v>
      </c>
    </row>
    <row r="219" spans="2:14" x14ac:dyDescent="0.2">
      <c r="B219" t="s">
        <v>14</v>
      </c>
      <c r="C219">
        <v>32</v>
      </c>
      <c r="G219" t="s">
        <v>20</v>
      </c>
      <c r="H219">
        <v>131</v>
      </c>
      <c r="M219" t="s">
        <v>14</v>
      </c>
      <c r="N219">
        <v>245</v>
      </c>
    </row>
    <row r="220" spans="2:14" x14ac:dyDescent="0.2">
      <c r="B220" t="s">
        <v>14</v>
      </c>
      <c r="C220">
        <v>186</v>
      </c>
      <c r="G220" t="s">
        <v>20</v>
      </c>
      <c r="H220">
        <v>84</v>
      </c>
      <c r="M220" t="s">
        <v>14</v>
      </c>
      <c r="N220">
        <v>71</v>
      </c>
    </row>
    <row r="221" spans="2:14" x14ac:dyDescent="0.2">
      <c r="B221" t="s">
        <v>14</v>
      </c>
      <c r="C221">
        <v>605</v>
      </c>
      <c r="G221" t="s">
        <v>20</v>
      </c>
      <c r="H221">
        <v>155</v>
      </c>
      <c r="M221" t="s">
        <v>14</v>
      </c>
      <c r="N221">
        <v>42</v>
      </c>
    </row>
    <row r="222" spans="2:14" x14ac:dyDescent="0.2">
      <c r="B222" t="s">
        <v>14</v>
      </c>
      <c r="C222">
        <v>1</v>
      </c>
      <c r="G222" t="s">
        <v>20</v>
      </c>
      <c r="H222">
        <v>189</v>
      </c>
      <c r="M222" t="s">
        <v>14</v>
      </c>
      <c r="N222">
        <v>156</v>
      </c>
    </row>
    <row r="223" spans="2:14" x14ac:dyDescent="0.2">
      <c r="B223" t="s">
        <v>14</v>
      </c>
      <c r="C223">
        <v>31</v>
      </c>
      <c r="G223" t="s">
        <v>20</v>
      </c>
      <c r="H223">
        <v>4799</v>
      </c>
      <c r="M223" t="s">
        <v>14</v>
      </c>
      <c r="N223">
        <v>1368</v>
      </c>
    </row>
    <row r="224" spans="2:14" x14ac:dyDescent="0.2">
      <c r="B224" t="s">
        <v>14</v>
      </c>
      <c r="C224">
        <v>1181</v>
      </c>
      <c r="G224" t="s">
        <v>20</v>
      </c>
      <c r="H224">
        <v>1137</v>
      </c>
      <c r="M224" t="s">
        <v>14</v>
      </c>
      <c r="N224">
        <v>102</v>
      </c>
    </row>
    <row r="225" spans="2:14" x14ac:dyDescent="0.2">
      <c r="B225" t="s">
        <v>14</v>
      </c>
      <c r="C225">
        <v>39</v>
      </c>
      <c r="G225" t="s">
        <v>20</v>
      </c>
      <c r="H225">
        <v>1152</v>
      </c>
      <c r="M225" t="s">
        <v>14</v>
      </c>
      <c r="N225">
        <v>86</v>
      </c>
    </row>
    <row r="226" spans="2:14" x14ac:dyDescent="0.2">
      <c r="B226" t="s">
        <v>14</v>
      </c>
      <c r="C226">
        <v>46</v>
      </c>
      <c r="G226" t="s">
        <v>20</v>
      </c>
      <c r="H226">
        <v>50</v>
      </c>
      <c r="M226" t="s">
        <v>14</v>
      </c>
      <c r="N226">
        <v>253</v>
      </c>
    </row>
    <row r="227" spans="2:14" x14ac:dyDescent="0.2">
      <c r="B227" t="s">
        <v>14</v>
      </c>
      <c r="C227">
        <v>105</v>
      </c>
      <c r="G227" t="s">
        <v>20</v>
      </c>
      <c r="H227">
        <v>3059</v>
      </c>
      <c r="M227" t="s">
        <v>14</v>
      </c>
      <c r="N227">
        <v>157</v>
      </c>
    </row>
    <row r="228" spans="2:14" x14ac:dyDescent="0.2">
      <c r="B228" t="s">
        <v>14</v>
      </c>
      <c r="C228">
        <v>535</v>
      </c>
      <c r="G228" t="s">
        <v>20</v>
      </c>
      <c r="H228">
        <v>34</v>
      </c>
      <c r="M228" t="s">
        <v>14</v>
      </c>
      <c r="N228">
        <v>183</v>
      </c>
    </row>
    <row r="229" spans="2:14" x14ac:dyDescent="0.2">
      <c r="B229" t="s">
        <v>14</v>
      </c>
      <c r="C229">
        <v>16</v>
      </c>
      <c r="G229" t="s">
        <v>20</v>
      </c>
      <c r="H229">
        <v>220</v>
      </c>
      <c r="M229" t="s">
        <v>14</v>
      </c>
      <c r="N229">
        <v>82</v>
      </c>
    </row>
    <row r="230" spans="2:14" x14ac:dyDescent="0.2">
      <c r="B230" t="s">
        <v>14</v>
      </c>
      <c r="C230">
        <v>575</v>
      </c>
      <c r="G230" t="s">
        <v>20</v>
      </c>
      <c r="H230">
        <v>1604</v>
      </c>
      <c r="M230" t="s">
        <v>14</v>
      </c>
      <c r="N230">
        <v>1</v>
      </c>
    </row>
    <row r="231" spans="2:14" x14ac:dyDescent="0.2">
      <c r="B231" t="s">
        <v>14</v>
      </c>
      <c r="C231">
        <v>1120</v>
      </c>
      <c r="G231" t="s">
        <v>20</v>
      </c>
      <c r="H231">
        <v>454</v>
      </c>
      <c r="M231" t="s">
        <v>14</v>
      </c>
      <c r="N231">
        <v>1198</v>
      </c>
    </row>
    <row r="232" spans="2:14" x14ac:dyDescent="0.2">
      <c r="B232" t="s">
        <v>14</v>
      </c>
      <c r="C232">
        <v>113</v>
      </c>
      <c r="G232" t="s">
        <v>20</v>
      </c>
      <c r="H232">
        <v>123</v>
      </c>
      <c r="M232" t="s">
        <v>14</v>
      </c>
      <c r="N232">
        <v>648</v>
      </c>
    </row>
    <row r="233" spans="2:14" x14ac:dyDescent="0.2">
      <c r="B233" t="s">
        <v>14</v>
      </c>
      <c r="C233">
        <v>1538</v>
      </c>
      <c r="G233" t="s">
        <v>20</v>
      </c>
      <c r="H233">
        <v>299</v>
      </c>
      <c r="M233" t="s">
        <v>14</v>
      </c>
      <c r="N233">
        <v>64</v>
      </c>
    </row>
    <row r="234" spans="2:14" x14ac:dyDescent="0.2">
      <c r="B234" t="s">
        <v>14</v>
      </c>
      <c r="C234">
        <v>9</v>
      </c>
      <c r="G234" t="s">
        <v>20</v>
      </c>
      <c r="H234">
        <v>2237</v>
      </c>
      <c r="M234" t="s">
        <v>14</v>
      </c>
      <c r="N234">
        <v>62</v>
      </c>
    </row>
    <row r="235" spans="2:14" x14ac:dyDescent="0.2">
      <c r="B235" t="s">
        <v>14</v>
      </c>
      <c r="C235">
        <v>554</v>
      </c>
      <c r="G235" t="s">
        <v>20</v>
      </c>
      <c r="H235">
        <v>645</v>
      </c>
      <c r="M235" t="s">
        <v>14</v>
      </c>
      <c r="N235">
        <v>750</v>
      </c>
    </row>
    <row r="236" spans="2:14" x14ac:dyDescent="0.2">
      <c r="B236" t="s">
        <v>14</v>
      </c>
      <c r="C236">
        <v>648</v>
      </c>
      <c r="G236" t="s">
        <v>20</v>
      </c>
      <c r="H236">
        <v>484</v>
      </c>
      <c r="M236" t="s">
        <v>14</v>
      </c>
      <c r="N236">
        <v>105</v>
      </c>
    </row>
    <row r="237" spans="2:14" x14ac:dyDescent="0.2">
      <c r="B237" t="s">
        <v>14</v>
      </c>
      <c r="C237">
        <v>21</v>
      </c>
      <c r="G237" t="s">
        <v>20</v>
      </c>
      <c r="H237">
        <v>154</v>
      </c>
      <c r="M237" t="s">
        <v>14</v>
      </c>
      <c r="N237">
        <v>2604</v>
      </c>
    </row>
    <row r="238" spans="2:14" x14ac:dyDescent="0.2">
      <c r="B238" t="s">
        <v>14</v>
      </c>
      <c r="C238">
        <v>54</v>
      </c>
      <c r="G238" t="s">
        <v>20</v>
      </c>
      <c r="H238">
        <v>82</v>
      </c>
      <c r="M238" t="s">
        <v>14</v>
      </c>
      <c r="N238">
        <v>65</v>
      </c>
    </row>
    <row r="239" spans="2:14" x14ac:dyDescent="0.2">
      <c r="B239" t="s">
        <v>14</v>
      </c>
      <c r="C239">
        <v>120</v>
      </c>
      <c r="G239" t="s">
        <v>20</v>
      </c>
      <c r="H239">
        <v>134</v>
      </c>
      <c r="M239" t="s">
        <v>14</v>
      </c>
      <c r="N239">
        <v>94</v>
      </c>
    </row>
    <row r="240" spans="2:14" x14ac:dyDescent="0.2">
      <c r="B240" t="s">
        <v>14</v>
      </c>
      <c r="C240">
        <v>579</v>
      </c>
      <c r="G240" t="s">
        <v>20</v>
      </c>
      <c r="H240">
        <v>5203</v>
      </c>
      <c r="M240" t="s">
        <v>14</v>
      </c>
      <c r="N240">
        <v>257</v>
      </c>
    </row>
    <row r="241" spans="2:14" x14ac:dyDescent="0.2">
      <c r="B241" t="s">
        <v>14</v>
      </c>
      <c r="C241">
        <v>2072</v>
      </c>
      <c r="G241" t="s">
        <v>20</v>
      </c>
      <c r="H241">
        <v>94</v>
      </c>
      <c r="M241" t="s">
        <v>14</v>
      </c>
      <c r="N241">
        <v>2928</v>
      </c>
    </row>
    <row r="242" spans="2:14" x14ac:dyDescent="0.2">
      <c r="B242" t="s">
        <v>14</v>
      </c>
      <c r="C242">
        <v>0</v>
      </c>
      <c r="G242" t="s">
        <v>20</v>
      </c>
      <c r="H242">
        <v>205</v>
      </c>
      <c r="M242" t="s">
        <v>14</v>
      </c>
      <c r="N242">
        <v>4697</v>
      </c>
    </row>
    <row r="243" spans="2:14" x14ac:dyDescent="0.2">
      <c r="B243" t="s">
        <v>14</v>
      </c>
      <c r="C243">
        <v>1796</v>
      </c>
      <c r="G243" t="s">
        <v>20</v>
      </c>
      <c r="H243">
        <v>92</v>
      </c>
      <c r="M243" t="s">
        <v>14</v>
      </c>
      <c r="N243">
        <v>2915</v>
      </c>
    </row>
    <row r="244" spans="2:14" x14ac:dyDescent="0.2">
      <c r="B244" t="s">
        <v>14</v>
      </c>
      <c r="C244">
        <v>62</v>
      </c>
      <c r="G244" t="s">
        <v>20</v>
      </c>
      <c r="H244">
        <v>219</v>
      </c>
      <c r="M244" t="s">
        <v>14</v>
      </c>
      <c r="N244">
        <v>18</v>
      </c>
    </row>
    <row r="245" spans="2:14" x14ac:dyDescent="0.2">
      <c r="B245" t="s">
        <v>14</v>
      </c>
      <c r="C245">
        <v>347</v>
      </c>
      <c r="G245" t="s">
        <v>20</v>
      </c>
      <c r="H245">
        <v>2526</v>
      </c>
      <c r="M245" t="s">
        <v>14</v>
      </c>
      <c r="N245">
        <v>602</v>
      </c>
    </row>
    <row r="246" spans="2:14" x14ac:dyDescent="0.2">
      <c r="B246" t="s">
        <v>14</v>
      </c>
      <c r="C246">
        <v>19</v>
      </c>
      <c r="G246" t="s">
        <v>20</v>
      </c>
      <c r="H246">
        <v>94</v>
      </c>
      <c r="M246" t="s">
        <v>14</v>
      </c>
      <c r="N246">
        <v>1</v>
      </c>
    </row>
    <row r="247" spans="2:14" x14ac:dyDescent="0.2">
      <c r="B247" t="s">
        <v>14</v>
      </c>
      <c r="C247">
        <v>1258</v>
      </c>
      <c r="G247" t="s">
        <v>20</v>
      </c>
      <c r="H247">
        <v>1713</v>
      </c>
      <c r="M247" t="s">
        <v>14</v>
      </c>
      <c r="N247">
        <v>3868</v>
      </c>
    </row>
    <row r="248" spans="2:14" x14ac:dyDescent="0.2">
      <c r="B248" t="s">
        <v>14</v>
      </c>
      <c r="C248">
        <v>362</v>
      </c>
      <c r="G248" t="s">
        <v>20</v>
      </c>
      <c r="H248">
        <v>249</v>
      </c>
      <c r="M248" t="s">
        <v>14</v>
      </c>
      <c r="N248">
        <v>504</v>
      </c>
    </row>
    <row r="249" spans="2:14" x14ac:dyDescent="0.2">
      <c r="B249" t="s">
        <v>14</v>
      </c>
      <c r="C249">
        <v>133</v>
      </c>
      <c r="G249" t="s">
        <v>20</v>
      </c>
      <c r="H249">
        <v>192</v>
      </c>
      <c r="M249" t="s">
        <v>14</v>
      </c>
      <c r="N249">
        <v>14</v>
      </c>
    </row>
    <row r="250" spans="2:14" x14ac:dyDescent="0.2">
      <c r="B250" t="s">
        <v>14</v>
      </c>
      <c r="C250">
        <v>846</v>
      </c>
      <c r="G250" t="s">
        <v>20</v>
      </c>
      <c r="H250">
        <v>247</v>
      </c>
      <c r="M250" t="s">
        <v>14</v>
      </c>
      <c r="N250">
        <v>750</v>
      </c>
    </row>
    <row r="251" spans="2:14" x14ac:dyDescent="0.2">
      <c r="B251" t="s">
        <v>14</v>
      </c>
      <c r="C251">
        <v>10</v>
      </c>
      <c r="G251" t="s">
        <v>20</v>
      </c>
      <c r="H251">
        <v>2293</v>
      </c>
      <c r="M251" t="s">
        <v>14</v>
      </c>
      <c r="N251">
        <v>77</v>
      </c>
    </row>
    <row r="252" spans="2:14" x14ac:dyDescent="0.2">
      <c r="B252" t="s">
        <v>14</v>
      </c>
      <c r="C252">
        <v>191</v>
      </c>
      <c r="G252" t="s">
        <v>20</v>
      </c>
      <c r="H252">
        <v>3131</v>
      </c>
      <c r="M252" t="s">
        <v>14</v>
      </c>
      <c r="N252">
        <v>752</v>
      </c>
    </row>
    <row r="253" spans="2:14" x14ac:dyDescent="0.2">
      <c r="B253" t="s">
        <v>14</v>
      </c>
      <c r="C253">
        <v>1979</v>
      </c>
      <c r="G253" t="s">
        <v>20</v>
      </c>
      <c r="H253">
        <v>143</v>
      </c>
      <c r="M253" t="s">
        <v>14</v>
      </c>
      <c r="N253">
        <v>131</v>
      </c>
    </row>
    <row r="254" spans="2:14" x14ac:dyDescent="0.2">
      <c r="B254" t="s">
        <v>14</v>
      </c>
      <c r="C254">
        <v>63</v>
      </c>
      <c r="G254" t="s">
        <v>20</v>
      </c>
      <c r="H254">
        <v>296</v>
      </c>
      <c r="M254" t="s">
        <v>14</v>
      </c>
      <c r="N254">
        <v>87</v>
      </c>
    </row>
    <row r="255" spans="2:14" x14ac:dyDescent="0.2">
      <c r="B255" t="s">
        <v>14</v>
      </c>
      <c r="C255">
        <v>6080</v>
      </c>
      <c r="G255" t="s">
        <v>20</v>
      </c>
      <c r="H255">
        <v>170</v>
      </c>
      <c r="M255" t="s">
        <v>14</v>
      </c>
      <c r="N255">
        <v>1063</v>
      </c>
    </row>
    <row r="256" spans="2:14" x14ac:dyDescent="0.2">
      <c r="B256" t="s">
        <v>14</v>
      </c>
      <c r="C256">
        <v>80</v>
      </c>
      <c r="G256" t="s">
        <v>20</v>
      </c>
      <c r="H256">
        <v>86</v>
      </c>
      <c r="M256" t="s">
        <v>14</v>
      </c>
      <c r="N256">
        <v>76</v>
      </c>
    </row>
    <row r="257" spans="2:14" x14ac:dyDescent="0.2">
      <c r="B257" t="s">
        <v>14</v>
      </c>
      <c r="C257">
        <v>9</v>
      </c>
      <c r="G257" t="s">
        <v>20</v>
      </c>
      <c r="H257">
        <v>6286</v>
      </c>
      <c r="M257" t="s">
        <v>14</v>
      </c>
      <c r="N257">
        <v>4428</v>
      </c>
    </row>
    <row r="258" spans="2:14" x14ac:dyDescent="0.2">
      <c r="B258" t="s">
        <v>14</v>
      </c>
      <c r="C258">
        <v>1784</v>
      </c>
      <c r="G258" t="s">
        <v>20</v>
      </c>
      <c r="H258">
        <v>3727</v>
      </c>
      <c r="M258" t="s">
        <v>14</v>
      </c>
      <c r="N258">
        <v>58</v>
      </c>
    </row>
    <row r="259" spans="2:14" x14ac:dyDescent="0.2">
      <c r="B259" t="s">
        <v>14</v>
      </c>
      <c r="C259">
        <v>243</v>
      </c>
      <c r="G259" t="s">
        <v>20</v>
      </c>
      <c r="H259">
        <v>1605</v>
      </c>
      <c r="M259" t="s">
        <v>14</v>
      </c>
      <c r="N259">
        <v>111</v>
      </c>
    </row>
    <row r="260" spans="2:14" x14ac:dyDescent="0.2">
      <c r="B260" t="s">
        <v>14</v>
      </c>
      <c r="C260">
        <v>1296</v>
      </c>
      <c r="G260" t="s">
        <v>20</v>
      </c>
      <c r="H260">
        <v>2120</v>
      </c>
      <c r="M260" t="s">
        <v>14</v>
      </c>
      <c r="N260">
        <v>2955</v>
      </c>
    </row>
    <row r="261" spans="2:14" x14ac:dyDescent="0.2">
      <c r="B261" t="s">
        <v>14</v>
      </c>
      <c r="C261">
        <v>77</v>
      </c>
      <c r="G261" t="s">
        <v>20</v>
      </c>
      <c r="H261">
        <v>50</v>
      </c>
      <c r="M261" t="s">
        <v>14</v>
      </c>
      <c r="N261">
        <v>1657</v>
      </c>
    </row>
    <row r="262" spans="2:14" x14ac:dyDescent="0.2">
      <c r="B262" t="s">
        <v>14</v>
      </c>
      <c r="C262">
        <v>395</v>
      </c>
      <c r="G262" t="s">
        <v>20</v>
      </c>
      <c r="H262">
        <v>2080</v>
      </c>
      <c r="M262" t="s">
        <v>14</v>
      </c>
      <c r="N262">
        <v>926</v>
      </c>
    </row>
    <row r="263" spans="2:14" x14ac:dyDescent="0.2">
      <c r="B263" t="s">
        <v>14</v>
      </c>
      <c r="C263">
        <v>49</v>
      </c>
      <c r="G263" t="s">
        <v>20</v>
      </c>
      <c r="H263">
        <v>2105</v>
      </c>
      <c r="M263" t="s">
        <v>14</v>
      </c>
      <c r="N263">
        <v>77</v>
      </c>
    </row>
    <row r="264" spans="2:14" x14ac:dyDescent="0.2">
      <c r="B264" t="s">
        <v>14</v>
      </c>
      <c r="C264">
        <v>180</v>
      </c>
      <c r="G264" t="s">
        <v>20</v>
      </c>
      <c r="H264">
        <v>2436</v>
      </c>
      <c r="M264" t="s">
        <v>14</v>
      </c>
      <c r="N264">
        <v>1748</v>
      </c>
    </row>
    <row r="265" spans="2:14" x14ac:dyDescent="0.2">
      <c r="B265" t="s">
        <v>14</v>
      </c>
      <c r="C265">
        <v>2690</v>
      </c>
      <c r="G265" t="s">
        <v>20</v>
      </c>
      <c r="H265">
        <v>80</v>
      </c>
      <c r="M265" t="s">
        <v>14</v>
      </c>
      <c r="N265">
        <v>79</v>
      </c>
    </row>
    <row r="266" spans="2:14" x14ac:dyDescent="0.2">
      <c r="B266" t="s">
        <v>14</v>
      </c>
      <c r="C266">
        <v>2779</v>
      </c>
      <c r="G266" t="s">
        <v>20</v>
      </c>
      <c r="H266">
        <v>42</v>
      </c>
      <c r="M266" t="s">
        <v>14</v>
      </c>
      <c r="N266">
        <v>889</v>
      </c>
    </row>
    <row r="267" spans="2:14" x14ac:dyDescent="0.2">
      <c r="B267" t="s">
        <v>14</v>
      </c>
      <c r="C267">
        <v>92</v>
      </c>
      <c r="G267" t="s">
        <v>20</v>
      </c>
      <c r="H267">
        <v>139</v>
      </c>
      <c r="M267" t="s">
        <v>14</v>
      </c>
      <c r="N267">
        <v>56</v>
      </c>
    </row>
    <row r="268" spans="2:14" x14ac:dyDescent="0.2">
      <c r="B268" t="s">
        <v>14</v>
      </c>
      <c r="C268">
        <v>1028</v>
      </c>
      <c r="G268" t="s">
        <v>20</v>
      </c>
      <c r="H268">
        <v>159</v>
      </c>
      <c r="M268" t="s">
        <v>14</v>
      </c>
      <c r="N268">
        <v>1</v>
      </c>
    </row>
    <row r="269" spans="2:14" x14ac:dyDescent="0.2">
      <c r="B269" t="s">
        <v>14</v>
      </c>
      <c r="C269">
        <v>26</v>
      </c>
      <c r="G269" t="s">
        <v>20</v>
      </c>
      <c r="H269">
        <v>381</v>
      </c>
      <c r="M269" t="s">
        <v>14</v>
      </c>
      <c r="N269">
        <v>83</v>
      </c>
    </row>
    <row r="270" spans="2:14" x14ac:dyDescent="0.2">
      <c r="B270" t="s">
        <v>14</v>
      </c>
      <c r="C270">
        <v>1790</v>
      </c>
      <c r="G270" t="s">
        <v>20</v>
      </c>
      <c r="H270">
        <v>194</v>
      </c>
      <c r="M270" t="s">
        <v>14</v>
      </c>
      <c r="N270">
        <v>2025</v>
      </c>
    </row>
    <row r="271" spans="2:14" x14ac:dyDescent="0.2">
      <c r="B271" t="s">
        <v>14</v>
      </c>
      <c r="C271">
        <v>37</v>
      </c>
      <c r="G271" t="s">
        <v>20</v>
      </c>
      <c r="H271">
        <v>106</v>
      </c>
      <c r="M271" t="s">
        <v>14</v>
      </c>
      <c r="N271">
        <v>14</v>
      </c>
    </row>
    <row r="272" spans="2:14" x14ac:dyDescent="0.2">
      <c r="B272" t="s">
        <v>14</v>
      </c>
      <c r="C272">
        <v>35</v>
      </c>
      <c r="G272" t="s">
        <v>20</v>
      </c>
      <c r="H272">
        <v>142</v>
      </c>
      <c r="M272" t="s">
        <v>14</v>
      </c>
      <c r="N272">
        <v>656</v>
      </c>
    </row>
    <row r="273" spans="2:14" x14ac:dyDescent="0.2">
      <c r="B273" t="s">
        <v>14</v>
      </c>
      <c r="C273">
        <v>558</v>
      </c>
      <c r="G273" t="s">
        <v>20</v>
      </c>
      <c r="H273">
        <v>211</v>
      </c>
      <c r="M273" t="s">
        <v>14</v>
      </c>
      <c r="N273">
        <v>1596</v>
      </c>
    </row>
    <row r="274" spans="2:14" x14ac:dyDescent="0.2">
      <c r="B274" t="s">
        <v>14</v>
      </c>
      <c r="C274">
        <v>64</v>
      </c>
      <c r="G274" t="s">
        <v>20</v>
      </c>
      <c r="H274">
        <v>2756</v>
      </c>
      <c r="M274" t="s">
        <v>14</v>
      </c>
      <c r="N274">
        <v>10</v>
      </c>
    </row>
    <row r="275" spans="2:14" x14ac:dyDescent="0.2">
      <c r="B275" t="s">
        <v>14</v>
      </c>
      <c r="C275">
        <v>245</v>
      </c>
      <c r="G275" t="s">
        <v>20</v>
      </c>
      <c r="H275">
        <v>173</v>
      </c>
      <c r="M275" t="s">
        <v>14</v>
      </c>
      <c r="N275">
        <v>1121</v>
      </c>
    </row>
    <row r="276" spans="2:14" x14ac:dyDescent="0.2">
      <c r="B276" t="s">
        <v>14</v>
      </c>
      <c r="C276">
        <v>71</v>
      </c>
      <c r="G276" t="s">
        <v>20</v>
      </c>
      <c r="H276">
        <v>87</v>
      </c>
      <c r="M276" t="s">
        <v>14</v>
      </c>
      <c r="N276">
        <v>15</v>
      </c>
    </row>
    <row r="277" spans="2:14" x14ac:dyDescent="0.2">
      <c r="B277" t="s">
        <v>14</v>
      </c>
      <c r="C277">
        <v>42</v>
      </c>
      <c r="G277" t="s">
        <v>20</v>
      </c>
      <c r="H277">
        <v>1572</v>
      </c>
      <c r="M277" t="s">
        <v>14</v>
      </c>
      <c r="N277">
        <v>191</v>
      </c>
    </row>
    <row r="278" spans="2:14" x14ac:dyDescent="0.2">
      <c r="B278" t="s">
        <v>14</v>
      </c>
      <c r="C278">
        <v>156</v>
      </c>
      <c r="G278" t="s">
        <v>20</v>
      </c>
      <c r="H278">
        <v>2346</v>
      </c>
      <c r="M278" t="s">
        <v>14</v>
      </c>
      <c r="N278">
        <v>16</v>
      </c>
    </row>
    <row r="279" spans="2:14" x14ac:dyDescent="0.2">
      <c r="B279" t="s">
        <v>14</v>
      </c>
      <c r="C279">
        <v>1368</v>
      </c>
      <c r="G279" t="s">
        <v>20</v>
      </c>
      <c r="H279">
        <v>115</v>
      </c>
      <c r="M279" t="s">
        <v>14</v>
      </c>
      <c r="N279">
        <v>17</v>
      </c>
    </row>
    <row r="280" spans="2:14" x14ac:dyDescent="0.2">
      <c r="B280" t="s">
        <v>14</v>
      </c>
      <c r="C280">
        <v>102</v>
      </c>
      <c r="G280" t="s">
        <v>20</v>
      </c>
      <c r="H280">
        <v>85</v>
      </c>
      <c r="M280" t="s">
        <v>14</v>
      </c>
      <c r="N280">
        <v>34</v>
      </c>
    </row>
    <row r="281" spans="2:14" x14ac:dyDescent="0.2">
      <c r="B281" t="s">
        <v>14</v>
      </c>
      <c r="C281">
        <v>86</v>
      </c>
      <c r="G281" t="s">
        <v>20</v>
      </c>
      <c r="H281">
        <v>144</v>
      </c>
      <c r="M281" t="s">
        <v>14</v>
      </c>
      <c r="N281">
        <v>1</v>
      </c>
    </row>
    <row r="282" spans="2:14" x14ac:dyDescent="0.2">
      <c r="B282" t="s">
        <v>14</v>
      </c>
      <c r="C282">
        <v>253</v>
      </c>
      <c r="G282" t="s">
        <v>20</v>
      </c>
      <c r="H282">
        <v>2443</v>
      </c>
      <c r="M282" t="s">
        <v>14</v>
      </c>
      <c r="N282">
        <v>1274</v>
      </c>
    </row>
    <row r="283" spans="2:14" x14ac:dyDescent="0.2">
      <c r="B283" t="s">
        <v>14</v>
      </c>
      <c r="C283">
        <v>157</v>
      </c>
      <c r="G283" t="s">
        <v>20</v>
      </c>
      <c r="H283">
        <v>64</v>
      </c>
      <c r="M283" t="s">
        <v>14</v>
      </c>
      <c r="N283">
        <v>210</v>
      </c>
    </row>
    <row r="284" spans="2:14" x14ac:dyDescent="0.2">
      <c r="B284" t="s">
        <v>14</v>
      </c>
      <c r="C284">
        <v>183</v>
      </c>
      <c r="G284" t="s">
        <v>20</v>
      </c>
      <c r="H284">
        <v>268</v>
      </c>
      <c r="M284" t="s">
        <v>14</v>
      </c>
      <c r="N284">
        <v>248</v>
      </c>
    </row>
    <row r="285" spans="2:14" x14ac:dyDescent="0.2">
      <c r="B285" t="s">
        <v>14</v>
      </c>
      <c r="C285">
        <v>82</v>
      </c>
      <c r="G285" t="s">
        <v>20</v>
      </c>
      <c r="H285">
        <v>195</v>
      </c>
      <c r="M285" t="s">
        <v>14</v>
      </c>
      <c r="N285">
        <v>513</v>
      </c>
    </row>
    <row r="286" spans="2:14" x14ac:dyDescent="0.2">
      <c r="B286" t="s">
        <v>14</v>
      </c>
      <c r="C286">
        <v>1</v>
      </c>
      <c r="G286" t="s">
        <v>20</v>
      </c>
      <c r="H286">
        <v>186</v>
      </c>
      <c r="M286" t="s">
        <v>14</v>
      </c>
      <c r="N286">
        <v>3410</v>
      </c>
    </row>
    <row r="287" spans="2:14" x14ac:dyDescent="0.2">
      <c r="B287" t="s">
        <v>14</v>
      </c>
      <c r="C287">
        <v>1198</v>
      </c>
      <c r="G287" t="s">
        <v>20</v>
      </c>
      <c r="H287">
        <v>460</v>
      </c>
      <c r="M287" t="s">
        <v>14</v>
      </c>
      <c r="N287">
        <v>10</v>
      </c>
    </row>
    <row r="288" spans="2:14" x14ac:dyDescent="0.2">
      <c r="B288" t="s">
        <v>14</v>
      </c>
      <c r="C288">
        <v>648</v>
      </c>
      <c r="G288" t="s">
        <v>20</v>
      </c>
      <c r="H288">
        <v>2528</v>
      </c>
      <c r="M288" t="s">
        <v>14</v>
      </c>
      <c r="N288">
        <v>2201</v>
      </c>
    </row>
    <row r="289" spans="2:14" x14ac:dyDescent="0.2">
      <c r="B289" t="s">
        <v>14</v>
      </c>
      <c r="C289">
        <v>64</v>
      </c>
      <c r="G289" t="s">
        <v>20</v>
      </c>
      <c r="H289">
        <v>3657</v>
      </c>
      <c r="M289" t="s">
        <v>14</v>
      </c>
      <c r="N289">
        <v>676</v>
      </c>
    </row>
    <row r="290" spans="2:14" x14ac:dyDescent="0.2">
      <c r="B290" t="s">
        <v>14</v>
      </c>
      <c r="C290">
        <v>62</v>
      </c>
      <c r="G290" t="s">
        <v>20</v>
      </c>
      <c r="H290">
        <v>131</v>
      </c>
      <c r="M290" t="s">
        <v>14</v>
      </c>
      <c r="N290">
        <v>831</v>
      </c>
    </row>
    <row r="291" spans="2:14" x14ac:dyDescent="0.2">
      <c r="B291" t="s">
        <v>14</v>
      </c>
      <c r="C291">
        <v>750</v>
      </c>
      <c r="G291" t="s">
        <v>20</v>
      </c>
      <c r="H291">
        <v>239</v>
      </c>
      <c r="M291" t="s">
        <v>14</v>
      </c>
      <c r="N291">
        <v>859</v>
      </c>
    </row>
    <row r="292" spans="2:14" x14ac:dyDescent="0.2">
      <c r="B292" t="s">
        <v>14</v>
      </c>
      <c r="C292">
        <v>105</v>
      </c>
      <c r="G292" t="s">
        <v>20</v>
      </c>
      <c r="H292">
        <v>78</v>
      </c>
      <c r="M292" t="s">
        <v>14</v>
      </c>
      <c r="N292">
        <v>45</v>
      </c>
    </row>
    <row r="293" spans="2:14" x14ac:dyDescent="0.2">
      <c r="B293" t="s">
        <v>14</v>
      </c>
      <c r="C293">
        <v>2604</v>
      </c>
      <c r="G293" t="s">
        <v>20</v>
      </c>
      <c r="H293">
        <v>1773</v>
      </c>
      <c r="M293" t="s">
        <v>14</v>
      </c>
      <c r="N293">
        <v>6</v>
      </c>
    </row>
    <row r="294" spans="2:14" x14ac:dyDescent="0.2">
      <c r="B294" t="s">
        <v>14</v>
      </c>
      <c r="C294">
        <v>65</v>
      </c>
      <c r="G294" t="s">
        <v>20</v>
      </c>
      <c r="H294">
        <v>32</v>
      </c>
      <c r="M294" t="s">
        <v>14</v>
      </c>
      <c r="N294">
        <v>7</v>
      </c>
    </row>
    <row r="295" spans="2:14" x14ac:dyDescent="0.2">
      <c r="B295" t="s">
        <v>14</v>
      </c>
      <c r="C295">
        <v>94</v>
      </c>
      <c r="G295" t="s">
        <v>20</v>
      </c>
      <c r="H295">
        <v>369</v>
      </c>
      <c r="M295" t="s">
        <v>14</v>
      </c>
      <c r="N295">
        <v>31</v>
      </c>
    </row>
    <row r="296" spans="2:14" x14ac:dyDescent="0.2">
      <c r="B296" t="s">
        <v>14</v>
      </c>
      <c r="C296">
        <v>257</v>
      </c>
      <c r="G296" t="s">
        <v>20</v>
      </c>
      <c r="H296">
        <v>89</v>
      </c>
      <c r="M296" t="s">
        <v>14</v>
      </c>
      <c r="N296">
        <v>78</v>
      </c>
    </row>
    <row r="297" spans="2:14" x14ac:dyDescent="0.2">
      <c r="B297" t="s">
        <v>14</v>
      </c>
      <c r="C297">
        <v>2928</v>
      </c>
      <c r="G297" t="s">
        <v>20</v>
      </c>
      <c r="H297">
        <v>147</v>
      </c>
      <c r="M297" t="s">
        <v>14</v>
      </c>
      <c r="N297">
        <v>1225</v>
      </c>
    </row>
    <row r="298" spans="2:14" x14ac:dyDescent="0.2">
      <c r="B298" t="s">
        <v>14</v>
      </c>
      <c r="C298">
        <v>4697</v>
      </c>
      <c r="G298" t="s">
        <v>20</v>
      </c>
      <c r="H298">
        <v>126</v>
      </c>
      <c r="M298" t="s">
        <v>14</v>
      </c>
      <c r="N298">
        <v>1</v>
      </c>
    </row>
    <row r="299" spans="2:14" x14ac:dyDescent="0.2">
      <c r="B299" t="s">
        <v>14</v>
      </c>
      <c r="C299">
        <v>2915</v>
      </c>
      <c r="G299" t="s">
        <v>20</v>
      </c>
      <c r="H299">
        <v>2218</v>
      </c>
      <c r="M299" t="s">
        <v>14</v>
      </c>
      <c r="N299">
        <v>67</v>
      </c>
    </row>
    <row r="300" spans="2:14" x14ac:dyDescent="0.2">
      <c r="B300" t="s">
        <v>14</v>
      </c>
      <c r="C300">
        <v>18</v>
      </c>
      <c r="G300" t="s">
        <v>20</v>
      </c>
      <c r="H300">
        <v>202</v>
      </c>
      <c r="M300" t="s">
        <v>14</v>
      </c>
      <c r="N300">
        <v>19</v>
      </c>
    </row>
    <row r="301" spans="2:14" x14ac:dyDescent="0.2">
      <c r="B301" t="s">
        <v>14</v>
      </c>
      <c r="C301">
        <v>602</v>
      </c>
      <c r="G301" t="s">
        <v>20</v>
      </c>
      <c r="H301">
        <v>140</v>
      </c>
      <c r="M301" t="s">
        <v>14</v>
      </c>
      <c r="N301">
        <v>2108</v>
      </c>
    </row>
    <row r="302" spans="2:14" x14ac:dyDescent="0.2">
      <c r="B302" t="s">
        <v>14</v>
      </c>
      <c r="C302">
        <v>1</v>
      </c>
      <c r="G302" t="s">
        <v>20</v>
      </c>
      <c r="H302">
        <v>1052</v>
      </c>
      <c r="M302" t="s">
        <v>14</v>
      </c>
      <c r="N302">
        <v>679</v>
      </c>
    </row>
    <row r="303" spans="2:14" x14ac:dyDescent="0.2">
      <c r="B303" t="s">
        <v>14</v>
      </c>
      <c r="C303">
        <v>3868</v>
      </c>
      <c r="G303" t="s">
        <v>20</v>
      </c>
      <c r="H303">
        <v>247</v>
      </c>
      <c r="M303" t="s">
        <v>14</v>
      </c>
      <c r="N303">
        <v>36</v>
      </c>
    </row>
    <row r="304" spans="2:14" x14ac:dyDescent="0.2">
      <c r="B304" t="s">
        <v>14</v>
      </c>
      <c r="C304">
        <v>504</v>
      </c>
      <c r="G304" t="s">
        <v>20</v>
      </c>
      <c r="H304">
        <v>84</v>
      </c>
      <c r="M304" t="s">
        <v>14</v>
      </c>
      <c r="N304">
        <v>47</v>
      </c>
    </row>
    <row r="305" spans="2:14" x14ac:dyDescent="0.2">
      <c r="B305" t="s">
        <v>14</v>
      </c>
      <c r="C305">
        <v>14</v>
      </c>
      <c r="G305" t="s">
        <v>20</v>
      </c>
      <c r="H305">
        <v>88</v>
      </c>
      <c r="M305" t="s">
        <v>14</v>
      </c>
      <c r="N305">
        <v>70</v>
      </c>
    </row>
    <row r="306" spans="2:14" x14ac:dyDescent="0.2">
      <c r="B306" t="s">
        <v>14</v>
      </c>
      <c r="C306">
        <v>750</v>
      </c>
      <c r="G306" t="s">
        <v>20</v>
      </c>
      <c r="H306">
        <v>156</v>
      </c>
      <c r="M306" t="s">
        <v>14</v>
      </c>
      <c r="N306">
        <v>154</v>
      </c>
    </row>
    <row r="307" spans="2:14" x14ac:dyDescent="0.2">
      <c r="B307" t="s">
        <v>14</v>
      </c>
      <c r="C307">
        <v>77</v>
      </c>
      <c r="G307" t="s">
        <v>20</v>
      </c>
      <c r="H307">
        <v>2985</v>
      </c>
      <c r="M307" t="s">
        <v>14</v>
      </c>
      <c r="N307">
        <v>22</v>
      </c>
    </row>
    <row r="308" spans="2:14" x14ac:dyDescent="0.2">
      <c r="B308" t="s">
        <v>14</v>
      </c>
      <c r="C308">
        <v>752</v>
      </c>
      <c r="G308" t="s">
        <v>20</v>
      </c>
      <c r="H308">
        <v>762</v>
      </c>
      <c r="M308" t="s">
        <v>14</v>
      </c>
      <c r="N308">
        <v>1758</v>
      </c>
    </row>
    <row r="309" spans="2:14" x14ac:dyDescent="0.2">
      <c r="B309" t="s">
        <v>14</v>
      </c>
      <c r="C309">
        <v>131</v>
      </c>
      <c r="G309" t="s">
        <v>20</v>
      </c>
      <c r="H309">
        <v>554</v>
      </c>
      <c r="M309" t="s">
        <v>14</v>
      </c>
      <c r="N309">
        <v>94</v>
      </c>
    </row>
    <row r="310" spans="2:14" x14ac:dyDescent="0.2">
      <c r="B310" t="s">
        <v>14</v>
      </c>
      <c r="C310">
        <v>87</v>
      </c>
      <c r="G310" t="s">
        <v>20</v>
      </c>
      <c r="H310">
        <v>135</v>
      </c>
      <c r="M310" t="s">
        <v>14</v>
      </c>
      <c r="N310">
        <v>33</v>
      </c>
    </row>
    <row r="311" spans="2:14" x14ac:dyDescent="0.2">
      <c r="B311" t="s">
        <v>14</v>
      </c>
      <c r="C311">
        <v>1063</v>
      </c>
      <c r="G311" t="s">
        <v>20</v>
      </c>
      <c r="H311">
        <v>122</v>
      </c>
      <c r="M311" t="s">
        <v>14</v>
      </c>
      <c r="N311">
        <v>1</v>
      </c>
    </row>
    <row r="312" spans="2:14" x14ac:dyDescent="0.2">
      <c r="B312" t="s">
        <v>14</v>
      </c>
      <c r="C312">
        <v>76</v>
      </c>
      <c r="G312" t="s">
        <v>20</v>
      </c>
      <c r="H312">
        <v>221</v>
      </c>
      <c r="M312" t="s">
        <v>14</v>
      </c>
      <c r="N312">
        <v>31</v>
      </c>
    </row>
    <row r="313" spans="2:14" x14ac:dyDescent="0.2">
      <c r="B313" t="s">
        <v>14</v>
      </c>
      <c r="C313">
        <v>4428</v>
      </c>
      <c r="G313" t="s">
        <v>20</v>
      </c>
      <c r="H313">
        <v>126</v>
      </c>
      <c r="M313" t="s">
        <v>14</v>
      </c>
      <c r="N313">
        <v>35</v>
      </c>
    </row>
    <row r="314" spans="2:14" x14ac:dyDescent="0.2">
      <c r="B314" t="s">
        <v>14</v>
      </c>
      <c r="C314">
        <v>58</v>
      </c>
      <c r="G314" t="s">
        <v>20</v>
      </c>
      <c r="H314">
        <v>1022</v>
      </c>
      <c r="M314" t="s">
        <v>14</v>
      </c>
      <c r="N314">
        <v>63</v>
      </c>
    </row>
    <row r="315" spans="2:14" x14ac:dyDescent="0.2">
      <c r="B315" t="s">
        <v>14</v>
      </c>
      <c r="C315">
        <v>111</v>
      </c>
      <c r="G315" t="s">
        <v>20</v>
      </c>
      <c r="H315">
        <v>3177</v>
      </c>
      <c r="M315" t="s">
        <v>14</v>
      </c>
      <c r="N315">
        <v>526</v>
      </c>
    </row>
    <row r="316" spans="2:14" x14ac:dyDescent="0.2">
      <c r="B316" t="s">
        <v>14</v>
      </c>
      <c r="C316">
        <v>2955</v>
      </c>
      <c r="G316" t="s">
        <v>20</v>
      </c>
      <c r="H316">
        <v>198</v>
      </c>
      <c r="M316" t="s">
        <v>14</v>
      </c>
      <c r="N316">
        <v>121</v>
      </c>
    </row>
    <row r="317" spans="2:14" x14ac:dyDescent="0.2">
      <c r="B317" t="s">
        <v>14</v>
      </c>
      <c r="C317">
        <v>1657</v>
      </c>
      <c r="G317" t="s">
        <v>20</v>
      </c>
      <c r="H317">
        <v>85</v>
      </c>
      <c r="M317" t="s">
        <v>14</v>
      </c>
      <c r="N317">
        <v>67</v>
      </c>
    </row>
    <row r="318" spans="2:14" x14ac:dyDescent="0.2">
      <c r="B318" t="s">
        <v>14</v>
      </c>
      <c r="C318">
        <v>926</v>
      </c>
      <c r="G318" t="s">
        <v>20</v>
      </c>
      <c r="H318">
        <v>3596</v>
      </c>
      <c r="M318" t="s">
        <v>14</v>
      </c>
      <c r="N318">
        <v>57</v>
      </c>
    </row>
    <row r="319" spans="2:14" x14ac:dyDescent="0.2">
      <c r="B319" t="s">
        <v>14</v>
      </c>
      <c r="C319">
        <v>77</v>
      </c>
      <c r="G319" t="s">
        <v>20</v>
      </c>
      <c r="H319">
        <v>244</v>
      </c>
      <c r="M319" t="s">
        <v>14</v>
      </c>
      <c r="N319">
        <v>1229</v>
      </c>
    </row>
    <row r="320" spans="2:14" x14ac:dyDescent="0.2">
      <c r="B320" t="s">
        <v>14</v>
      </c>
      <c r="C320">
        <v>1748</v>
      </c>
      <c r="G320" t="s">
        <v>20</v>
      </c>
      <c r="H320">
        <v>5180</v>
      </c>
      <c r="M320" t="s">
        <v>14</v>
      </c>
      <c r="N320">
        <v>12</v>
      </c>
    </row>
    <row r="321" spans="2:14" x14ac:dyDescent="0.2">
      <c r="B321" t="s">
        <v>14</v>
      </c>
      <c r="C321">
        <v>79</v>
      </c>
      <c r="G321" t="s">
        <v>20</v>
      </c>
      <c r="H321">
        <v>589</v>
      </c>
      <c r="M321" t="s">
        <v>14</v>
      </c>
      <c r="N321">
        <v>452</v>
      </c>
    </row>
    <row r="322" spans="2:14" x14ac:dyDescent="0.2">
      <c r="B322" t="s">
        <v>14</v>
      </c>
      <c r="C322">
        <v>889</v>
      </c>
      <c r="G322" t="s">
        <v>20</v>
      </c>
      <c r="H322">
        <v>2725</v>
      </c>
      <c r="M322" t="s">
        <v>14</v>
      </c>
      <c r="N322">
        <v>1886</v>
      </c>
    </row>
    <row r="323" spans="2:14" x14ac:dyDescent="0.2">
      <c r="B323" t="s">
        <v>14</v>
      </c>
      <c r="C323">
        <v>56</v>
      </c>
      <c r="G323" t="s">
        <v>20</v>
      </c>
      <c r="H323">
        <v>300</v>
      </c>
      <c r="M323" t="s">
        <v>14</v>
      </c>
      <c r="N323">
        <v>1825</v>
      </c>
    </row>
    <row r="324" spans="2:14" x14ac:dyDescent="0.2">
      <c r="B324" t="s">
        <v>14</v>
      </c>
      <c r="C324">
        <v>1</v>
      </c>
      <c r="G324" t="s">
        <v>20</v>
      </c>
      <c r="H324">
        <v>144</v>
      </c>
      <c r="M324" t="s">
        <v>14</v>
      </c>
      <c r="N324">
        <v>31</v>
      </c>
    </row>
    <row r="325" spans="2:14" x14ac:dyDescent="0.2">
      <c r="B325" t="s">
        <v>14</v>
      </c>
      <c r="C325">
        <v>83</v>
      </c>
      <c r="G325" t="s">
        <v>20</v>
      </c>
      <c r="H325">
        <v>87</v>
      </c>
      <c r="M325" t="s">
        <v>14</v>
      </c>
      <c r="N325">
        <v>107</v>
      </c>
    </row>
    <row r="326" spans="2:14" x14ac:dyDescent="0.2">
      <c r="B326" t="s">
        <v>14</v>
      </c>
      <c r="C326">
        <v>2025</v>
      </c>
      <c r="G326" t="s">
        <v>20</v>
      </c>
      <c r="H326">
        <v>3116</v>
      </c>
      <c r="M326" t="s">
        <v>14</v>
      </c>
      <c r="N326">
        <v>27</v>
      </c>
    </row>
    <row r="327" spans="2:14" x14ac:dyDescent="0.2">
      <c r="B327" t="s">
        <v>14</v>
      </c>
      <c r="C327">
        <v>14</v>
      </c>
      <c r="G327" t="s">
        <v>20</v>
      </c>
      <c r="H327">
        <v>909</v>
      </c>
      <c r="M327" t="s">
        <v>14</v>
      </c>
      <c r="N327">
        <v>1221</v>
      </c>
    </row>
    <row r="328" spans="2:14" x14ac:dyDescent="0.2">
      <c r="B328" t="s">
        <v>14</v>
      </c>
      <c r="C328">
        <v>656</v>
      </c>
      <c r="G328" t="s">
        <v>20</v>
      </c>
      <c r="H328">
        <v>1613</v>
      </c>
      <c r="M328" t="s">
        <v>14</v>
      </c>
      <c r="N328">
        <v>1</v>
      </c>
    </row>
    <row r="329" spans="2:14" x14ac:dyDescent="0.2">
      <c r="B329" t="s">
        <v>14</v>
      </c>
      <c r="C329">
        <v>1596</v>
      </c>
      <c r="G329" t="s">
        <v>20</v>
      </c>
      <c r="H329">
        <v>136</v>
      </c>
      <c r="M329" t="s">
        <v>14</v>
      </c>
      <c r="N329">
        <v>16</v>
      </c>
    </row>
    <row r="330" spans="2:14" x14ac:dyDescent="0.2">
      <c r="B330" t="s">
        <v>14</v>
      </c>
      <c r="C330">
        <v>10</v>
      </c>
      <c r="G330" t="s">
        <v>20</v>
      </c>
      <c r="H330">
        <v>130</v>
      </c>
      <c r="M330" t="s">
        <v>14</v>
      </c>
      <c r="N330">
        <v>41</v>
      </c>
    </row>
    <row r="331" spans="2:14" x14ac:dyDescent="0.2">
      <c r="B331" t="s">
        <v>14</v>
      </c>
      <c r="C331">
        <v>1121</v>
      </c>
      <c r="G331" t="s">
        <v>20</v>
      </c>
      <c r="H331">
        <v>102</v>
      </c>
      <c r="M331" t="s">
        <v>14</v>
      </c>
      <c r="N331">
        <v>523</v>
      </c>
    </row>
    <row r="332" spans="2:14" x14ac:dyDescent="0.2">
      <c r="B332" t="s">
        <v>14</v>
      </c>
      <c r="C332">
        <v>15</v>
      </c>
      <c r="G332" t="s">
        <v>20</v>
      </c>
      <c r="H332">
        <v>4006</v>
      </c>
      <c r="M332" t="s">
        <v>14</v>
      </c>
      <c r="N332">
        <v>141</v>
      </c>
    </row>
    <row r="333" spans="2:14" x14ac:dyDescent="0.2">
      <c r="B333" t="s">
        <v>14</v>
      </c>
      <c r="C333">
        <v>191</v>
      </c>
      <c r="G333" t="s">
        <v>20</v>
      </c>
      <c r="H333">
        <v>1629</v>
      </c>
      <c r="M333" t="s">
        <v>14</v>
      </c>
      <c r="N333">
        <v>52</v>
      </c>
    </row>
    <row r="334" spans="2:14" x14ac:dyDescent="0.2">
      <c r="B334" t="s">
        <v>14</v>
      </c>
      <c r="C334">
        <v>16</v>
      </c>
      <c r="G334" t="s">
        <v>20</v>
      </c>
      <c r="H334">
        <v>2188</v>
      </c>
      <c r="M334" t="s">
        <v>14</v>
      </c>
      <c r="N334">
        <v>225</v>
      </c>
    </row>
    <row r="335" spans="2:14" x14ac:dyDescent="0.2">
      <c r="B335" t="s">
        <v>14</v>
      </c>
      <c r="C335">
        <v>17</v>
      </c>
      <c r="G335" t="s">
        <v>20</v>
      </c>
      <c r="H335">
        <v>2409</v>
      </c>
      <c r="M335" t="s">
        <v>14</v>
      </c>
      <c r="N335">
        <v>38</v>
      </c>
    </row>
    <row r="336" spans="2:14" x14ac:dyDescent="0.2">
      <c r="B336" t="s">
        <v>14</v>
      </c>
      <c r="C336">
        <v>34</v>
      </c>
      <c r="G336" t="s">
        <v>20</v>
      </c>
      <c r="H336">
        <v>194</v>
      </c>
      <c r="M336" t="s">
        <v>14</v>
      </c>
      <c r="N336">
        <v>15</v>
      </c>
    </row>
    <row r="337" spans="2:14" x14ac:dyDescent="0.2">
      <c r="B337" t="s">
        <v>14</v>
      </c>
      <c r="C337">
        <v>1</v>
      </c>
      <c r="G337" t="s">
        <v>20</v>
      </c>
      <c r="H337">
        <v>1140</v>
      </c>
      <c r="M337" t="s">
        <v>14</v>
      </c>
      <c r="N337">
        <v>37</v>
      </c>
    </row>
    <row r="338" spans="2:14" x14ac:dyDescent="0.2">
      <c r="B338" t="s">
        <v>14</v>
      </c>
      <c r="C338">
        <v>1274</v>
      </c>
      <c r="G338" t="s">
        <v>20</v>
      </c>
      <c r="H338">
        <v>102</v>
      </c>
      <c r="M338" t="s">
        <v>14</v>
      </c>
      <c r="N338">
        <v>112</v>
      </c>
    </row>
    <row r="339" spans="2:14" x14ac:dyDescent="0.2">
      <c r="B339" t="s">
        <v>14</v>
      </c>
      <c r="C339">
        <v>210</v>
      </c>
      <c r="G339" t="s">
        <v>20</v>
      </c>
      <c r="H339">
        <v>2857</v>
      </c>
      <c r="M339" t="s">
        <v>14</v>
      </c>
      <c r="N339">
        <v>21</v>
      </c>
    </row>
    <row r="340" spans="2:14" x14ac:dyDescent="0.2">
      <c r="B340" t="s">
        <v>14</v>
      </c>
      <c r="C340">
        <v>248</v>
      </c>
      <c r="G340" t="s">
        <v>20</v>
      </c>
      <c r="H340">
        <v>107</v>
      </c>
      <c r="M340" t="s">
        <v>14</v>
      </c>
      <c r="N340">
        <v>67</v>
      </c>
    </row>
    <row r="341" spans="2:14" x14ac:dyDescent="0.2">
      <c r="B341" t="s">
        <v>14</v>
      </c>
      <c r="C341">
        <v>513</v>
      </c>
      <c r="G341" t="s">
        <v>20</v>
      </c>
      <c r="H341">
        <v>160</v>
      </c>
      <c r="M341" t="s">
        <v>14</v>
      </c>
      <c r="N341">
        <v>78</v>
      </c>
    </row>
    <row r="342" spans="2:14" x14ac:dyDescent="0.2">
      <c r="B342" t="s">
        <v>14</v>
      </c>
      <c r="C342">
        <v>3410</v>
      </c>
      <c r="G342" t="s">
        <v>20</v>
      </c>
      <c r="H342">
        <v>2230</v>
      </c>
      <c r="M342" t="s">
        <v>14</v>
      </c>
      <c r="N342">
        <v>67</v>
      </c>
    </row>
    <row r="343" spans="2:14" x14ac:dyDescent="0.2">
      <c r="B343" t="s">
        <v>14</v>
      </c>
      <c r="C343">
        <v>10</v>
      </c>
      <c r="G343" t="s">
        <v>20</v>
      </c>
      <c r="H343">
        <v>316</v>
      </c>
      <c r="M343" t="s">
        <v>14</v>
      </c>
      <c r="N343">
        <v>263</v>
      </c>
    </row>
    <row r="344" spans="2:14" x14ac:dyDescent="0.2">
      <c r="B344" t="s">
        <v>14</v>
      </c>
      <c r="C344">
        <v>2201</v>
      </c>
      <c r="G344" t="s">
        <v>20</v>
      </c>
      <c r="H344">
        <v>117</v>
      </c>
      <c r="M344" t="s">
        <v>14</v>
      </c>
      <c r="N344">
        <v>1691</v>
      </c>
    </row>
    <row r="345" spans="2:14" x14ac:dyDescent="0.2">
      <c r="B345" t="s">
        <v>14</v>
      </c>
      <c r="C345">
        <v>676</v>
      </c>
      <c r="G345" t="s">
        <v>20</v>
      </c>
      <c r="H345">
        <v>6406</v>
      </c>
      <c r="M345" t="s">
        <v>14</v>
      </c>
      <c r="N345">
        <v>181</v>
      </c>
    </row>
    <row r="346" spans="2:14" x14ac:dyDescent="0.2">
      <c r="B346" t="s">
        <v>14</v>
      </c>
      <c r="C346">
        <v>831</v>
      </c>
      <c r="G346" t="s">
        <v>20</v>
      </c>
      <c r="H346">
        <v>192</v>
      </c>
      <c r="M346" t="s">
        <v>14</v>
      </c>
      <c r="N346">
        <v>13</v>
      </c>
    </row>
    <row r="347" spans="2:14" x14ac:dyDescent="0.2">
      <c r="B347" t="s">
        <v>14</v>
      </c>
      <c r="C347">
        <v>859</v>
      </c>
      <c r="G347" t="s">
        <v>20</v>
      </c>
      <c r="H347">
        <v>26</v>
      </c>
      <c r="M347" t="s">
        <v>14</v>
      </c>
      <c r="N347">
        <v>1</v>
      </c>
    </row>
    <row r="348" spans="2:14" x14ac:dyDescent="0.2">
      <c r="B348" t="s">
        <v>14</v>
      </c>
      <c r="C348">
        <v>45</v>
      </c>
      <c r="G348" t="s">
        <v>20</v>
      </c>
      <c r="H348">
        <v>723</v>
      </c>
      <c r="M348" t="s">
        <v>14</v>
      </c>
      <c r="N348">
        <v>21</v>
      </c>
    </row>
    <row r="349" spans="2:14" x14ac:dyDescent="0.2">
      <c r="B349" t="s">
        <v>14</v>
      </c>
      <c r="C349">
        <v>6</v>
      </c>
      <c r="G349" t="s">
        <v>20</v>
      </c>
      <c r="H349">
        <v>170</v>
      </c>
      <c r="M349" t="s">
        <v>14</v>
      </c>
      <c r="N349">
        <v>830</v>
      </c>
    </row>
    <row r="350" spans="2:14" x14ac:dyDescent="0.2">
      <c r="B350" t="s">
        <v>14</v>
      </c>
      <c r="C350">
        <v>7</v>
      </c>
      <c r="G350" t="s">
        <v>20</v>
      </c>
      <c r="H350">
        <v>238</v>
      </c>
      <c r="M350" t="s">
        <v>14</v>
      </c>
      <c r="N350">
        <v>130</v>
      </c>
    </row>
    <row r="351" spans="2:14" x14ac:dyDescent="0.2">
      <c r="B351" t="s">
        <v>14</v>
      </c>
      <c r="C351">
        <v>31</v>
      </c>
      <c r="G351" t="s">
        <v>20</v>
      </c>
      <c r="H351">
        <v>55</v>
      </c>
      <c r="M351" t="s">
        <v>14</v>
      </c>
      <c r="N351">
        <v>55</v>
      </c>
    </row>
    <row r="352" spans="2:14" x14ac:dyDescent="0.2">
      <c r="B352" t="s">
        <v>14</v>
      </c>
      <c r="C352">
        <v>78</v>
      </c>
      <c r="G352" t="s">
        <v>20</v>
      </c>
      <c r="H352">
        <v>128</v>
      </c>
      <c r="M352" t="s">
        <v>14</v>
      </c>
      <c r="N352">
        <v>114</v>
      </c>
    </row>
    <row r="353" spans="2:14" x14ac:dyDescent="0.2">
      <c r="B353" t="s">
        <v>14</v>
      </c>
      <c r="C353">
        <v>1225</v>
      </c>
      <c r="G353" t="s">
        <v>20</v>
      </c>
      <c r="H353">
        <v>2144</v>
      </c>
      <c r="M353" t="s">
        <v>14</v>
      </c>
      <c r="N353">
        <v>594</v>
      </c>
    </row>
    <row r="354" spans="2:14" x14ac:dyDescent="0.2">
      <c r="B354" t="s">
        <v>14</v>
      </c>
      <c r="C354">
        <v>1</v>
      </c>
      <c r="G354" t="s">
        <v>20</v>
      </c>
      <c r="H354">
        <v>2693</v>
      </c>
      <c r="M354" t="s">
        <v>14</v>
      </c>
      <c r="N354">
        <v>24</v>
      </c>
    </row>
    <row r="355" spans="2:14" x14ac:dyDescent="0.2">
      <c r="B355" t="s">
        <v>14</v>
      </c>
      <c r="C355">
        <v>67</v>
      </c>
      <c r="G355" t="s">
        <v>20</v>
      </c>
      <c r="H355">
        <v>432</v>
      </c>
      <c r="M355" t="s">
        <v>14</v>
      </c>
      <c r="N355">
        <v>252</v>
      </c>
    </row>
    <row r="356" spans="2:14" x14ac:dyDescent="0.2">
      <c r="B356" t="s">
        <v>14</v>
      </c>
      <c r="C356">
        <v>19</v>
      </c>
      <c r="G356" t="s">
        <v>20</v>
      </c>
      <c r="H356">
        <v>189</v>
      </c>
      <c r="M356" t="s">
        <v>14</v>
      </c>
      <c r="N356">
        <v>67</v>
      </c>
    </row>
    <row r="357" spans="2:14" x14ac:dyDescent="0.2">
      <c r="B357" t="s">
        <v>14</v>
      </c>
      <c r="C357">
        <v>2108</v>
      </c>
      <c r="G357" t="s">
        <v>20</v>
      </c>
      <c r="H357">
        <v>154</v>
      </c>
      <c r="M357" t="s">
        <v>14</v>
      </c>
      <c r="N357">
        <v>742</v>
      </c>
    </row>
    <row r="358" spans="2:14" x14ac:dyDescent="0.2">
      <c r="B358" t="s">
        <v>14</v>
      </c>
      <c r="C358">
        <v>679</v>
      </c>
      <c r="G358" t="s">
        <v>20</v>
      </c>
      <c r="H358">
        <v>96</v>
      </c>
      <c r="M358" t="s">
        <v>14</v>
      </c>
      <c r="N358">
        <v>75</v>
      </c>
    </row>
    <row r="359" spans="2:14" x14ac:dyDescent="0.2">
      <c r="B359" t="s">
        <v>14</v>
      </c>
      <c r="C359">
        <v>36</v>
      </c>
      <c r="G359" t="s">
        <v>20</v>
      </c>
      <c r="H359">
        <v>3063</v>
      </c>
      <c r="M359" t="s">
        <v>14</v>
      </c>
      <c r="N359">
        <v>4405</v>
      </c>
    </row>
    <row r="360" spans="2:14" x14ac:dyDescent="0.2">
      <c r="B360" t="s">
        <v>14</v>
      </c>
      <c r="C360">
        <v>47</v>
      </c>
      <c r="G360" t="s">
        <v>20</v>
      </c>
      <c r="H360">
        <v>2266</v>
      </c>
      <c r="M360" t="s">
        <v>14</v>
      </c>
      <c r="N360">
        <v>92</v>
      </c>
    </row>
    <row r="361" spans="2:14" x14ac:dyDescent="0.2">
      <c r="B361" t="s">
        <v>14</v>
      </c>
      <c r="C361">
        <v>70</v>
      </c>
      <c r="G361" t="s">
        <v>20</v>
      </c>
      <c r="H361">
        <v>194</v>
      </c>
      <c r="M361" t="s">
        <v>14</v>
      </c>
      <c r="N361">
        <v>64</v>
      </c>
    </row>
    <row r="362" spans="2:14" x14ac:dyDescent="0.2">
      <c r="B362" t="s">
        <v>14</v>
      </c>
      <c r="C362">
        <v>154</v>
      </c>
      <c r="G362" t="s">
        <v>20</v>
      </c>
      <c r="H362">
        <v>129</v>
      </c>
      <c r="M362" t="s">
        <v>14</v>
      </c>
      <c r="N362">
        <v>64</v>
      </c>
    </row>
    <row r="363" spans="2:14" x14ac:dyDescent="0.2">
      <c r="B363" t="s">
        <v>14</v>
      </c>
      <c r="C363">
        <v>22</v>
      </c>
      <c r="G363" t="s">
        <v>20</v>
      </c>
      <c r="H363">
        <v>375</v>
      </c>
      <c r="M363" t="s">
        <v>14</v>
      </c>
      <c r="N363">
        <v>842</v>
      </c>
    </row>
    <row r="364" spans="2:14" x14ac:dyDescent="0.2">
      <c r="B364" t="s">
        <v>14</v>
      </c>
      <c r="C364">
        <v>1758</v>
      </c>
      <c r="G364" t="s">
        <v>20</v>
      </c>
      <c r="H364">
        <v>409</v>
      </c>
      <c r="M364" t="s">
        <v>14</v>
      </c>
      <c r="N364">
        <v>112</v>
      </c>
    </row>
    <row r="365" spans="2:14" x14ac:dyDescent="0.2">
      <c r="B365" t="s">
        <v>14</v>
      </c>
      <c r="C365">
        <v>94</v>
      </c>
      <c r="G365" t="s">
        <v>20</v>
      </c>
      <c r="H365">
        <v>234</v>
      </c>
      <c r="M365" t="s">
        <v>14</v>
      </c>
      <c r="N365">
        <v>374</v>
      </c>
    </row>
    <row r="366" spans="2:14" x14ac:dyDescent="0.2">
      <c r="B366" t="s">
        <v>14</v>
      </c>
      <c r="C366">
        <v>33</v>
      </c>
      <c r="G366" t="s">
        <v>20</v>
      </c>
      <c r="H366">
        <v>3016</v>
      </c>
    </row>
    <row r="367" spans="2:14" x14ac:dyDescent="0.2">
      <c r="B367" t="s">
        <v>14</v>
      </c>
      <c r="C367">
        <v>1</v>
      </c>
      <c r="G367" t="s">
        <v>20</v>
      </c>
      <c r="H367">
        <v>264</v>
      </c>
    </row>
    <row r="368" spans="2:14" x14ac:dyDescent="0.2">
      <c r="B368" t="s">
        <v>14</v>
      </c>
      <c r="C368">
        <v>31</v>
      </c>
      <c r="G368" t="s">
        <v>20</v>
      </c>
      <c r="H368">
        <v>272</v>
      </c>
    </row>
    <row r="369" spans="2:8" x14ac:dyDescent="0.2">
      <c r="B369" t="s">
        <v>14</v>
      </c>
      <c r="C369">
        <v>35</v>
      </c>
      <c r="G369" t="s">
        <v>20</v>
      </c>
      <c r="H369">
        <v>419</v>
      </c>
    </row>
    <row r="370" spans="2:8" x14ac:dyDescent="0.2">
      <c r="B370" t="s">
        <v>14</v>
      </c>
      <c r="C370">
        <v>63</v>
      </c>
      <c r="G370" t="s">
        <v>20</v>
      </c>
      <c r="H370">
        <v>1621</v>
      </c>
    </row>
    <row r="371" spans="2:8" x14ac:dyDescent="0.2">
      <c r="B371" t="s">
        <v>14</v>
      </c>
      <c r="C371">
        <v>526</v>
      </c>
      <c r="G371" t="s">
        <v>20</v>
      </c>
      <c r="H371">
        <v>1101</v>
      </c>
    </row>
    <row r="372" spans="2:8" x14ac:dyDescent="0.2">
      <c r="B372" t="s">
        <v>14</v>
      </c>
      <c r="C372">
        <v>121</v>
      </c>
      <c r="G372" t="s">
        <v>20</v>
      </c>
      <c r="H372">
        <v>1073</v>
      </c>
    </row>
    <row r="373" spans="2:8" x14ac:dyDescent="0.2">
      <c r="B373" t="s">
        <v>14</v>
      </c>
      <c r="C373">
        <v>67</v>
      </c>
      <c r="G373" t="s">
        <v>20</v>
      </c>
      <c r="H373">
        <v>331</v>
      </c>
    </row>
    <row r="374" spans="2:8" x14ac:dyDescent="0.2">
      <c r="B374" t="s">
        <v>14</v>
      </c>
      <c r="C374">
        <v>57</v>
      </c>
      <c r="G374" t="s">
        <v>20</v>
      </c>
      <c r="H374">
        <v>1170</v>
      </c>
    </row>
    <row r="375" spans="2:8" x14ac:dyDescent="0.2">
      <c r="B375" t="s">
        <v>14</v>
      </c>
      <c r="C375">
        <v>1229</v>
      </c>
      <c r="G375" t="s">
        <v>20</v>
      </c>
      <c r="H375">
        <v>363</v>
      </c>
    </row>
    <row r="376" spans="2:8" x14ac:dyDescent="0.2">
      <c r="B376" t="s">
        <v>14</v>
      </c>
      <c r="C376">
        <v>12</v>
      </c>
      <c r="G376" t="s">
        <v>20</v>
      </c>
      <c r="H376">
        <v>103</v>
      </c>
    </row>
    <row r="377" spans="2:8" x14ac:dyDescent="0.2">
      <c r="B377" t="s">
        <v>14</v>
      </c>
      <c r="C377">
        <v>452</v>
      </c>
      <c r="G377" t="s">
        <v>20</v>
      </c>
      <c r="H377">
        <v>147</v>
      </c>
    </row>
    <row r="378" spans="2:8" x14ac:dyDescent="0.2">
      <c r="B378" t="s">
        <v>14</v>
      </c>
      <c r="C378">
        <v>1886</v>
      </c>
      <c r="G378" t="s">
        <v>20</v>
      </c>
      <c r="H378">
        <v>110</v>
      </c>
    </row>
    <row r="379" spans="2:8" x14ac:dyDescent="0.2">
      <c r="B379" t="s">
        <v>14</v>
      </c>
      <c r="C379">
        <v>1825</v>
      </c>
      <c r="G379" t="s">
        <v>20</v>
      </c>
      <c r="H379">
        <v>134</v>
      </c>
    </row>
    <row r="380" spans="2:8" x14ac:dyDescent="0.2">
      <c r="B380" t="s">
        <v>14</v>
      </c>
      <c r="C380">
        <v>31</v>
      </c>
      <c r="G380" t="s">
        <v>20</v>
      </c>
      <c r="H380">
        <v>269</v>
      </c>
    </row>
    <row r="381" spans="2:8" x14ac:dyDescent="0.2">
      <c r="B381" t="s">
        <v>14</v>
      </c>
      <c r="C381">
        <v>107</v>
      </c>
      <c r="G381" t="s">
        <v>20</v>
      </c>
      <c r="H381">
        <v>175</v>
      </c>
    </row>
    <row r="382" spans="2:8" x14ac:dyDescent="0.2">
      <c r="B382" t="s">
        <v>14</v>
      </c>
      <c r="C382">
        <v>27</v>
      </c>
      <c r="G382" t="s">
        <v>20</v>
      </c>
      <c r="H382">
        <v>69</v>
      </c>
    </row>
    <row r="383" spans="2:8" x14ac:dyDescent="0.2">
      <c r="B383" t="s">
        <v>14</v>
      </c>
      <c r="C383">
        <v>1221</v>
      </c>
      <c r="G383" t="s">
        <v>20</v>
      </c>
      <c r="H383">
        <v>190</v>
      </c>
    </row>
    <row r="384" spans="2:8" x14ac:dyDescent="0.2">
      <c r="B384" t="s">
        <v>14</v>
      </c>
      <c r="C384">
        <v>1</v>
      </c>
      <c r="G384" t="s">
        <v>20</v>
      </c>
      <c r="H384">
        <v>237</v>
      </c>
    </row>
    <row r="385" spans="2:8" x14ac:dyDescent="0.2">
      <c r="B385" t="s">
        <v>14</v>
      </c>
      <c r="C385">
        <v>16</v>
      </c>
      <c r="G385" t="s">
        <v>20</v>
      </c>
      <c r="H385">
        <v>196</v>
      </c>
    </row>
    <row r="386" spans="2:8" x14ac:dyDescent="0.2">
      <c r="B386" t="s">
        <v>14</v>
      </c>
      <c r="C386">
        <v>41</v>
      </c>
      <c r="G386" t="s">
        <v>20</v>
      </c>
      <c r="H386">
        <v>7295</v>
      </c>
    </row>
    <row r="387" spans="2:8" x14ac:dyDescent="0.2">
      <c r="B387" t="s">
        <v>14</v>
      </c>
      <c r="C387">
        <v>523</v>
      </c>
      <c r="G387" t="s">
        <v>20</v>
      </c>
      <c r="H387">
        <v>2893</v>
      </c>
    </row>
    <row r="388" spans="2:8" x14ac:dyDescent="0.2">
      <c r="B388" t="s">
        <v>14</v>
      </c>
      <c r="C388">
        <v>141</v>
      </c>
      <c r="G388" t="s">
        <v>20</v>
      </c>
      <c r="H388">
        <v>820</v>
      </c>
    </row>
    <row r="389" spans="2:8" x14ac:dyDescent="0.2">
      <c r="B389" t="s">
        <v>14</v>
      </c>
      <c r="C389">
        <v>52</v>
      </c>
      <c r="G389" t="s">
        <v>20</v>
      </c>
      <c r="H389">
        <v>2038</v>
      </c>
    </row>
    <row r="390" spans="2:8" x14ac:dyDescent="0.2">
      <c r="B390" t="s">
        <v>14</v>
      </c>
      <c r="C390">
        <v>225</v>
      </c>
      <c r="G390" t="s">
        <v>20</v>
      </c>
      <c r="H390">
        <v>116</v>
      </c>
    </row>
    <row r="391" spans="2:8" x14ac:dyDescent="0.2">
      <c r="B391" t="s">
        <v>14</v>
      </c>
      <c r="C391">
        <v>38</v>
      </c>
      <c r="G391" t="s">
        <v>20</v>
      </c>
      <c r="H391">
        <v>1345</v>
      </c>
    </row>
    <row r="392" spans="2:8" x14ac:dyDescent="0.2">
      <c r="B392" t="s">
        <v>14</v>
      </c>
      <c r="C392">
        <v>15</v>
      </c>
      <c r="G392" t="s">
        <v>20</v>
      </c>
      <c r="H392">
        <v>168</v>
      </c>
    </row>
    <row r="393" spans="2:8" x14ac:dyDescent="0.2">
      <c r="B393" t="s">
        <v>14</v>
      </c>
      <c r="C393">
        <v>37</v>
      </c>
      <c r="G393" t="s">
        <v>20</v>
      </c>
      <c r="H393">
        <v>137</v>
      </c>
    </row>
    <row r="394" spans="2:8" x14ac:dyDescent="0.2">
      <c r="B394" t="s">
        <v>14</v>
      </c>
      <c r="C394">
        <v>112</v>
      </c>
      <c r="G394" t="s">
        <v>20</v>
      </c>
      <c r="H394">
        <v>186</v>
      </c>
    </row>
    <row r="395" spans="2:8" x14ac:dyDescent="0.2">
      <c r="B395" t="s">
        <v>14</v>
      </c>
      <c r="C395">
        <v>21</v>
      </c>
      <c r="G395" t="s">
        <v>20</v>
      </c>
      <c r="H395">
        <v>125</v>
      </c>
    </row>
    <row r="396" spans="2:8" x14ac:dyDescent="0.2">
      <c r="B396" t="s">
        <v>14</v>
      </c>
      <c r="C396">
        <v>67</v>
      </c>
      <c r="G396" t="s">
        <v>20</v>
      </c>
      <c r="H396">
        <v>202</v>
      </c>
    </row>
    <row r="397" spans="2:8" x14ac:dyDescent="0.2">
      <c r="B397" t="s">
        <v>14</v>
      </c>
      <c r="C397">
        <v>78</v>
      </c>
      <c r="G397" t="s">
        <v>20</v>
      </c>
      <c r="H397">
        <v>103</v>
      </c>
    </row>
    <row r="398" spans="2:8" x14ac:dyDescent="0.2">
      <c r="B398" t="s">
        <v>14</v>
      </c>
      <c r="C398">
        <v>67</v>
      </c>
      <c r="G398" t="s">
        <v>20</v>
      </c>
      <c r="H398">
        <v>1785</v>
      </c>
    </row>
    <row r="399" spans="2:8" x14ac:dyDescent="0.2">
      <c r="B399" t="s">
        <v>14</v>
      </c>
      <c r="C399">
        <v>263</v>
      </c>
      <c r="G399" t="s">
        <v>20</v>
      </c>
      <c r="H399">
        <v>157</v>
      </c>
    </row>
    <row r="400" spans="2:8" x14ac:dyDescent="0.2">
      <c r="B400" t="s">
        <v>14</v>
      </c>
      <c r="C400">
        <v>1691</v>
      </c>
      <c r="G400" t="s">
        <v>20</v>
      </c>
      <c r="H400">
        <v>555</v>
      </c>
    </row>
    <row r="401" spans="2:8" x14ac:dyDescent="0.2">
      <c r="B401" t="s">
        <v>14</v>
      </c>
      <c r="C401">
        <v>181</v>
      </c>
      <c r="G401" t="s">
        <v>20</v>
      </c>
      <c r="H401">
        <v>297</v>
      </c>
    </row>
    <row r="402" spans="2:8" x14ac:dyDescent="0.2">
      <c r="B402" t="s">
        <v>14</v>
      </c>
      <c r="C402">
        <v>13</v>
      </c>
      <c r="G402" t="s">
        <v>20</v>
      </c>
      <c r="H402">
        <v>123</v>
      </c>
    </row>
    <row r="403" spans="2:8" x14ac:dyDescent="0.2">
      <c r="B403" t="s">
        <v>14</v>
      </c>
      <c r="C403">
        <v>1</v>
      </c>
      <c r="G403" t="s">
        <v>20</v>
      </c>
      <c r="H403">
        <v>3036</v>
      </c>
    </row>
    <row r="404" spans="2:8" x14ac:dyDescent="0.2">
      <c r="B404" t="s">
        <v>14</v>
      </c>
      <c r="C404">
        <v>21</v>
      </c>
      <c r="G404" t="s">
        <v>20</v>
      </c>
      <c r="H404">
        <v>144</v>
      </c>
    </row>
    <row r="405" spans="2:8" x14ac:dyDescent="0.2">
      <c r="B405" t="s">
        <v>14</v>
      </c>
      <c r="C405">
        <v>830</v>
      </c>
      <c r="G405" t="s">
        <v>20</v>
      </c>
      <c r="H405">
        <v>121</v>
      </c>
    </row>
    <row r="406" spans="2:8" x14ac:dyDescent="0.2">
      <c r="B406" t="s">
        <v>14</v>
      </c>
      <c r="C406">
        <v>130</v>
      </c>
      <c r="G406" t="s">
        <v>20</v>
      </c>
      <c r="H406">
        <v>181</v>
      </c>
    </row>
    <row r="407" spans="2:8" x14ac:dyDescent="0.2">
      <c r="B407" t="s">
        <v>14</v>
      </c>
      <c r="C407">
        <v>55</v>
      </c>
      <c r="G407" t="s">
        <v>20</v>
      </c>
      <c r="H407">
        <v>122</v>
      </c>
    </row>
    <row r="408" spans="2:8" x14ac:dyDescent="0.2">
      <c r="B408" t="s">
        <v>14</v>
      </c>
      <c r="C408">
        <v>114</v>
      </c>
      <c r="G408" t="s">
        <v>20</v>
      </c>
      <c r="H408">
        <v>1071</v>
      </c>
    </row>
    <row r="409" spans="2:8" x14ac:dyDescent="0.2">
      <c r="B409" t="s">
        <v>14</v>
      </c>
      <c r="C409">
        <v>594</v>
      </c>
      <c r="G409" t="s">
        <v>20</v>
      </c>
      <c r="H409">
        <v>980</v>
      </c>
    </row>
    <row r="410" spans="2:8" x14ac:dyDescent="0.2">
      <c r="B410" t="s">
        <v>14</v>
      </c>
      <c r="C410">
        <v>24</v>
      </c>
      <c r="G410" t="s">
        <v>20</v>
      </c>
      <c r="H410">
        <v>536</v>
      </c>
    </row>
    <row r="411" spans="2:8" x14ac:dyDescent="0.2">
      <c r="B411" t="s">
        <v>14</v>
      </c>
      <c r="C411">
        <v>252</v>
      </c>
      <c r="G411" t="s">
        <v>20</v>
      </c>
      <c r="H411">
        <v>1991</v>
      </c>
    </row>
    <row r="412" spans="2:8" x14ac:dyDescent="0.2">
      <c r="B412" t="s">
        <v>14</v>
      </c>
      <c r="C412">
        <v>67</v>
      </c>
      <c r="G412" t="s">
        <v>20</v>
      </c>
      <c r="H412">
        <v>180</v>
      </c>
    </row>
    <row r="413" spans="2:8" x14ac:dyDescent="0.2">
      <c r="B413" t="s">
        <v>14</v>
      </c>
      <c r="C413">
        <v>742</v>
      </c>
      <c r="G413" t="s">
        <v>20</v>
      </c>
      <c r="H413">
        <v>130</v>
      </c>
    </row>
    <row r="414" spans="2:8" x14ac:dyDescent="0.2">
      <c r="B414" t="s">
        <v>14</v>
      </c>
      <c r="C414">
        <v>75</v>
      </c>
      <c r="G414" t="s">
        <v>20</v>
      </c>
      <c r="H414">
        <v>122</v>
      </c>
    </row>
    <row r="415" spans="2:8" x14ac:dyDescent="0.2">
      <c r="B415" t="s">
        <v>14</v>
      </c>
      <c r="C415">
        <v>4405</v>
      </c>
      <c r="G415" t="s">
        <v>20</v>
      </c>
      <c r="H415">
        <v>140</v>
      </c>
    </row>
    <row r="416" spans="2:8" x14ac:dyDescent="0.2">
      <c r="B416" t="s">
        <v>14</v>
      </c>
      <c r="C416">
        <v>92</v>
      </c>
      <c r="G416" t="s">
        <v>20</v>
      </c>
      <c r="H416">
        <v>3388</v>
      </c>
    </row>
    <row r="417" spans="2:8" x14ac:dyDescent="0.2">
      <c r="B417" t="s">
        <v>14</v>
      </c>
      <c r="C417">
        <v>64</v>
      </c>
      <c r="G417" t="s">
        <v>20</v>
      </c>
      <c r="H417">
        <v>280</v>
      </c>
    </row>
    <row r="418" spans="2:8" x14ac:dyDescent="0.2">
      <c r="B418" t="s">
        <v>14</v>
      </c>
      <c r="C418">
        <v>64</v>
      </c>
      <c r="G418" t="s">
        <v>20</v>
      </c>
      <c r="H418">
        <v>366</v>
      </c>
    </row>
    <row r="419" spans="2:8" x14ac:dyDescent="0.2">
      <c r="B419" t="s">
        <v>14</v>
      </c>
      <c r="C419">
        <v>842</v>
      </c>
      <c r="G419" t="s">
        <v>20</v>
      </c>
      <c r="H419">
        <v>270</v>
      </c>
    </row>
    <row r="420" spans="2:8" x14ac:dyDescent="0.2">
      <c r="B420" t="s">
        <v>14</v>
      </c>
      <c r="C420">
        <v>112</v>
      </c>
      <c r="G420" t="s">
        <v>20</v>
      </c>
      <c r="H420">
        <v>137</v>
      </c>
    </row>
    <row r="421" spans="2:8" x14ac:dyDescent="0.2">
      <c r="B421" t="s">
        <v>14</v>
      </c>
      <c r="C421">
        <v>374</v>
      </c>
      <c r="G421" t="s">
        <v>20</v>
      </c>
      <c r="H421">
        <v>3205</v>
      </c>
    </row>
    <row r="422" spans="2:8" x14ac:dyDescent="0.2">
      <c r="B422" t="s">
        <v>47</v>
      </c>
      <c r="C422">
        <v>708</v>
      </c>
      <c r="G422" t="s">
        <v>20</v>
      </c>
      <c r="H422">
        <v>288</v>
      </c>
    </row>
    <row r="423" spans="2:8" x14ac:dyDescent="0.2">
      <c r="B423" t="s">
        <v>47</v>
      </c>
      <c r="C423">
        <v>808</v>
      </c>
      <c r="G423" t="s">
        <v>20</v>
      </c>
      <c r="H423">
        <v>148</v>
      </c>
    </row>
    <row r="424" spans="2:8" x14ac:dyDescent="0.2">
      <c r="B424" t="s">
        <v>47</v>
      </c>
      <c r="C424">
        <v>61</v>
      </c>
      <c r="G424" t="s">
        <v>20</v>
      </c>
      <c r="H424">
        <v>114</v>
      </c>
    </row>
    <row r="425" spans="2:8" x14ac:dyDescent="0.2">
      <c r="B425" t="s">
        <v>47</v>
      </c>
      <c r="C425">
        <v>211</v>
      </c>
      <c r="G425" t="s">
        <v>20</v>
      </c>
      <c r="H425">
        <v>1518</v>
      </c>
    </row>
    <row r="426" spans="2:8" x14ac:dyDescent="0.2">
      <c r="B426" t="s">
        <v>47</v>
      </c>
      <c r="C426">
        <v>86</v>
      </c>
      <c r="G426" t="s">
        <v>20</v>
      </c>
      <c r="H426">
        <v>166</v>
      </c>
    </row>
    <row r="427" spans="2:8" x14ac:dyDescent="0.2">
      <c r="B427" t="s">
        <v>47</v>
      </c>
      <c r="C427">
        <v>1111</v>
      </c>
      <c r="G427" t="s">
        <v>20</v>
      </c>
      <c r="H427">
        <v>100</v>
      </c>
    </row>
    <row r="428" spans="2:8" x14ac:dyDescent="0.2">
      <c r="B428" t="s">
        <v>47</v>
      </c>
      <c r="C428">
        <v>1089</v>
      </c>
      <c r="G428" t="s">
        <v>20</v>
      </c>
      <c r="H428">
        <v>235</v>
      </c>
    </row>
    <row r="429" spans="2:8" x14ac:dyDescent="0.2">
      <c r="B429" t="s">
        <v>47</v>
      </c>
      <c r="C429">
        <v>3640</v>
      </c>
      <c r="G429" t="s">
        <v>20</v>
      </c>
      <c r="H429">
        <v>148</v>
      </c>
    </row>
    <row r="430" spans="2:8" x14ac:dyDescent="0.2">
      <c r="B430" t="s">
        <v>47</v>
      </c>
      <c r="C430">
        <v>278</v>
      </c>
      <c r="G430" t="s">
        <v>20</v>
      </c>
      <c r="H430">
        <v>198</v>
      </c>
    </row>
    <row r="431" spans="2:8" x14ac:dyDescent="0.2">
      <c r="B431" t="s">
        <v>47</v>
      </c>
      <c r="C431">
        <v>45</v>
      </c>
      <c r="G431" t="s">
        <v>20</v>
      </c>
      <c r="H431">
        <v>150</v>
      </c>
    </row>
    <row r="432" spans="2:8" x14ac:dyDescent="0.2">
      <c r="B432" t="s">
        <v>47</v>
      </c>
      <c r="C432">
        <v>31</v>
      </c>
      <c r="G432" t="s">
        <v>20</v>
      </c>
      <c r="H432">
        <v>216</v>
      </c>
    </row>
    <row r="433" spans="2:8" x14ac:dyDescent="0.2">
      <c r="B433" t="s">
        <v>47</v>
      </c>
      <c r="C433">
        <v>14</v>
      </c>
      <c r="G433" t="s">
        <v>20</v>
      </c>
      <c r="H433">
        <v>5139</v>
      </c>
    </row>
    <row r="434" spans="2:8" x14ac:dyDescent="0.2">
      <c r="B434" t="s">
        <v>47</v>
      </c>
      <c r="C434">
        <v>27</v>
      </c>
      <c r="G434" t="s">
        <v>20</v>
      </c>
      <c r="H434">
        <v>2353</v>
      </c>
    </row>
    <row r="435" spans="2:8" x14ac:dyDescent="0.2">
      <c r="B435" t="s">
        <v>47</v>
      </c>
      <c r="C435">
        <v>66</v>
      </c>
      <c r="G435" t="s">
        <v>20</v>
      </c>
      <c r="H435">
        <v>78</v>
      </c>
    </row>
    <row r="436" spans="2:8" x14ac:dyDescent="0.2">
      <c r="B436" t="s">
        <v>20</v>
      </c>
      <c r="C436">
        <v>158</v>
      </c>
      <c r="G436" t="s">
        <v>20</v>
      </c>
      <c r="H436">
        <v>174</v>
      </c>
    </row>
    <row r="437" spans="2:8" x14ac:dyDescent="0.2">
      <c r="B437" t="s">
        <v>20</v>
      </c>
      <c r="C437">
        <v>1425</v>
      </c>
      <c r="G437" t="s">
        <v>20</v>
      </c>
      <c r="H437">
        <v>164</v>
      </c>
    </row>
    <row r="438" spans="2:8" x14ac:dyDescent="0.2">
      <c r="B438" t="s">
        <v>20</v>
      </c>
      <c r="C438">
        <v>174</v>
      </c>
      <c r="G438" t="s">
        <v>20</v>
      </c>
      <c r="H438">
        <v>161</v>
      </c>
    </row>
    <row r="439" spans="2:8" x14ac:dyDescent="0.2">
      <c r="B439" t="s">
        <v>20</v>
      </c>
      <c r="C439">
        <v>227</v>
      </c>
      <c r="G439" t="s">
        <v>20</v>
      </c>
      <c r="H439">
        <v>138</v>
      </c>
    </row>
    <row r="440" spans="2:8" x14ac:dyDescent="0.2">
      <c r="B440" t="s">
        <v>20</v>
      </c>
      <c r="C440">
        <v>220</v>
      </c>
      <c r="G440" t="s">
        <v>20</v>
      </c>
      <c r="H440">
        <v>3308</v>
      </c>
    </row>
    <row r="441" spans="2:8" x14ac:dyDescent="0.2">
      <c r="B441" t="s">
        <v>20</v>
      </c>
      <c r="C441">
        <v>98</v>
      </c>
      <c r="G441" t="s">
        <v>20</v>
      </c>
      <c r="H441">
        <v>127</v>
      </c>
    </row>
    <row r="442" spans="2:8" x14ac:dyDescent="0.2">
      <c r="B442" t="s">
        <v>20</v>
      </c>
      <c r="C442">
        <v>100</v>
      </c>
      <c r="G442" t="s">
        <v>20</v>
      </c>
      <c r="H442">
        <v>207</v>
      </c>
    </row>
    <row r="443" spans="2:8" x14ac:dyDescent="0.2">
      <c r="B443" t="s">
        <v>20</v>
      </c>
      <c r="C443">
        <v>1249</v>
      </c>
      <c r="G443" t="s">
        <v>20</v>
      </c>
      <c r="H443">
        <v>181</v>
      </c>
    </row>
    <row r="444" spans="2:8" x14ac:dyDescent="0.2">
      <c r="B444" t="s">
        <v>20</v>
      </c>
      <c r="C444">
        <v>1396</v>
      </c>
      <c r="G444" t="s">
        <v>20</v>
      </c>
      <c r="H444">
        <v>110</v>
      </c>
    </row>
    <row r="445" spans="2:8" x14ac:dyDescent="0.2">
      <c r="B445" t="s">
        <v>20</v>
      </c>
      <c r="C445">
        <v>890</v>
      </c>
      <c r="G445" t="s">
        <v>20</v>
      </c>
      <c r="H445">
        <v>185</v>
      </c>
    </row>
    <row r="446" spans="2:8" x14ac:dyDescent="0.2">
      <c r="B446" t="s">
        <v>20</v>
      </c>
      <c r="C446">
        <v>142</v>
      </c>
      <c r="G446" t="s">
        <v>20</v>
      </c>
      <c r="H446">
        <v>121</v>
      </c>
    </row>
    <row r="447" spans="2:8" x14ac:dyDescent="0.2">
      <c r="B447" t="s">
        <v>20</v>
      </c>
      <c r="C447">
        <v>2673</v>
      </c>
      <c r="G447" t="s">
        <v>20</v>
      </c>
      <c r="H447">
        <v>106</v>
      </c>
    </row>
    <row r="448" spans="2:8" x14ac:dyDescent="0.2">
      <c r="B448" t="s">
        <v>20</v>
      </c>
      <c r="C448">
        <v>163</v>
      </c>
      <c r="G448" t="s">
        <v>20</v>
      </c>
      <c r="H448">
        <v>142</v>
      </c>
    </row>
    <row r="449" spans="2:8" x14ac:dyDescent="0.2">
      <c r="B449" t="s">
        <v>20</v>
      </c>
      <c r="C449">
        <v>2220</v>
      </c>
      <c r="G449" t="s">
        <v>20</v>
      </c>
      <c r="H449">
        <v>233</v>
      </c>
    </row>
    <row r="450" spans="2:8" x14ac:dyDescent="0.2">
      <c r="B450" t="s">
        <v>20</v>
      </c>
      <c r="C450">
        <v>1606</v>
      </c>
      <c r="G450" t="s">
        <v>20</v>
      </c>
      <c r="H450">
        <v>218</v>
      </c>
    </row>
    <row r="451" spans="2:8" x14ac:dyDescent="0.2">
      <c r="B451" t="s">
        <v>20</v>
      </c>
      <c r="C451">
        <v>129</v>
      </c>
      <c r="G451" t="s">
        <v>20</v>
      </c>
      <c r="H451">
        <v>76</v>
      </c>
    </row>
    <row r="452" spans="2:8" x14ac:dyDescent="0.2">
      <c r="B452" t="s">
        <v>20</v>
      </c>
      <c r="C452">
        <v>226</v>
      </c>
      <c r="G452" t="s">
        <v>20</v>
      </c>
      <c r="H452">
        <v>43</v>
      </c>
    </row>
    <row r="453" spans="2:8" x14ac:dyDescent="0.2">
      <c r="B453" t="s">
        <v>20</v>
      </c>
      <c r="C453">
        <v>5419</v>
      </c>
      <c r="G453" t="s">
        <v>20</v>
      </c>
      <c r="H453">
        <v>221</v>
      </c>
    </row>
    <row r="454" spans="2:8" x14ac:dyDescent="0.2">
      <c r="B454" t="s">
        <v>20</v>
      </c>
      <c r="C454">
        <v>165</v>
      </c>
      <c r="G454" t="s">
        <v>20</v>
      </c>
      <c r="H454">
        <v>2805</v>
      </c>
    </row>
    <row r="455" spans="2:8" x14ac:dyDescent="0.2">
      <c r="B455" t="s">
        <v>20</v>
      </c>
      <c r="C455">
        <v>1965</v>
      </c>
      <c r="G455" t="s">
        <v>20</v>
      </c>
      <c r="H455">
        <v>68</v>
      </c>
    </row>
    <row r="456" spans="2:8" x14ac:dyDescent="0.2">
      <c r="B456" t="s">
        <v>20</v>
      </c>
      <c r="C456">
        <v>16</v>
      </c>
      <c r="G456" t="s">
        <v>20</v>
      </c>
      <c r="H456">
        <v>183</v>
      </c>
    </row>
    <row r="457" spans="2:8" x14ac:dyDescent="0.2">
      <c r="B457" t="s">
        <v>20</v>
      </c>
      <c r="C457">
        <v>107</v>
      </c>
      <c r="G457" t="s">
        <v>20</v>
      </c>
      <c r="H457">
        <v>133</v>
      </c>
    </row>
    <row r="458" spans="2:8" x14ac:dyDescent="0.2">
      <c r="B458" t="s">
        <v>20</v>
      </c>
      <c r="C458">
        <v>134</v>
      </c>
      <c r="G458" t="s">
        <v>20</v>
      </c>
      <c r="H458">
        <v>2489</v>
      </c>
    </row>
    <row r="459" spans="2:8" x14ac:dyDescent="0.2">
      <c r="B459" t="s">
        <v>20</v>
      </c>
      <c r="C459">
        <v>198</v>
      </c>
      <c r="G459" t="s">
        <v>20</v>
      </c>
      <c r="H459">
        <v>69</v>
      </c>
    </row>
    <row r="460" spans="2:8" x14ac:dyDescent="0.2">
      <c r="B460" t="s">
        <v>20</v>
      </c>
      <c r="C460">
        <v>111</v>
      </c>
      <c r="G460" t="s">
        <v>20</v>
      </c>
      <c r="H460">
        <v>279</v>
      </c>
    </row>
    <row r="461" spans="2:8" x14ac:dyDescent="0.2">
      <c r="B461" t="s">
        <v>20</v>
      </c>
      <c r="C461">
        <v>222</v>
      </c>
      <c r="G461" t="s">
        <v>20</v>
      </c>
      <c r="H461">
        <v>210</v>
      </c>
    </row>
    <row r="462" spans="2:8" x14ac:dyDescent="0.2">
      <c r="B462" t="s">
        <v>20</v>
      </c>
      <c r="C462">
        <v>6212</v>
      </c>
      <c r="G462" t="s">
        <v>20</v>
      </c>
      <c r="H462">
        <v>2100</v>
      </c>
    </row>
    <row r="463" spans="2:8" x14ac:dyDescent="0.2">
      <c r="B463" t="s">
        <v>20</v>
      </c>
      <c r="C463">
        <v>98</v>
      </c>
      <c r="G463" t="s">
        <v>20</v>
      </c>
      <c r="H463">
        <v>252</v>
      </c>
    </row>
    <row r="464" spans="2:8" x14ac:dyDescent="0.2">
      <c r="B464" t="s">
        <v>20</v>
      </c>
      <c r="C464">
        <v>92</v>
      </c>
      <c r="G464" t="s">
        <v>20</v>
      </c>
      <c r="H464">
        <v>1280</v>
      </c>
    </row>
    <row r="465" spans="2:8" x14ac:dyDescent="0.2">
      <c r="B465" t="s">
        <v>20</v>
      </c>
      <c r="C465">
        <v>149</v>
      </c>
      <c r="G465" t="s">
        <v>20</v>
      </c>
      <c r="H465">
        <v>157</v>
      </c>
    </row>
    <row r="466" spans="2:8" x14ac:dyDescent="0.2">
      <c r="B466" t="s">
        <v>20</v>
      </c>
      <c r="C466">
        <v>2431</v>
      </c>
      <c r="G466" t="s">
        <v>20</v>
      </c>
      <c r="H466">
        <v>194</v>
      </c>
    </row>
    <row r="467" spans="2:8" x14ac:dyDescent="0.2">
      <c r="B467" t="s">
        <v>20</v>
      </c>
      <c r="C467">
        <v>303</v>
      </c>
      <c r="G467" t="s">
        <v>20</v>
      </c>
      <c r="H467">
        <v>82</v>
      </c>
    </row>
    <row r="468" spans="2:8" x14ac:dyDescent="0.2">
      <c r="B468" t="s">
        <v>20</v>
      </c>
      <c r="C468">
        <v>209</v>
      </c>
      <c r="G468" t="s">
        <v>20</v>
      </c>
      <c r="H468">
        <v>4233</v>
      </c>
    </row>
    <row r="469" spans="2:8" x14ac:dyDescent="0.2">
      <c r="B469" t="s">
        <v>20</v>
      </c>
      <c r="C469">
        <v>131</v>
      </c>
      <c r="G469" t="s">
        <v>20</v>
      </c>
      <c r="H469">
        <v>1297</v>
      </c>
    </row>
    <row r="470" spans="2:8" x14ac:dyDescent="0.2">
      <c r="B470" t="s">
        <v>20</v>
      </c>
      <c r="C470">
        <v>164</v>
      </c>
      <c r="G470" t="s">
        <v>20</v>
      </c>
      <c r="H470">
        <v>165</v>
      </c>
    </row>
    <row r="471" spans="2:8" x14ac:dyDescent="0.2">
      <c r="B471" t="s">
        <v>20</v>
      </c>
      <c r="C471">
        <v>201</v>
      </c>
      <c r="G471" t="s">
        <v>20</v>
      </c>
      <c r="H471">
        <v>119</v>
      </c>
    </row>
    <row r="472" spans="2:8" x14ac:dyDescent="0.2">
      <c r="B472" t="s">
        <v>20</v>
      </c>
      <c r="C472">
        <v>211</v>
      </c>
      <c r="G472" t="s">
        <v>20</v>
      </c>
      <c r="H472">
        <v>1797</v>
      </c>
    </row>
    <row r="473" spans="2:8" x14ac:dyDescent="0.2">
      <c r="B473" t="s">
        <v>20</v>
      </c>
      <c r="C473">
        <v>128</v>
      </c>
      <c r="G473" t="s">
        <v>20</v>
      </c>
      <c r="H473">
        <v>261</v>
      </c>
    </row>
    <row r="474" spans="2:8" x14ac:dyDescent="0.2">
      <c r="B474" t="s">
        <v>20</v>
      </c>
      <c r="C474">
        <v>1600</v>
      </c>
      <c r="G474" t="s">
        <v>20</v>
      </c>
      <c r="H474">
        <v>157</v>
      </c>
    </row>
    <row r="475" spans="2:8" x14ac:dyDescent="0.2">
      <c r="B475" t="s">
        <v>20</v>
      </c>
      <c r="C475">
        <v>249</v>
      </c>
      <c r="G475" t="s">
        <v>20</v>
      </c>
      <c r="H475">
        <v>3533</v>
      </c>
    </row>
    <row r="476" spans="2:8" x14ac:dyDescent="0.2">
      <c r="B476" t="s">
        <v>20</v>
      </c>
      <c r="C476">
        <v>236</v>
      </c>
      <c r="G476" t="s">
        <v>20</v>
      </c>
      <c r="H476">
        <v>155</v>
      </c>
    </row>
    <row r="477" spans="2:8" x14ac:dyDescent="0.2">
      <c r="B477" t="s">
        <v>20</v>
      </c>
      <c r="C477">
        <v>4065</v>
      </c>
      <c r="G477" t="s">
        <v>20</v>
      </c>
      <c r="H477">
        <v>132</v>
      </c>
    </row>
    <row r="478" spans="2:8" x14ac:dyDescent="0.2">
      <c r="B478" t="s">
        <v>20</v>
      </c>
      <c r="C478">
        <v>246</v>
      </c>
      <c r="G478" t="s">
        <v>20</v>
      </c>
      <c r="H478">
        <v>1354</v>
      </c>
    </row>
    <row r="479" spans="2:8" x14ac:dyDescent="0.2">
      <c r="B479" t="s">
        <v>20</v>
      </c>
      <c r="C479">
        <v>2475</v>
      </c>
      <c r="G479" t="s">
        <v>20</v>
      </c>
      <c r="H479">
        <v>48</v>
      </c>
    </row>
    <row r="480" spans="2:8" x14ac:dyDescent="0.2">
      <c r="B480" t="s">
        <v>20</v>
      </c>
      <c r="C480">
        <v>76</v>
      </c>
      <c r="G480" t="s">
        <v>20</v>
      </c>
      <c r="H480">
        <v>110</v>
      </c>
    </row>
    <row r="481" spans="2:8" x14ac:dyDescent="0.2">
      <c r="B481" t="s">
        <v>20</v>
      </c>
      <c r="C481">
        <v>54</v>
      </c>
      <c r="G481" t="s">
        <v>20</v>
      </c>
      <c r="H481">
        <v>172</v>
      </c>
    </row>
    <row r="482" spans="2:8" x14ac:dyDescent="0.2">
      <c r="B482" t="s">
        <v>20</v>
      </c>
      <c r="C482">
        <v>88</v>
      </c>
      <c r="G482" t="s">
        <v>20</v>
      </c>
      <c r="H482">
        <v>307</v>
      </c>
    </row>
    <row r="483" spans="2:8" x14ac:dyDescent="0.2">
      <c r="B483" t="s">
        <v>20</v>
      </c>
      <c r="C483">
        <v>85</v>
      </c>
      <c r="G483" t="s">
        <v>20</v>
      </c>
      <c r="H483">
        <v>160</v>
      </c>
    </row>
    <row r="484" spans="2:8" x14ac:dyDescent="0.2">
      <c r="B484" t="s">
        <v>20</v>
      </c>
      <c r="C484">
        <v>170</v>
      </c>
      <c r="G484" t="s">
        <v>20</v>
      </c>
      <c r="H484">
        <v>1467</v>
      </c>
    </row>
    <row r="485" spans="2:8" x14ac:dyDescent="0.2">
      <c r="B485" t="s">
        <v>20</v>
      </c>
      <c r="C485">
        <v>330</v>
      </c>
      <c r="G485" t="s">
        <v>20</v>
      </c>
      <c r="H485">
        <v>2662</v>
      </c>
    </row>
    <row r="486" spans="2:8" x14ac:dyDescent="0.2">
      <c r="B486" t="s">
        <v>20</v>
      </c>
      <c r="C486">
        <v>127</v>
      </c>
      <c r="G486" t="s">
        <v>20</v>
      </c>
      <c r="H486">
        <v>452</v>
      </c>
    </row>
    <row r="487" spans="2:8" x14ac:dyDescent="0.2">
      <c r="B487" t="s">
        <v>20</v>
      </c>
      <c r="C487">
        <v>411</v>
      </c>
      <c r="G487" t="s">
        <v>20</v>
      </c>
      <c r="H487">
        <v>158</v>
      </c>
    </row>
    <row r="488" spans="2:8" x14ac:dyDescent="0.2">
      <c r="B488" t="s">
        <v>20</v>
      </c>
      <c r="C488">
        <v>180</v>
      </c>
      <c r="G488" t="s">
        <v>20</v>
      </c>
      <c r="H488">
        <v>225</v>
      </c>
    </row>
    <row r="489" spans="2:8" x14ac:dyDescent="0.2">
      <c r="B489" t="s">
        <v>20</v>
      </c>
      <c r="C489">
        <v>374</v>
      </c>
      <c r="G489" t="s">
        <v>20</v>
      </c>
      <c r="H489">
        <v>65</v>
      </c>
    </row>
    <row r="490" spans="2:8" x14ac:dyDescent="0.2">
      <c r="B490" t="s">
        <v>20</v>
      </c>
      <c r="C490">
        <v>71</v>
      </c>
      <c r="G490" t="s">
        <v>20</v>
      </c>
      <c r="H490">
        <v>163</v>
      </c>
    </row>
    <row r="491" spans="2:8" x14ac:dyDescent="0.2">
      <c r="B491" t="s">
        <v>20</v>
      </c>
      <c r="C491">
        <v>203</v>
      </c>
      <c r="G491" t="s">
        <v>20</v>
      </c>
      <c r="H491">
        <v>85</v>
      </c>
    </row>
    <row r="492" spans="2:8" x14ac:dyDescent="0.2">
      <c r="B492" t="s">
        <v>20</v>
      </c>
      <c r="C492">
        <v>113</v>
      </c>
      <c r="G492" t="s">
        <v>20</v>
      </c>
      <c r="H492">
        <v>217</v>
      </c>
    </row>
    <row r="493" spans="2:8" x14ac:dyDescent="0.2">
      <c r="B493" t="s">
        <v>20</v>
      </c>
      <c r="C493">
        <v>96</v>
      </c>
      <c r="G493" t="s">
        <v>20</v>
      </c>
      <c r="H493">
        <v>150</v>
      </c>
    </row>
    <row r="494" spans="2:8" x14ac:dyDescent="0.2">
      <c r="B494" t="s">
        <v>20</v>
      </c>
      <c r="C494">
        <v>498</v>
      </c>
      <c r="G494" t="s">
        <v>20</v>
      </c>
      <c r="H494">
        <v>3272</v>
      </c>
    </row>
    <row r="495" spans="2:8" x14ac:dyDescent="0.2">
      <c r="B495" t="s">
        <v>20</v>
      </c>
      <c r="C495">
        <v>180</v>
      </c>
      <c r="G495" t="s">
        <v>20</v>
      </c>
      <c r="H495">
        <v>300</v>
      </c>
    </row>
    <row r="496" spans="2:8" x14ac:dyDescent="0.2">
      <c r="B496" t="s">
        <v>20</v>
      </c>
      <c r="C496">
        <v>27</v>
      </c>
      <c r="G496" t="s">
        <v>20</v>
      </c>
      <c r="H496">
        <v>126</v>
      </c>
    </row>
    <row r="497" spans="2:8" x14ac:dyDescent="0.2">
      <c r="B497" t="s">
        <v>20</v>
      </c>
      <c r="C497">
        <v>2331</v>
      </c>
      <c r="G497" t="s">
        <v>20</v>
      </c>
      <c r="H497">
        <v>2320</v>
      </c>
    </row>
    <row r="498" spans="2:8" x14ac:dyDescent="0.2">
      <c r="B498" t="s">
        <v>20</v>
      </c>
      <c r="C498">
        <v>113</v>
      </c>
      <c r="G498" t="s">
        <v>20</v>
      </c>
      <c r="H498">
        <v>81</v>
      </c>
    </row>
    <row r="499" spans="2:8" x14ac:dyDescent="0.2">
      <c r="B499" t="s">
        <v>20</v>
      </c>
      <c r="C499">
        <v>164</v>
      </c>
      <c r="G499" t="s">
        <v>20</v>
      </c>
      <c r="H499">
        <v>1887</v>
      </c>
    </row>
    <row r="500" spans="2:8" x14ac:dyDescent="0.2">
      <c r="B500" t="s">
        <v>20</v>
      </c>
      <c r="C500">
        <v>164</v>
      </c>
      <c r="G500" t="s">
        <v>20</v>
      </c>
      <c r="H500">
        <v>4358</v>
      </c>
    </row>
    <row r="501" spans="2:8" x14ac:dyDescent="0.2">
      <c r="B501" t="s">
        <v>20</v>
      </c>
      <c r="C501">
        <v>336</v>
      </c>
      <c r="G501" t="s">
        <v>20</v>
      </c>
      <c r="H501">
        <v>53</v>
      </c>
    </row>
    <row r="502" spans="2:8" x14ac:dyDescent="0.2">
      <c r="B502" t="s">
        <v>20</v>
      </c>
      <c r="C502">
        <v>1917</v>
      </c>
      <c r="G502" t="s">
        <v>20</v>
      </c>
      <c r="H502">
        <v>2414</v>
      </c>
    </row>
    <row r="503" spans="2:8" x14ac:dyDescent="0.2">
      <c r="B503" t="s">
        <v>20</v>
      </c>
      <c r="C503">
        <v>95</v>
      </c>
      <c r="G503" t="s">
        <v>20</v>
      </c>
      <c r="H503">
        <v>80</v>
      </c>
    </row>
    <row r="504" spans="2:8" x14ac:dyDescent="0.2">
      <c r="B504" t="s">
        <v>20</v>
      </c>
      <c r="C504">
        <v>147</v>
      </c>
      <c r="G504" t="s">
        <v>20</v>
      </c>
      <c r="H504">
        <v>193</v>
      </c>
    </row>
    <row r="505" spans="2:8" x14ac:dyDescent="0.2">
      <c r="B505" t="s">
        <v>20</v>
      </c>
      <c r="C505">
        <v>86</v>
      </c>
      <c r="G505" t="s">
        <v>20</v>
      </c>
      <c r="H505">
        <v>52</v>
      </c>
    </row>
    <row r="506" spans="2:8" x14ac:dyDescent="0.2">
      <c r="B506" t="s">
        <v>20</v>
      </c>
      <c r="C506">
        <v>83</v>
      </c>
      <c r="G506" t="s">
        <v>20</v>
      </c>
      <c r="H506">
        <v>290</v>
      </c>
    </row>
    <row r="507" spans="2:8" x14ac:dyDescent="0.2">
      <c r="B507" t="s">
        <v>20</v>
      </c>
      <c r="C507">
        <v>676</v>
      </c>
      <c r="G507" t="s">
        <v>20</v>
      </c>
      <c r="H507">
        <v>122</v>
      </c>
    </row>
    <row r="508" spans="2:8" x14ac:dyDescent="0.2">
      <c r="B508" t="s">
        <v>20</v>
      </c>
      <c r="C508">
        <v>361</v>
      </c>
      <c r="G508" t="s">
        <v>20</v>
      </c>
      <c r="H508">
        <v>1470</v>
      </c>
    </row>
    <row r="509" spans="2:8" x14ac:dyDescent="0.2">
      <c r="B509" t="s">
        <v>20</v>
      </c>
      <c r="C509">
        <v>131</v>
      </c>
      <c r="G509" t="s">
        <v>20</v>
      </c>
      <c r="H509">
        <v>165</v>
      </c>
    </row>
    <row r="510" spans="2:8" x14ac:dyDescent="0.2">
      <c r="B510" t="s">
        <v>20</v>
      </c>
      <c r="C510">
        <v>126</v>
      </c>
      <c r="G510" t="s">
        <v>20</v>
      </c>
      <c r="H510">
        <v>182</v>
      </c>
    </row>
    <row r="511" spans="2:8" x14ac:dyDescent="0.2">
      <c r="B511" t="s">
        <v>20</v>
      </c>
      <c r="C511">
        <v>275</v>
      </c>
      <c r="G511" t="s">
        <v>20</v>
      </c>
      <c r="H511">
        <v>199</v>
      </c>
    </row>
    <row r="512" spans="2:8" x14ac:dyDescent="0.2">
      <c r="B512" t="s">
        <v>20</v>
      </c>
      <c r="C512">
        <v>67</v>
      </c>
      <c r="G512" t="s">
        <v>20</v>
      </c>
      <c r="H512">
        <v>56</v>
      </c>
    </row>
    <row r="513" spans="2:8" x14ac:dyDescent="0.2">
      <c r="B513" t="s">
        <v>20</v>
      </c>
      <c r="C513">
        <v>154</v>
      </c>
      <c r="G513" t="s">
        <v>20</v>
      </c>
      <c r="H513">
        <v>1460</v>
      </c>
    </row>
    <row r="514" spans="2:8" x14ac:dyDescent="0.2">
      <c r="B514" t="s">
        <v>20</v>
      </c>
      <c r="C514">
        <v>1782</v>
      </c>
      <c r="G514" t="s">
        <v>20</v>
      </c>
      <c r="H514">
        <v>123</v>
      </c>
    </row>
    <row r="515" spans="2:8" x14ac:dyDescent="0.2">
      <c r="B515" t="s">
        <v>20</v>
      </c>
      <c r="C515">
        <v>903</v>
      </c>
      <c r="G515" t="s">
        <v>20</v>
      </c>
      <c r="H515">
        <v>159</v>
      </c>
    </row>
    <row r="516" spans="2:8" x14ac:dyDescent="0.2">
      <c r="B516" t="s">
        <v>20</v>
      </c>
      <c r="C516">
        <v>94</v>
      </c>
      <c r="G516" t="s">
        <v>20</v>
      </c>
      <c r="H516">
        <v>110</v>
      </c>
    </row>
    <row r="517" spans="2:8" x14ac:dyDescent="0.2">
      <c r="B517" t="s">
        <v>20</v>
      </c>
      <c r="C517">
        <v>180</v>
      </c>
      <c r="G517" t="s">
        <v>20</v>
      </c>
      <c r="H517">
        <v>236</v>
      </c>
    </row>
    <row r="518" spans="2:8" x14ac:dyDescent="0.2">
      <c r="B518" t="s">
        <v>20</v>
      </c>
      <c r="C518">
        <v>533</v>
      </c>
      <c r="G518" t="s">
        <v>20</v>
      </c>
      <c r="H518">
        <v>191</v>
      </c>
    </row>
    <row r="519" spans="2:8" x14ac:dyDescent="0.2">
      <c r="B519" t="s">
        <v>20</v>
      </c>
      <c r="C519">
        <v>2443</v>
      </c>
      <c r="G519" t="s">
        <v>20</v>
      </c>
      <c r="H519">
        <v>3934</v>
      </c>
    </row>
    <row r="520" spans="2:8" x14ac:dyDescent="0.2">
      <c r="B520" t="s">
        <v>20</v>
      </c>
      <c r="C520">
        <v>89</v>
      </c>
      <c r="G520" t="s">
        <v>20</v>
      </c>
      <c r="H520">
        <v>80</v>
      </c>
    </row>
    <row r="521" spans="2:8" x14ac:dyDescent="0.2">
      <c r="B521" t="s">
        <v>20</v>
      </c>
      <c r="C521">
        <v>159</v>
      </c>
      <c r="G521" t="s">
        <v>20</v>
      </c>
      <c r="H521">
        <v>462</v>
      </c>
    </row>
    <row r="522" spans="2:8" x14ac:dyDescent="0.2">
      <c r="B522" t="s">
        <v>20</v>
      </c>
      <c r="C522">
        <v>50</v>
      </c>
      <c r="G522" t="s">
        <v>20</v>
      </c>
      <c r="H522">
        <v>179</v>
      </c>
    </row>
    <row r="523" spans="2:8" x14ac:dyDescent="0.2">
      <c r="B523" t="s">
        <v>20</v>
      </c>
      <c r="C523">
        <v>186</v>
      </c>
      <c r="G523" t="s">
        <v>20</v>
      </c>
      <c r="H523">
        <v>1866</v>
      </c>
    </row>
    <row r="524" spans="2:8" x14ac:dyDescent="0.2">
      <c r="B524" t="s">
        <v>20</v>
      </c>
      <c r="C524">
        <v>1071</v>
      </c>
      <c r="G524" t="s">
        <v>20</v>
      </c>
      <c r="H524">
        <v>156</v>
      </c>
    </row>
    <row r="525" spans="2:8" x14ac:dyDescent="0.2">
      <c r="B525" t="s">
        <v>20</v>
      </c>
      <c r="C525">
        <v>117</v>
      </c>
      <c r="G525" t="s">
        <v>20</v>
      </c>
      <c r="H525">
        <v>255</v>
      </c>
    </row>
    <row r="526" spans="2:8" x14ac:dyDescent="0.2">
      <c r="B526" t="s">
        <v>20</v>
      </c>
      <c r="C526">
        <v>70</v>
      </c>
      <c r="G526" t="s">
        <v>20</v>
      </c>
      <c r="H526">
        <v>2261</v>
      </c>
    </row>
    <row r="527" spans="2:8" x14ac:dyDescent="0.2">
      <c r="B527" t="s">
        <v>20</v>
      </c>
      <c r="C527">
        <v>135</v>
      </c>
      <c r="G527" t="s">
        <v>20</v>
      </c>
      <c r="H527">
        <v>40</v>
      </c>
    </row>
    <row r="528" spans="2:8" x14ac:dyDescent="0.2">
      <c r="B528" t="s">
        <v>20</v>
      </c>
      <c r="C528">
        <v>768</v>
      </c>
      <c r="G528" t="s">
        <v>20</v>
      </c>
      <c r="H528">
        <v>2289</v>
      </c>
    </row>
    <row r="529" spans="2:8" x14ac:dyDescent="0.2">
      <c r="B529" t="s">
        <v>20</v>
      </c>
      <c r="C529">
        <v>199</v>
      </c>
      <c r="G529" t="s">
        <v>20</v>
      </c>
      <c r="H529">
        <v>65</v>
      </c>
    </row>
    <row r="530" spans="2:8" x14ac:dyDescent="0.2">
      <c r="B530" t="s">
        <v>20</v>
      </c>
      <c r="C530">
        <v>107</v>
      </c>
      <c r="G530" t="s">
        <v>20</v>
      </c>
      <c r="H530">
        <v>3777</v>
      </c>
    </row>
    <row r="531" spans="2:8" x14ac:dyDescent="0.2">
      <c r="B531" t="s">
        <v>20</v>
      </c>
      <c r="C531">
        <v>195</v>
      </c>
      <c r="G531" t="s">
        <v>20</v>
      </c>
      <c r="H531">
        <v>184</v>
      </c>
    </row>
    <row r="532" spans="2:8" x14ac:dyDescent="0.2">
      <c r="B532" t="s">
        <v>20</v>
      </c>
      <c r="C532">
        <v>3376</v>
      </c>
      <c r="G532" t="s">
        <v>20</v>
      </c>
      <c r="H532">
        <v>85</v>
      </c>
    </row>
    <row r="533" spans="2:8" x14ac:dyDescent="0.2">
      <c r="B533" t="s">
        <v>20</v>
      </c>
      <c r="C533">
        <v>41</v>
      </c>
      <c r="G533" t="s">
        <v>20</v>
      </c>
      <c r="H533">
        <v>144</v>
      </c>
    </row>
    <row r="534" spans="2:8" x14ac:dyDescent="0.2">
      <c r="B534" t="s">
        <v>20</v>
      </c>
      <c r="C534">
        <v>1821</v>
      </c>
      <c r="G534" t="s">
        <v>20</v>
      </c>
      <c r="H534">
        <v>1902</v>
      </c>
    </row>
    <row r="535" spans="2:8" x14ac:dyDescent="0.2">
      <c r="B535" t="s">
        <v>20</v>
      </c>
      <c r="C535">
        <v>164</v>
      </c>
      <c r="G535" t="s">
        <v>20</v>
      </c>
      <c r="H535">
        <v>105</v>
      </c>
    </row>
    <row r="536" spans="2:8" x14ac:dyDescent="0.2">
      <c r="B536" t="s">
        <v>20</v>
      </c>
      <c r="C536">
        <v>157</v>
      </c>
      <c r="G536" t="s">
        <v>20</v>
      </c>
      <c r="H536">
        <v>132</v>
      </c>
    </row>
    <row r="537" spans="2:8" x14ac:dyDescent="0.2">
      <c r="B537" t="s">
        <v>20</v>
      </c>
      <c r="C537">
        <v>246</v>
      </c>
      <c r="G537" t="s">
        <v>20</v>
      </c>
      <c r="H537">
        <v>96</v>
      </c>
    </row>
    <row r="538" spans="2:8" x14ac:dyDescent="0.2">
      <c r="B538" t="s">
        <v>20</v>
      </c>
      <c r="C538">
        <v>1396</v>
      </c>
      <c r="G538" t="s">
        <v>20</v>
      </c>
      <c r="H538">
        <v>114</v>
      </c>
    </row>
    <row r="539" spans="2:8" x14ac:dyDescent="0.2">
      <c r="B539" t="s">
        <v>20</v>
      </c>
      <c r="C539">
        <v>2506</v>
      </c>
      <c r="G539" t="s">
        <v>20</v>
      </c>
      <c r="H539">
        <v>203</v>
      </c>
    </row>
    <row r="540" spans="2:8" x14ac:dyDescent="0.2">
      <c r="B540" t="s">
        <v>20</v>
      </c>
      <c r="C540">
        <v>244</v>
      </c>
      <c r="G540" t="s">
        <v>20</v>
      </c>
      <c r="H540">
        <v>1559</v>
      </c>
    </row>
    <row r="541" spans="2:8" x14ac:dyDescent="0.2">
      <c r="B541" t="s">
        <v>20</v>
      </c>
      <c r="C541">
        <v>146</v>
      </c>
      <c r="G541" t="s">
        <v>20</v>
      </c>
      <c r="H541">
        <v>1548</v>
      </c>
    </row>
    <row r="542" spans="2:8" x14ac:dyDescent="0.2">
      <c r="B542" t="s">
        <v>20</v>
      </c>
      <c r="C542">
        <v>1267</v>
      </c>
      <c r="G542" t="s">
        <v>20</v>
      </c>
      <c r="H542">
        <v>80</v>
      </c>
    </row>
    <row r="543" spans="2:8" x14ac:dyDescent="0.2">
      <c r="B543" t="s">
        <v>20</v>
      </c>
      <c r="C543">
        <v>1561</v>
      </c>
      <c r="G543" t="s">
        <v>20</v>
      </c>
      <c r="H543">
        <v>131</v>
      </c>
    </row>
    <row r="544" spans="2:8" x14ac:dyDescent="0.2">
      <c r="B544" t="s">
        <v>20</v>
      </c>
      <c r="C544">
        <v>48</v>
      </c>
      <c r="G544" t="s">
        <v>20</v>
      </c>
      <c r="H544">
        <v>112</v>
      </c>
    </row>
    <row r="545" spans="2:8" x14ac:dyDescent="0.2">
      <c r="B545" t="s">
        <v>20</v>
      </c>
      <c r="C545">
        <v>2739</v>
      </c>
      <c r="G545" t="s">
        <v>20</v>
      </c>
      <c r="H545">
        <v>155</v>
      </c>
    </row>
    <row r="546" spans="2:8" x14ac:dyDescent="0.2">
      <c r="B546" t="s">
        <v>20</v>
      </c>
      <c r="C546">
        <v>3537</v>
      </c>
      <c r="G546" t="s">
        <v>20</v>
      </c>
      <c r="H546">
        <v>266</v>
      </c>
    </row>
    <row r="547" spans="2:8" x14ac:dyDescent="0.2">
      <c r="B547" t="s">
        <v>20</v>
      </c>
      <c r="C547">
        <v>2107</v>
      </c>
      <c r="G547" t="s">
        <v>20</v>
      </c>
      <c r="H547">
        <v>155</v>
      </c>
    </row>
    <row r="548" spans="2:8" x14ac:dyDescent="0.2">
      <c r="B548" t="s">
        <v>20</v>
      </c>
      <c r="C548">
        <v>3318</v>
      </c>
      <c r="G548" t="s">
        <v>20</v>
      </c>
      <c r="H548">
        <v>207</v>
      </c>
    </row>
    <row r="549" spans="2:8" x14ac:dyDescent="0.2">
      <c r="B549" t="s">
        <v>20</v>
      </c>
      <c r="C549">
        <v>340</v>
      </c>
      <c r="G549" t="s">
        <v>20</v>
      </c>
      <c r="H549">
        <v>245</v>
      </c>
    </row>
    <row r="550" spans="2:8" x14ac:dyDescent="0.2">
      <c r="B550" t="s">
        <v>20</v>
      </c>
      <c r="C550">
        <v>1442</v>
      </c>
      <c r="G550" t="s">
        <v>20</v>
      </c>
      <c r="H550">
        <v>1573</v>
      </c>
    </row>
    <row r="551" spans="2:8" x14ac:dyDescent="0.2">
      <c r="B551" t="s">
        <v>20</v>
      </c>
      <c r="C551">
        <v>126</v>
      </c>
      <c r="G551" t="s">
        <v>20</v>
      </c>
      <c r="H551">
        <v>114</v>
      </c>
    </row>
    <row r="552" spans="2:8" x14ac:dyDescent="0.2">
      <c r="B552" t="s">
        <v>20</v>
      </c>
      <c r="C552">
        <v>524</v>
      </c>
      <c r="G552" t="s">
        <v>20</v>
      </c>
      <c r="H552">
        <v>93</v>
      </c>
    </row>
    <row r="553" spans="2:8" x14ac:dyDescent="0.2">
      <c r="B553" t="s">
        <v>20</v>
      </c>
      <c r="C553">
        <v>1989</v>
      </c>
      <c r="G553" t="s">
        <v>20</v>
      </c>
      <c r="H553">
        <v>1681</v>
      </c>
    </row>
    <row r="554" spans="2:8" x14ac:dyDescent="0.2">
      <c r="B554" t="s">
        <v>20</v>
      </c>
      <c r="C554">
        <v>157</v>
      </c>
      <c r="G554" t="s">
        <v>20</v>
      </c>
      <c r="H554">
        <v>32</v>
      </c>
    </row>
    <row r="555" spans="2:8" x14ac:dyDescent="0.2">
      <c r="B555" t="s">
        <v>20</v>
      </c>
      <c r="C555">
        <v>4498</v>
      </c>
      <c r="G555" t="s">
        <v>20</v>
      </c>
      <c r="H555">
        <v>135</v>
      </c>
    </row>
    <row r="556" spans="2:8" x14ac:dyDescent="0.2">
      <c r="B556" t="s">
        <v>20</v>
      </c>
      <c r="C556">
        <v>80</v>
      </c>
      <c r="G556" t="s">
        <v>20</v>
      </c>
      <c r="H556">
        <v>140</v>
      </c>
    </row>
    <row r="557" spans="2:8" x14ac:dyDescent="0.2">
      <c r="B557" t="s">
        <v>20</v>
      </c>
      <c r="C557">
        <v>43</v>
      </c>
      <c r="G557" t="s">
        <v>20</v>
      </c>
      <c r="H557">
        <v>92</v>
      </c>
    </row>
    <row r="558" spans="2:8" x14ac:dyDescent="0.2">
      <c r="B558" t="s">
        <v>20</v>
      </c>
      <c r="C558">
        <v>2053</v>
      </c>
      <c r="G558" t="s">
        <v>20</v>
      </c>
      <c r="H558">
        <v>1015</v>
      </c>
    </row>
    <row r="559" spans="2:8" x14ac:dyDescent="0.2">
      <c r="B559" t="s">
        <v>20</v>
      </c>
      <c r="C559">
        <v>168</v>
      </c>
      <c r="G559" t="s">
        <v>20</v>
      </c>
      <c r="H559">
        <v>323</v>
      </c>
    </row>
    <row r="560" spans="2:8" x14ac:dyDescent="0.2">
      <c r="B560" t="s">
        <v>20</v>
      </c>
      <c r="C560">
        <v>4289</v>
      </c>
      <c r="G560" t="s">
        <v>20</v>
      </c>
      <c r="H560">
        <v>2326</v>
      </c>
    </row>
    <row r="561" spans="2:8" x14ac:dyDescent="0.2">
      <c r="B561" t="s">
        <v>20</v>
      </c>
      <c r="C561">
        <v>165</v>
      </c>
      <c r="G561" t="s">
        <v>20</v>
      </c>
      <c r="H561">
        <v>381</v>
      </c>
    </row>
    <row r="562" spans="2:8" x14ac:dyDescent="0.2">
      <c r="B562" t="s">
        <v>20</v>
      </c>
      <c r="C562">
        <v>1815</v>
      </c>
      <c r="G562" t="s">
        <v>20</v>
      </c>
      <c r="H562">
        <v>480</v>
      </c>
    </row>
    <row r="563" spans="2:8" x14ac:dyDescent="0.2">
      <c r="B563" t="s">
        <v>20</v>
      </c>
      <c r="C563">
        <v>397</v>
      </c>
      <c r="G563" t="s">
        <v>20</v>
      </c>
      <c r="H563">
        <v>226</v>
      </c>
    </row>
    <row r="564" spans="2:8" x14ac:dyDescent="0.2">
      <c r="B564" t="s">
        <v>20</v>
      </c>
      <c r="C564">
        <v>1539</v>
      </c>
      <c r="G564" t="s">
        <v>20</v>
      </c>
      <c r="H564">
        <v>241</v>
      </c>
    </row>
    <row r="565" spans="2:8" x14ac:dyDescent="0.2">
      <c r="B565" t="s">
        <v>20</v>
      </c>
      <c r="C565">
        <v>138</v>
      </c>
      <c r="G565" t="s">
        <v>20</v>
      </c>
      <c r="H565">
        <v>132</v>
      </c>
    </row>
    <row r="566" spans="2:8" x14ac:dyDescent="0.2">
      <c r="B566" t="s">
        <v>20</v>
      </c>
      <c r="C566">
        <v>3594</v>
      </c>
      <c r="G566" t="s">
        <v>20</v>
      </c>
      <c r="H566">
        <v>2043</v>
      </c>
    </row>
    <row r="567" spans="2:8" x14ac:dyDescent="0.2">
      <c r="B567" t="s">
        <v>20</v>
      </c>
      <c r="C567">
        <v>5880</v>
      </c>
    </row>
    <row r="568" spans="2:8" x14ac:dyDescent="0.2">
      <c r="B568" t="s">
        <v>20</v>
      </c>
      <c r="C568">
        <v>112</v>
      </c>
    </row>
    <row r="569" spans="2:8" x14ac:dyDescent="0.2">
      <c r="B569" t="s">
        <v>20</v>
      </c>
      <c r="C569">
        <v>943</v>
      </c>
    </row>
    <row r="570" spans="2:8" x14ac:dyDescent="0.2">
      <c r="B570" t="s">
        <v>20</v>
      </c>
      <c r="C570">
        <v>2468</v>
      </c>
    </row>
    <row r="571" spans="2:8" x14ac:dyDescent="0.2">
      <c r="B571" t="s">
        <v>20</v>
      </c>
      <c r="C571">
        <v>2551</v>
      </c>
    </row>
    <row r="572" spans="2:8" x14ac:dyDescent="0.2">
      <c r="B572" t="s">
        <v>20</v>
      </c>
      <c r="C572">
        <v>101</v>
      </c>
    </row>
    <row r="573" spans="2:8" x14ac:dyDescent="0.2">
      <c r="B573" t="s">
        <v>20</v>
      </c>
      <c r="C573">
        <v>92</v>
      </c>
    </row>
    <row r="574" spans="2:8" x14ac:dyDescent="0.2">
      <c r="B574" t="s">
        <v>20</v>
      </c>
      <c r="C574">
        <v>62</v>
      </c>
    </row>
    <row r="575" spans="2:8" x14ac:dyDescent="0.2">
      <c r="B575" t="s">
        <v>20</v>
      </c>
      <c r="C575">
        <v>149</v>
      </c>
    </row>
    <row r="576" spans="2:8" x14ac:dyDescent="0.2">
      <c r="B576" t="s">
        <v>20</v>
      </c>
      <c r="C576">
        <v>329</v>
      </c>
    </row>
    <row r="577" spans="2:3" x14ac:dyDescent="0.2">
      <c r="B577" t="s">
        <v>20</v>
      </c>
      <c r="C577">
        <v>97</v>
      </c>
    </row>
    <row r="578" spans="2:3" x14ac:dyDescent="0.2">
      <c r="B578" t="s">
        <v>20</v>
      </c>
      <c r="C578">
        <v>1784</v>
      </c>
    </row>
    <row r="579" spans="2:3" x14ac:dyDescent="0.2">
      <c r="B579" t="s">
        <v>20</v>
      </c>
      <c r="C579">
        <v>1684</v>
      </c>
    </row>
    <row r="580" spans="2:3" x14ac:dyDescent="0.2">
      <c r="B580" t="s">
        <v>20</v>
      </c>
      <c r="C580">
        <v>250</v>
      </c>
    </row>
    <row r="581" spans="2:3" x14ac:dyDescent="0.2">
      <c r="B581" t="s">
        <v>20</v>
      </c>
      <c r="C581">
        <v>238</v>
      </c>
    </row>
    <row r="582" spans="2:3" x14ac:dyDescent="0.2">
      <c r="B582" t="s">
        <v>20</v>
      </c>
      <c r="C582">
        <v>53</v>
      </c>
    </row>
    <row r="583" spans="2:3" x14ac:dyDescent="0.2">
      <c r="B583" t="s">
        <v>20</v>
      </c>
      <c r="C583">
        <v>214</v>
      </c>
    </row>
    <row r="584" spans="2:3" x14ac:dyDescent="0.2">
      <c r="B584" t="s">
        <v>20</v>
      </c>
      <c r="C584">
        <v>222</v>
      </c>
    </row>
    <row r="585" spans="2:3" x14ac:dyDescent="0.2">
      <c r="B585" t="s">
        <v>20</v>
      </c>
      <c r="C585">
        <v>1884</v>
      </c>
    </row>
    <row r="586" spans="2:3" x14ac:dyDescent="0.2">
      <c r="B586" t="s">
        <v>20</v>
      </c>
      <c r="C586">
        <v>218</v>
      </c>
    </row>
    <row r="587" spans="2:3" x14ac:dyDescent="0.2">
      <c r="B587" t="s">
        <v>20</v>
      </c>
      <c r="C587">
        <v>6465</v>
      </c>
    </row>
    <row r="588" spans="2:3" x14ac:dyDescent="0.2">
      <c r="B588" t="s">
        <v>20</v>
      </c>
      <c r="C588">
        <v>59</v>
      </c>
    </row>
    <row r="589" spans="2:3" x14ac:dyDescent="0.2">
      <c r="B589" t="s">
        <v>20</v>
      </c>
      <c r="C589">
        <v>88</v>
      </c>
    </row>
    <row r="590" spans="2:3" x14ac:dyDescent="0.2">
      <c r="B590" t="s">
        <v>20</v>
      </c>
      <c r="C590">
        <v>1697</v>
      </c>
    </row>
    <row r="591" spans="2:3" x14ac:dyDescent="0.2">
      <c r="B591" t="s">
        <v>20</v>
      </c>
      <c r="C591">
        <v>92</v>
      </c>
    </row>
    <row r="592" spans="2:3" x14ac:dyDescent="0.2">
      <c r="B592" t="s">
        <v>20</v>
      </c>
      <c r="C592">
        <v>186</v>
      </c>
    </row>
    <row r="593" spans="2:3" x14ac:dyDescent="0.2">
      <c r="B593" t="s">
        <v>20</v>
      </c>
      <c r="C593">
        <v>138</v>
      </c>
    </row>
    <row r="594" spans="2:3" x14ac:dyDescent="0.2">
      <c r="B594" t="s">
        <v>20</v>
      </c>
      <c r="C594">
        <v>261</v>
      </c>
    </row>
    <row r="595" spans="2:3" x14ac:dyDescent="0.2">
      <c r="B595" t="s">
        <v>20</v>
      </c>
      <c r="C595">
        <v>107</v>
      </c>
    </row>
    <row r="596" spans="2:3" x14ac:dyDescent="0.2">
      <c r="B596" t="s">
        <v>20</v>
      </c>
      <c r="C596">
        <v>199</v>
      </c>
    </row>
    <row r="597" spans="2:3" x14ac:dyDescent="0.2">
      <c r="B597" t="s">
        <v>20</v>
      </c>
      <c r="C597">
        <v>5512</v>
      </c>
    </row>
    <row r="598" spans="2:3" x14ac:dyDescent="0.2">
      <c r="B598" t="s">
        <v>20</v>
      </c>
      <c r="C598">
        <v>86</v>
      </c>
    </row>
    <row r="599" spans="2:3" x14ac:dyDescent="0.2">
      <c r="B599" t="s">
        <v>20</v>
      </c>
      <c r="C599">
        <v>2768</v>
      </c>
    </row>
    <row r="600" spans="2:3" x14ac:dyDescent="0.2">
      <c r="B600" t="s">
        <v>20</v>
      </c>
      <c r="C600">
        <v>48</v>
      </c>
    </row>
    <row r="601" spans="2:3" x14ac:dyDescent="0.2">
      <c r="B601" t="s">
        <v>20</v>
      </c>
      <c r="C601">
        <v>87</v>
      </c>
    </row>
    <row r="602" spans="2:3" x14ac:dyDescent="0.2">
      <c r="B602" t="s">
        <v>20</v>
      </c>
      <c r="C602">
        <v>1894</v>
      </c>
    </row>
    <row r="603" spans="2:3" x14ac:dyDescent="0.2">
      <c r="B603" t="s">
        <v>20</v>
      </c>
      <c r="C603">
        <v>282</v>
      </c>
    </row>
    <row r="604" spans="2:3" x14ac:dyDescent="0.2">
      <c r="B604" t="s">
        <v>20</v>
      </c>
      <c r="C604">
        <v>116</v>
      </c>
    </row>
    <row r="605" spans="2:3" x14ac:dyDescent="0.2">
      <c r="B605" t="s">
        <v>20</v>
      </c>
      <c r="C605">
        <v>83</v>
      </c>
    </row>
    <row r="606" spans="2:3" x14ac:dyDescent="0.2">
      <c r="B606" t="s">
        <v>20</v>
      </c>
      <c r="C606">
        <v>91</v>
      </c>
    </row>
    <row r="607" spans="2:3" x14ac:dyDescent="0.2">
      <c r="B607" t="s">
        <v>20</v>
      </c>
      <c r="C607">
        <v>546</v>
      </c>
    </row>
    <row r="608" spans="2:3" x14ac:dyDescent="0.2">
      <c r="B608" t="s">
        <v>20</v>
      </c>
      <c r="C608">
        <v>393</v>
      </c>
    </row>
    <row r="609" spans="2:3" x14ac:dyDescent="0.2">
      <c r="B609" t="s">
        <v>20</v>
      </c>
      <c r="C609">
        <v>133</v>
      </c>
    </row>
    <row r="610" spans="2:3" x14ac:dyDescent="0.2">
      <c r="B610" t="s">
        <v>20</v>
      </c>
      <c r="C610">
        <v>254</v>
      </c>
    </row>
    <row r="611" spans="2:3" x14ac:dyDescent="0.2">
      <c r="B611" t="s">
        <v>20</v>
      </c>
      <c r="C611">
        <v>176</v>
      </c>
    </row>
    <row r="612" spans="2:3" x14ac:dyDescent="0.2">
      <c r="B612" t="s">
        <v>20</v>
      </c>
      <c r="C612">
        <v>337</v>
      </c>
    </row>
    <row r="613" spans="2:3" x14ac:dyDescent="0.2">
      <c r="B613" t="s">
        <v>20</v>
      </c>
      <c r="C613">
        <v>107</v>
      </c>
    </row>
    <row r="614" spans="2:3" x14ac:dyDescent="0.2">
      <c r="B614" t="s">
        <v>20</v>
      </c>
      <c r="C614">
        <v>183</v>
      </c>
    </row>
    <row r="615" spans="2:3" x14ac:dyDescent="0.2">
      <c r="B615" t="s">
        <v>20</v>
      </c>
      <c r="C615">
        <v>72</v>
      </c>
    </row>
    <row r="616" spans="2:3" x14ac:dyDescent="0.2">
      <c r="B616" t="s">
        <v>20</v>
      </c>
      <c r="C616">
        <v>295</v>
      </c>
    </row>
    <row r="617" spans="2:3" x14ac:dyDescent="0.2">
      <c r="B617" t="s">
        <v>20</v>
      </c>
      <c r="C617">
        <v>142</v>
      </c>
    </row>
    <row r="618" spans="2:3" x14ac:dyDescent="0.2">
      <c r="B618" t="s">
        <v>20</v>
      </c>
      <c r="C618">
        <v>85</v>
      </c>
    </row>
    <row r="619" spans="2:3" x14ac:dyDescent="0.2">
      <c r="B619" t="s">
        <v>20</v>
      </c>
      <c r="C619">
        <v>659</v>
      </c>
    </row>
    <row r="620" spans="2:3" x14ac:dyDescent="0.2">
      <c r="B620" t="s">
        <v>20</v>
      </c>
      <c r="C620">
        <v>121</v>
      </c>
    </row>
    <row r="621" spans="2:3" x14ac:dyDescent="0.2">
      <c r="B621" t="s">
        <v>20</v>
      </c>
      <c r="C621">
        <v>3742</v>
      </c>
    </row>
    <row r="622" spans="2:3" x14ac:dyDescent="0.2">
      <c r="B622" t="s">
        <v>20</v>
      </c>
      <c r="C622">
        <v>223</v>
      </c>
    </row>
    <row r="623" spans="2:3" x14ac:dyDescent="0.2">
      <c r="B623" t="s">
        <v>20</v>
      </c>
      <c r="C623">
        <v>133</v>
      </c>
    </row>
    <row r="624" spans="2:3" x14ac:dyDescent="0.2">
      <c r="B624" t="s">
        <v>20</v>
      </c>
      <c r="C624">
        <v>5168</v>
      </c>
    </row>
    <row r="625" spans="2:3" x14ac:dyDescent="0.2">
      <c r="B625" t="s">
        <v>20</v>
      </c>
      <c r="C625">
        <v>307</v>
      </c>
    </row>
    <row r="626" spans="2:3" x14ac:dyDescent="0.2">
      <c r="B626" t="s">
        <v>20</v>
      </c>
      <c r="C626">
        <v>2441</v>
      </c>
    </row>
    <row r="627" spans="2:3" x14ac:dyDescent="0.2">
      <c r="B627" t="s">
        <v>20</v>
      </c>
      <c r="C627">
        <v>1385</v>
      </c>
    </row>
    <row r="628" spans="2:3" x14ac:dyDescent="0.2">
      <c r="B628" t="s">
        <v>20</v>
      </c>
      <c r="C628">
        <v>190</v>
      </c>
    </row>
    <row r="629" spans="2:3" x14ac:dyDescent="0.2">
      <c r="B629" t="s">
        <v>20</v>
      </c>
      <c r="C629">
        <v>470</v>
      </c>
    </row>
    <row r="630" spans="2:3" x14ac:dyDescent="0.2">
      <c r="B630" t="s">
        <v>20</v>
      </c>
      <c r="C630">
        <v>253</v>
      </c>
    </row>
    <row r="631" spans="2:3" x14ac:dyDescent="0.2">
      <c r="B631" t="s">
        <v>20</v>
      </c>
      <c r="C631">
        <v>1113</v>
      </c>
    </row>
    <row r="632" spans="2:3" x14ac:dyDescent="0.2">
      <c r="B632" t="s">
        <v>20</v>
      </c>
      <c r="C632">
        <v>2283</v>
      </c>
    </row>
    <row r="633" spans="2:3" x14ac:dyDescent="0.2">
      <c r="B633" t="s">
        <v>20</v>
      </c>
      <c r="C633">
        <v>1095</v>
      </c>
    </row>
    <row r="634" spans="2:3" x14ac:dyDescent="0.2">
      <c r="B634" t="s">
        <v>20</v>
      </c>
      <c r="C634">
        <v>1690</v>
      </c>
    </row>
    <row r="635" spans="2:3" x14ac:dyDescent="0.2">
      <c r="B635" t="s">
        <v>20</v>
      </c>
      <c r="C635">
        <v>191</v>
      </c>
    </row>
    <row r="636" spans="2:3" x14ac:dyDescent="0.2">
      <c r="B636" t="s">
        <v>20</v>
      </c>
      <c r="C636">
        <v>2013</v>
      </c>
    </row>
    <row r="637" spans="2:3" x14ac:dyDescent="0.2">
      <c r="B637" t="s">
        <v>20</v>
      </c>
      <c r="C637">
        <v>1703</v>
      </c>
    </row>
    <row r="638" spans="2:3" x14ac:dyDescent="0.2">
      <c r="B638" t="s">
        <v>20</v>
      </c>
      <c r="C638">
        <v>80</v>
      </c>
    </row>
    <row r="639" spans="2:3" x14ac:dyDescent="0.2">
      <c r="B639" t="s">
        <v>20</v>
      </c>
      <c r="C639">
        <v>41</v>
      </c>
    </row>
    <row r="640" spans="2:3" x14ac:dyDescent="0.2">
      <c r="B640" t="s">
        <v>20</v>
      </c>
      <c r="C640">
        <v>187</v>
      </c>
    </row>
    <row r="641" spans="2:3" x14ac:dyDescent="0.2">
      <c r="B641" t="s">
        <v>20</v>
      </c>
      <c r="C641">
        <v>2875</v>
      </c>
    </row>
    <row r="642" spans="2:3" x14ac:dyDescent="0.2">
      <c r="B642" t="s">
        <v>20</v>
      </c>
      <c r="C642">
        <v>88</v>
      </c>
    </row>
    <row r="643" spans="2:3" x14ac:dyDescent="0.2">
      <c r="B643" t="s">
        <v>20</v>
      </c>
      <c r="C643">
        <v>191</v>
      </c>
    </row>
    <row r="644" spans="2:3" x14ac:dyDescent="0.2">
      <c r="B644" t="s">
        <v>20</v>
      </c>
      <c r="C644">
        <v>139</v>
      </c>
    </row>
    <row r="645" spans="2:3" x14ac:dyDescent="0.2">
      <c r="B645" t="s">
        <v>20</v>
      </c>
      <c r="C645">
        <v>186</v>
      </c>
    </row>
    <row r="646" spans="2:3" x14ac:dyDescent="0.2">
      <c r="B646" t="s">
        <v>20</v>
      </c>
      <c r="C646">
        <v>112</v>
      </c>
    </row>
    <row r="647" spans="2:3" x14ac:dyDescent="0.2">
      <c r="B647" t="s">
        <v>20</v>
      </c>
      <c r="C647">
        <v>101</v>
      </c>
    </row>
    <row r="648" spans="2:3" x14ac:dyDescent="0.2">
      <c r="B648" t="s">
        <v>20</v>
      </c>
      <c r="C648">
        <v>206</v>
      </c>
    </row>
    <row r="649" spans="2:3" x14ac:dyDescent="0.2">
      <c r="B649" t="s">
        <v>20</v>
      </c>
      <c r="C649">
        <v>154</v>
      </c>
    </row>
    <row r="650" spans="2:3" x14ac:dyDescent="0.2">
      <c r="B650" t="s">
        <v>20</v>
      </c>
      <c r="C650">
        <v>5966</v>
      </c>
    </row>
    <row r="651" spans="2:3" x14ac:dyDescent="0.2">
      <c r="B651" t="s">
        <v>20</v>
      </c>
      <c r="C651">
        <v>169</v>
      </c>
    </row>
    <row r="652" spans="2:3" x14ac:dyDescent="0.2">
      <c r="B652" t="s">
        <v>20</v>
      </c>
      <c r="C652">
        <v>2106</v>
      </c>
    </row>
    <row r="653" spans="2:3" x14ac:dyDescent="0.2">
      <c r="B653" t="s">
        <v>20</v>
      </c>
      <c r="C653">
        <v>131</v>
      </c>
    </row>
    <row r="654" spans="2:3" x14ac:dyDescent="0.2">
      <c r="B654" t="s">
        <v>20</v>
      </c>
      <c r="C654">
        <v>84</v>
      </c>
    </row>
    <row r="655" spans="2:3" x14ac:dyDescent="0.2">
      <c r="B655" t="s">
        <v>20</v>
      </c>
      <c r="C655">
        <v>155</v>
      </c>
    </row>
    <row r="656" spans="2:3" x14ac:dyDescent="0.2">
      <c r="B656" t="s">
        <v>20</v>
      </c>
      <c r="C656">
        <v>189</v>
      </c>
    </row>
    <row r="657" spans="2:3" x14ac:dyDescent="0.2">
      <c r="B657" t="s">
        <v>20</v>
      </c>
      <c r="C657">
        <v>4799</v>
      </c>
    </row>
    <row r="658" spans="2:3" x14ac:dyDescent="0.2">
      <c r="B658" t="s">
        <v>20</v>
      </c>
      <c r="C658">
        <v>1137</v>
      </c>
    </row>
    <row r="659" spans="2:3" x14ac:dyDescent="0.2">
      <c r="B659" t="s">
        <v>20</v>
      </c>
      <c r="C659">
        <v>1152</v>
      </c>
    </row>
    <row r="660" spans="2:3" x14ac:dyDescent="0.2">
      <c r="B660" t="s">
        <v>20</v>
      </c>
      <c r="C660">
        <v>50</v>
      </c>
    </row>
    <row r="661" spans="2:3" x14ac:dyDescent="0.2">
      <c r="B661" t="s">
        <v>20</v>
      </c>
      <c r="C661">
        <v>3059</v>
      </c>
    </row>
    <row r="662" spans="2:3" x14ac:dyDescent="0.2">
      <c r="B662" t="s">
        <v>20</v>
      </c>
      <c r="C662">
        <v>34</v>
      </c>
    </row>
    <row r="663" spans="2:3" x14ac:dyDescent="0.2">
      <c r="B663" t="s">
        <v>20</v>
      </c>
      <c r="C663">
        <v>220</v>
      </c>
    </row>
    <row r="664" spans="2:3" x14ac:dyDescent="0.2">
      <c r="B664" t="s">
        <v>20</v>
      </c>
      <c r="C664">
        <v>1604</v>
      </c>
    </row>
    <row r="665" spans="2:3" x14ac:dyDescent="0.2">
      <c r="B665" t="s">
        <v>20</v>
      </c>
      <c r="C665">
        <v>454</v>
      </c>
    </row>
    <row r="666" spans="2:3" x14ac:dyDescent="0.2">
      <c r="B666" t="s">
        <v>20</v>
      </c>
      <c r="C666">
        <v>123</v>
      </c>
    </row>
    <row r="667" spans="2:3" x14ac:dyDescent="0.2">
      <c r="B667" t="s">
        <v>20</v>
      </c>
      <c r="C667">
        <v>299</v>
      </c>
    </row>
    <row r="668" spans="2:3" x14ac:dyDescent="0.2">
      <c r="B668" t="s">
        <v>20</v>
      </c>
      <c r="C668">
        <v>2237</v>
      </c>
    </row>
    <row r="669" spans="2:3" x14ac:dyDescent="0.2">
      <c r="B669" t="s">
        <v>20</v>
      </c>
      <c r="C669">
        <v>645</v>
      </c>
    </row>
    <row r="670" spans="2:3" x14ac:dyDescent="0.2">
      <c r="B670" t="s">
        <v>20</v>
      </c>
      <c r="C670">
        <v>484</v>
      </c>
    </row>
    <row r="671" spans="2:3" x14ac:dyDescent="0.2">
      <c r="B671" t="s">
        <v>20</v>
      </c>
      <c r="C671">
        <v>154</v>
      </c>
    </row>
    <row r="672" spans="2:3" x14ac:dyDescent="0.2">
      <c r="B672" t="s">
        <v>20</v>
      </c>
      <c r="C672">
        <v>82</v>
      </c>
    </row>
    <row r="673" spans="2:3" x14ac:dyDescent="0.2">
      <c r="B673" t="s">
        <v>20</v>
      </c>
      <c r="C673">
        <v>134</v>
      </c>
    </row>
    <row r="674" spans="2:3" x14ac:dyDescent="0.2">
      <c r="B674" t="s">
        <v>20</v>
      </c>
      <c r="C674">
        <v>5203</v>
      </c>
    </row>
    <row r="675" spans="2:3" x14ac:dyDescent="0.2">
      <c r="B675" t="s">
        <v>20</v>
      </c>
      <c r="C675">
        <v>94</v>
      </c>
    </row>
    <row r="676" spans="2:3" x14ac:dyDescent="0.2">
      <c r="B676" t="s">
        <v>20</v>
      </c>
      <c r="C676">
        <v>205</v>
      </c>
    </row>
    <row r="677" spans="2:3" x14ac:dyDescent="0.2">
      <c r="B677" t="s">
        <v>20</v>
      </c>
      <c r="C677">
        <v>92</v>
      </c>
    </row>
    <row r="678" spans="2:3" x14ac:dyDescent="0.2">
      <c r="B678" t="s">
        <v>20</v>
      </c>
      <c r="C678">
        <v>219</v>
      </c>
    </row>
    <row r="679" spans="2:3" x14ac:dyDescent="0.2">
      <c r="B679" t="s">
        <v>20</v>
      </c>
      <c r="C679">
        <v>2526</v>
      </c>
    </row>
    <row r="680" spans="2:3" x14ac:dyDescent="0.2">
      <c r="B680" t="s">
        <v>20</v>
      </c>
      <c r="C680">
        <v>94</v>
      </c>
    </row>
    <row r="681" spans="2:3" x14ac:dyDescent="0.2">
      <c r="B681" t="s">
        <v>20</v>
      </c>
      <c r="C681">
        <v>1713</v>
      </c>
    </row>
    <row r="682" spans="2:3" x14ac:dyDescent="0.2">
      <c r="B682" t="s">
        <v>20</v>
      </c>
      <c r="C682">
        <v>249</v>
      </c>
    </row>
    <row r="683" spans="2:3" x14ac:dyDescent="0.2">
      <c r="B683" t="s">
        <v>20</v>
      </c>
      <c r="C683">
        <v>192</v>
      </c>
    </row>
    <row r="684" spans="2:3" x14ac:dyDescent="0.2">
      <c r="B684" t="s">
        <v>20</v>
      </c>
      <c r="C684">
        <v>247</v>
      </c>
    </row>
    <row r="685" spans="2:3" x14ac:dyDescent="0.2">
      <c r="B685" t="s">
        <v>20</v>
      </c>
      <c r="C685">
        <v>2293</v>
      </c>
    </row>
    <row r="686" spans="2:3" x14ac:dyDescent="0.2">
      <c r="B686" t="s">
        <v>20</v>
      </c>
      <c r="C686">
        <v>3131</v>
      </c>
    </row>
    <row r="687" spans="2:3" x14ac:dyDescent="0.2">
      <c r="B687" t="s">
        <v>20</v>
      </c>
      <c r="C687">
        <v>143</v>
      </c>
    </row>
    <row r="688" spans="2:3" x14ac:dyDescent="0.2">
      <c r="B688" t="s">
        <v>20</v>
      </c>
      <c r="C688">
        <v>296</v>
      </c>
    </row>
    <row r="689" spans="2:3" x14ac:dyDescent="0.2">
      <c r="B689" t="s">
        <v>20</v>
      </c>
      <c r="C689">
        <v>170</v>
      </c>
    </row>
    <row r="690" spans="2:3" x14ac:dyDescent="0.2">
      <c r="B690" t="s">
        <v>20</v>
      </c>
      <c r="C690">
        <v>86</v>
      </c>
    </row>
    <row r="691" spans="2:3" x14ac:dyDescent="0.2">
      <c r="B691" t="s">
        <v>20</v>
      </c>
      <c r="C691">
        <v>6286</v>
      </c>
    </row>
    <row r="692" spans="2:3" x14ac:dyDescent="0.2">
      <c r="B692" t="s">
        <v>20</v>
      </c>
      <c r="C692">
        <v>3727</v>
      </c>
    </row>
    <row r="693" spans="2:3" x14ac:dyDescent="0.2">
      <c r="B693" t="s">
        <v>20</v>
      </c>
      <c r="C693">
        <v>1605</v>
      </c>
    </row>
    <row r="694" spans="2:3" x14ac:dyDescent="0.2">
      <c r="B694" t="s">
        <v>20</v>
      </c>
      <c r="C694">
        <v>2120</v>
      </c>
    </row>
    <row r="695" spans="2:3" x14ac:dyDescent="0.2">
      <c r="B695" t="s">
        <v>20</v>
      </c>
      <c r="C695">
        <v>50</v>
      </c>
    </row>
    <row r="696" spans="2:3" x14ac:dyDescent="0.2">
      <c r="B696" t="s">
        <v>20</v>
      </c>
      <c r="C696">
        <v>2080</v>
      </c>
    </row>
    <row r="697" spans="2:3" x14ac:dyDescent="0.2">
      <c r="B697" t="s">
        <v>20</v>
      </c>
      <c r="C697">
        <v>2105</v>
      </c>
    </row>
    <row r="698" spans="2:3" x14ac:dyDescent="0.2">
      <c r="B698" t="s">
        <v>20</v>
      </c>
      <c r="C698">
        <v>2436</v>
      </c>
    </row>
    <row r="699" spans="2:3" x14ac:dyDescent="0.2">
      <c r="B699" t="s">
        <v>20</v>
      </c>
      <c r="C699">
        <v>80</v>
      </c>
    </row>
    <row r="700" spans="2:3" x14ac:dyDescent="0.2">
      <c r="B700" t="s">
        <v>20</v>
      </c>
      <c r="C700">
        <v>42</v>
      </c>
    </row>
    <row r="701" spans="2:3" x14ac:dyDescent="0.2">
      <c r="B701" t="s">
        <v>20</v>
      </c>
      <c r="C701">
        <v>139</v>
      </c>
    </row>
    <row r="702" spans="2:3" x14ac:dyDescent="0.2">
      <c r="B702" t="s">
        <v>20</v>
      </c>
      <c r="C702">
        <v>159</v>
      </c>
    </row>
    <row r="703" spans="2:3" x14ac:dyDescent="0.2">
      <c r="B703" t="s">
        <v>20</v>
      </c>
      <c r="C703">
        <v>381</v>
      </c>
    </row>
    <row r="704" spans="2:3" x14ac:dyDescent="0.2">
      <c r="B704" t="s">
        <v>20</v>
      </c>
      <c r="C704">
        <v>194</v>
      </c>
    </row>
    <row r="705" spans="2:3" x14ac:dyDescent="0.2">
      <c r="B705" t="s">
        <v>20</v>
      </c>
      <c r="C705">
        <v>106</v>
      </c>
    </row>
    <row r="706" spans="2:3" x14ac:dyDescent="0.2">
      <c r="B706" t="s">
        <v>20</v>
      </c>
      <c r="C706">
        <v>142</v>
      </c>
    </row>
    <row r="707" spans="2:3" x14ac:dyDescent="0.2">
      <c r="B707" t="s">
        <v>20</v>
      </c>
      <c r="C707">
        <v>211</v>
      </c>
    </row>
    <row r="708" spans="2:3" x14ac:dyDescent="0.2">
      <c r="B708" t="s">
        <v>20</v>
      </c>
      <c r="C708">
        <v>2756</v>
      </c>
    </row>
    <row r="709" spans="2:3" x14ac:dyDescent="0.2">
      <c r="B709" t="s">
        <v>20</v>
      </c>
      <c r="C709">
        <v>173</v>
      </c>
    </row>
    <row r="710" spans="2:3" x14ac:dyDescent="0.2">
      <c r="B710" t="s">
        <v>20</v>
      </c>
      <c r="C710">
        <v>87</v>
      </c>
    </row>
    <row r="711" spans="2:3" x14ac:dyDescent="0.2">
      <c r="B711" t="s">
        <v>20</v>
      </c>
      <c r="C711">
        <v>1572</v>
      </c>
    </row>
    <row r="712" spans="2:3" x14ac:dyDescent="0.2">
      <c r="B712" t="s">
        <v>20</v>
      </c>
      <c r="C712">
        <v>2346</v>
      </c>
    </row>
    <row r="713" spans="2:3" x14ac:dyDescent="0.2">
      <c r="B713" t="s">
        <v>20</v>
      </c>
      <c r="C713">
        <v>115</v>
      </c>
    </row>
    <row r="714" spans="2:3" x14ac:dyDescent="0.2">
      <c r="B714" t="s">
        <v>20</v>
      </c>
      <c r="C714">
        <v>85</v>
      </c>
    </row>
    <row r="715" spans="2:3" x14ac:dyDescent="0.2">
      <c r="B715" t="s">
        <v>20</v>
      </c>
      <c r="C715">
        <v>144</v>
      </c>
    </row>
    <row r="716" spans="2:3" x14ac:dyDescent="0.2">
      <c r="B716" t="s">
        <v>20</v>
      </c>
      <c r="C716">
        <v>2443</v>
      </c>
    </row>
    <row r="717" spans="2:3" x14ac:dyDescent="0.2">
      <c r="B717" t="s">
        <v>20</v>
      </c>
      <c r="C717">
        <v>64</v>
      </c>
    </row>
    <row r="718" spans="2:3" x14ac:dyDescent="0.2">
      <c r="B718" t="s">
        <v>20</v>
      </c>
      <c r="C718">
        <v>268</v>
      </c>
    </row>
    <row r="719" spans="2:3" x14ac:dyDescent="0.2">
      <c r="B719" t="s">
        <v>20</v>
      </c>
      <c r="C719">
        <v>195</v>
      </c>
    </row>
    <row r="720" spans="2:3" x14ac:dyDescent="0.2">
      <c r="B720" t="s">
        <v>20</v>
      </c>
      <c r="C720">
        <v>186</v>
      </c>
    </row>
    <row r="721" spans="2:3" x14ac:dyDescent="0.2">
      <c r="B721" t="s">
        <v>20</v>
      </c>
      <c r="C721">
        <v>460</v>
      </c>
    </row>
    <row r="722" spans="2:3" x14ac:dyDescent="0.2">
      <c r="B722" t="s">
        <v>20</v>
      </c>
      <c r="C722">
        <v>2528</v>
      </c>
    </row>
    <row r="723" spans="2:3" x14ac:dyDescent="0.2">
      <c r="B723" t="s">
        <v>20</v>
      </c>
      <c r="C723">
        <v>3657</v>
      </c>
    </row>
    <row r="724" spans="2:3" x14ac:dyDescent="0.2">
      <c r="B724" t="s">
        <v>20</v>
      </c>
      <c r="C724">
        <v>131</v>
      </c>
    </row>
    <row r="725" spans="2:3" x14ac:dyDescent="0.2">
      <c r="B725" t="s">
        <v>20</v>
      </c>
      <c r="C725">
        <v>239</v>
      </c>
    </row>
    <row r="726" spans="2:3" x14ac:dyDescent="0.2">
      <c r="B726" t="s">
        <v>20</v>
      </c>
      <c r="C726">
        <v>78</v>
      </c>
    </row>
    <row r="727" spans="2:3" x14ac:dyDescent="0.2">
      <c r="B727" t="s">
        <v>20</v>
      </c>
      <c r="C727">
        <v>1773</v>
      </c>
    </row>
    <row r="728" spans="2:3" x14ac:dyDescent="0.2">
      <c r="B728" t="s">
        <v>20</v>
      </c>
      <c r="C728">
        <v>32</v>
      </c>
    </row>
    <row r="729" spans="2:3" x14ac:dyDescent="0.2">
      <c r="B729" t="s">
        <v>20</v>
      </c>
      <c r="C729">
        <v>369</v>
      </c>
    </row>
    <row r="730" spans="2:3" x14ac:dyDescent="0.2">
      <c r="B730" t="s">
        <v>20</v>
      </c>
      <c r="C730">
        <v>89</v>
      </c>
    </row>
    <row r="731" spans="2:3" x14ac:dyDescent="0.2">
      <c r="B731" t="s">
        <v>20</v>
      </c>
      <c r="C731">
        <v>147</v>
      </c>
    </row>
    <row r="732" spans="2:3" x14ac:dyDescent="0.2">
      <c r="B732" t="s">
        <v>20</v>
      </c>
      <c r="C732">
        <v>126</v>
      </c>
    </row>
    <row r="733" spans="2:3" x14ac:dyDescent="0.2">
      <c r="B733" t="s">
        <v>20</v>
      </c>
      <c r="C733">
        <v>2218</v>
      </c>
    </row>
    <row r="734" spans="2:3" x14ac:dyDescent="0.2">
      <c r="B734" t="s">
        <v>20</v>
      </c>
      <c r="C734">
        <v>202</v>
      </c>
    </row>
    <row r="735" spans="2:3" x14ac:dyDescent="0.2">
      <c r="B735" t="s">
        <v>20</v>
      </c>
      <c r="C735">
        <v>140</v>
      </c>
    </row>
    <row r="736" spans="2:3" x14ac:dyDescent="0.2">
      <c r="B736" t="s">
        <v>20</v>
      </c>
      <c r="C736">
        <v>1052</v>
      </c>
    </row>
    <row r="737" spans="2:3" x14ac:dyDescent="0.2">
      <c r="B737" t="s">
        <v>20</v>
      </c>
      <c r="C737">
        <v>247</v>
      </c>
    </row>
    <row r="738" spans="2:3" x14ac:dyDescent="0.2">
      <c r="B738" t="s">
        <v>20</v>
      </c>
      <c r="C738">
        <v>84</v>
      </c>
    </row>
    <row r="739" spans="2:3" x14ac:dyDescent="0.2">
      <c r="B739" t="s">
        <v>20</v>
      </c>
      <c r="C739">
        <v>88</v>
      </c>
    </row>
    <row r="740" spans="2:3" x14ac:dyDescent="0.2">
      <c r="B740" t="s">
        <v>20</v>
      </c>
      <c r="C740">
        <v>156</v>
      </c>
    </row>
    <row r="741" spans="2:3" x14ac:dyDescent="0.2">
      <c r="B741" t="s">
        <v>20</v>
      </c>
      <c r="C741">
        <v>2985</v>
      </c>
    </row>
    <row r="742" spans="2:3" x14ac:dyDescent="0.2">
      <c r="B742" t="s">
        <v>20</v>
      </c>
      <c r="C742">
        <v>762</v>
      </c>
    </row>
    <row r="743" spans="2:3" x14ac:dyDescent="0.2">
      <c r="B743" t="s">
        <v>20</v>
      </c>
      <c r="C743">
        <v>554</v>
      </c>
    </row>
    <row r="744" spans="2:3" x14ac:dyDescent="0.2">
      <c r="B744" t="s">
        <v>20</v>
      </c>
      <c r="C744">
        <v>135</v>
      </c>
    </row>
    <row r="745" spans="2:3" x14ac:dyDescent="0.2">
      <c r="B745" t="s">
        <v>20</v>
      </c>
      <c r="C745">
        <v>122</v>
      </c>
    </row>
    <row r="746" spans="2:3" x14ac:dyDescent="0.2">
      <c r="B746" t="s">
        <v>20</v>
      </c>
      <c r="C746">
        <v>221</v>
      </c>
    </row>
    <row r="747" spans="2:3" x14ac:dyDescent="0.2">
      <c r="B747" t="s">
        <v>20</v>
      </c>
      <c r="C747">
        <v>126</v>
      </c>
    </row>
    <row r="748" spans="2:3" x14ac:dyDescent="0.2">
      <c r="B748" t="s">
        <v>20</v>
      </c>
      <c r="C748">
        <v>1022</v>
      </c>
    </row>
    <row r="749" spans="2:3" x14ac:dyDescent="0.2">
      <c r="B749" t="s">
        <v>20</v>
      </c>
      <c r="C749">
        <v>3177</v>
      </c>
    </row>
    <row r="750" spans="2:3" x14ac:dyDescent="0.2">
      <c r="B750" t="s">
        <v>20</v>
      </c>
      <c r="C750">
        <v>198</v>
      </c>
    </row>
    <row r="751" spans="2:3" x14ac:dyDescent="0.2">
      <c r="B751" t="s">
        <v>20</v>
      </c>
      <c r="C751">
        <v>85</v>
      </c>
    </row>
    <row r="752" spans="2:3" x14ac:dyDescent="0.2">
      <c r="B752" t="s">
        <v>20</v>
      </c>
      <c r="C752">
        <v>3596</v>
      </c>
    </row>
    <row r="753" spans="2:3" x14ac:dyDescent="0.2">
      <c r="B753" t="s">
        <v>20</v>
      </c>
      <c r="C753">
        <v>244</v>
      </c>
    </row>
    <row r="754" spans="2:3" x14ac:dyDescent="0.2">
      <c r="B754" t="s">
        <v>20</v>
      </c>
      <c r="C754">
        <v>5180</v>
      </c>
    </row>
    <row r="755" spans="2:3" x14ac:dyDescent="0.2">
      <c r="B755" t="s">
        <v>20</v>
      </c>
      <c r="C755">
        <v>589</v>
      </c>
    </row>
    <row r="756" spans="2:3" x14ac:dyDescent="0.2">
      <c r="B756" t="s">
        <v>20</v>
      </c>
      <c r="C756">
        <v>2725</v>
      </c>
    </row>
    <row r="757" spans="2:3" x14ac:dyDescent="0.2">
      <c r="B757" t="s">
        <v>20</v>
      </c>
      <c r="C757">
        <v>300</v>
      </c>
    </row>
    <row r="758" spans="2:3" x14ac:dyDescent="0.2">
      <c r="B758" t="s">
        <v>20</v>
      </c>
      <c r="C758">
        <v>144</v>
      </c>
    </row>
    <row r="759" spans="2:3" x14ac:dyDescent="0.2">
      <c r="B759" t="s">
        <v>20</v>
      </c>
      <c r="C759">
        <v>87</v>
      </c>
    </row>
    <row r="760" spans="2:3" x14ac:dyDescent="0.2">
      <c r="B760" t="s">
        <v>20</v>
      </c>
      <c r="C760">
        <v>3116</v>
      </c>
    </row>
    <row r="761" spans="2:3" x14ac:dyDescent="0.2">
      <c r="B761" t="s">
        <v>20</v>
      </c>
      <c r="C761">
        <v>909</v>
      </c>
    </row>
    <row r="762" spans="2:3" x14ac:dyDescent="0.2">
      <c r="B762" t="s">
        <v>20</v>
      </c>
      <c r="C762">
        <v>1613</v>
      </c>
    </row>
    <row r="763" spans="2:3" x14ac:dyDescent="0.2">
      <c r="B763" t="s">
        <v>20</v>
      </c>
      <c r="C763">
        <v>136</v>
      </c>
    </row>
    <row r="764" spans="2:3" x14ac:dyDescent="0.2">
      <c r="B764" t="s">
        <v>20</v>
      </c>
      <c r="C764">
        <v>130</v>
      </c>
    </row>
    <row r="765" spans="2:3" x14ac:dyDescent="0.2">
      <c r="B765" t="s">
        <v>20</v>
      </c>
      <c r="C765">
        <v>102</v>
      </c>
    </row>
    <row r="766" spans="2:3" x14ac:dyDescent="0.2">
      <c r="B766" t="s">
        <v>20</v>
      </c>
      <c r="C766">
        <v>4006</v>
      </c>
    </row>
    <row r="767" spans="2:3" x14ac:dyDescent="0.2">
      <c r="B767" t="s">
        <v>20</v>
      </c>
      <c r="C767">
        <v>1629</v>
      </c>
    </row>
    <row r="768" spans="2:3" x14ac:dyDescent="0.2">
      <c r="B768" t="s">
        <v>20</v>
      </c>
      <c r="C768">
        <v>2188</v>
      </c>
    </row>
    <row r="769" spans="2:3" x14ac:dyDescent="0.2">
      <c r="B769" t="s">
        <v>20</v>
      </c>
      <c r="C769">
        <v>2409</v>
      </c>
    </row>
    <row r="770" spans="2:3" x14ac:dyDescent="0.2">
      <c r="B770" t="s">
        <v>20</v>
      </c>
      <c r="C770">
        <v>194</v>
      </c>
    </row>
    <row r="771" spans="2:3" x14ac:dyDescent="0.2">
      <c r="B771" t="s">
        <v>20</v>
      </c>
      <c r="C771">
        <v>1140</v>
      </c>
    </row>
    <row r="772" spans="2:3" x14ac:dyDescent="0.2">
      <c r="B772" t="s">
        <v>20</v>
      </c>
      <c r="C772">
        <v>102</v>
      </c>
    </row>
    <row r="773" spans="2:3" x14ac:dyDescent="0.2">
      <c r="B773" t="s">
        <v>20</v>
      </c>
      <c r="C773">
        <v>2857</v>
      </c>
    </row>
    <row r="774" spans="2:3" x14ac:dyDescent="0.2">
      <c r="B774" t="s">
        <v>20</v>
      </c>
      <c r="C774">
        <v>107</v>
      </c>
    </row>
    <row r="775" spans="2:3" x14ac:dyDescent="0.2">
      <c r="B775" t="s">
        <v>20</v>
      </c>
      <c r="C775">
        <v>160</v>
      </c>
    </row>
    <row r="776" spans="2:3" x14ac:dyDescent="0.2">
      <c r="B776" t="s">
        <v>20</v>
      </c>
      <c r="C776">
        <v>2230</v>
      </c>
    </row>
    <row r="777" spans="2:3" x14ac:dyDescent="0.2">
      <c r="B777" t="s">
        <v>20</v>
      </c>
      <c r="C777">
        <v>316</v>
      </c>
    </row>
    <row r="778" spans="2:3" x14ac:dyDescent="0.2">
      <c r="B778" t="s">
        <v>20</v>
      </c>
      <c r="C778">
        <v>117</v>
      </c>
    </row>
    <row r="779" spans="2:3" x14ac:dyDescent="0.2">
      <c r="B779" t="s">
        <v>20</v>
      </c>
      <c r="C779">
        <v>6406</v>
      </c>
    </row>
    <row r="780" spans="2:3" x14ac:dyDescent="0.2">
      <c r="B780" t="s">
        <v>20</v>
      </c>
      <c r="C780">
        <v>192</v>
      </c>
    </row>
    <row r="781" spans="2:3" x14ac:dyDescent="0.2">
      <c r="B781" t="s">
        <v>20</v>
      </c>
      <c r="C781">
        <v>26</v>
      </c>
    </row>
    <row r="782" spans="2:3" x14ac:dyDescent="0.2">
      <c r="B782" t="s">
        <v>20</v>
      </c>
      <c r="C782">
        <v>723</v>
      </c>
    </row>
    <row r="783" spans="2:3" x14ac:dyDescent="0.2">
      <c r="B783" t="s">
        <v>20</v>
      </c>
      <c r="C783">
        <v>170</v>
      </c>
    </row>
    <row r="784" spans="2:3" x14ac:dyDescent="0.2">
      <c r="B784" t="s">
        <v>20</v>
      </c>
      <c r="C784">
        <v>238</v>
      </c>
    </row>
    <row r="785" spans="2:3" x14ac:dyDescent="0.2">
      <c r="B785" t="s">
        <v>20</v>
      </c>
      <c r="C785">
        <v>55</v>
      </c>
    </row>
    <row r="786" spans="2:3" x14ac:dyDescent="0.2">
      <c r="B786" t="s">
        <v>20</v>
      </c>
      <c r="C786">
        <v>128</v>
      </c>
    </row>
    <row r="787" spans="2:3" x14ac:dyDescent="0.2">
      <c r="B787" t="s">
        <v>20</v>
      </c>
      <c r="C787">
        <v>2144</v>
      </c>
    </row>
    <row r="788" spans="2:3" x14ac:dyDescent="0.2">
      <c r="B788" t="s">
        <v>20</v>
      </c>
      <c r="C788">
        <v>2693</v>
      </c>
    </row>
    <row r="789" spans="2:3" x14ac:dyDescent="0.2">
      <c r="B789" t="s">
        <v>20</v>
      </c>
      <c r="C789">
        <v>432</v>
      </c>
    </row>
    <row r="790" spans="2:3" x14ac:dyDescent="0.2">
      <c r="B790" t="s">
        <v>20</v>
      </c>
      <c r="C790">
        <v>189</v>
      </c>
    </row>
    <row r="791" spans="2:3" x14ac:dyDescent="0.2">
      <c r="B791" t="s">
        <v>20</v>
      </c>
      <c r="C791">
        <v>154</v>
      </c>
    </row>
    <row r="792" spans="2:3" x14ac:dyDescent="0.2">
      <c r="B792" t="s">
        <v>20</v>
      </c>
      <c r="C792">
        <v>96</v>
      </c>
    </row>
    <row r="793" spans="2:3" x14ac:dyDescent="0.2">
      <c r="B793" t="s">
        <v>20</v>
      </c>
      <c r="C793">
        <v>3063</v>
      </c>
    </row>
    <row r="794" spans="2:3" x14ac:dyDescent="0.2">
      <c r="B794" t="s">
        <v>20</v>
      </c>
      <c r="C794">
        <v>2266</v>
      </c>
    </row>
    <row r="795" spans="2:3" x14ac:dyDescent="0.2">
      <c r="B795" t="s">
        <v>20</v>
      </c>
      <c r="C795">
        <v>194</v>
      </c>
    </row>
    <row r="796" spans="2:3" x14ac:dyDescent="0.2">
      <c r="B796" t="s">
        <v>20</v>
      </c>
      <c r="C796">
        <v>129</v>
      </c>
    </row>
    <row r="797" spans="2:3" x14ac:dyDescent="0.2">
      <c r="B797" t="s">
        <v>20</v>
      </c>
      <c r="C797">
        <v>375</v>
      </c>
    </row>
    <row r="798" spans="2:3" x14ac:dyDescent="0.2">
      <c r="B798" t="s">
        <v>20</v>
      </c>
      <c r="C798">
        <v>409</v>
      </c>
    </row>
    <row r="799" spans="2:3" x14ac:dyDescent="0.2">
      <c r="B799" t="s">
        <v>20</v>
      </c>
      <c r="C799">
        <v>234</v>
      </c>
    </row>
    <row r="800" spans="2:3" x14ac:dyDescent="0.2">
      <c r="B800" t="s">
        <v>20</v>
      </c>
      <c r="C800">
        <v>3016</v>
      </c>
    </row>
    <row r="801" spans="2:3" x14ac:dyDescent="0.2">
      <c r="B801" t="s">
        <v>20</v>
      </c>
      <c r="C801">
        <v>264</v>
      </c>
    </row>
    <row r="802" spans="2:3" x14ac:dyDescent="0.2">
      <c r="B802" t="s">
        <v>20</v>
      </c>
      <c r="C802">
        <v>272</v>
      </c>
    </row>
    <row r="803" spans="2:3" x14ac:dyDescent="0.2">
      <c r="B803" t="s">
        <v>20</v>
      </c>
      <c r="C803">
        <v>419</v>
      </c>
    </row>
    <row r="804" spans="2:3" x14ac:dyDescent="0.2">
      <c r="B804" t="s">
        <v>20</v>
      </c>
      <c r="C804">
        <v>1621</v>
      </c>
    </row>
    <row r="805" spans="2:3" x14ac:dyDescent="0.2">
      <c r="B805" t="s">
        <v>20</v>
      </c>
      <c r="C805">
        <v>1101</v>
      </c>
    </row>
    <row r="806" spans="2:3" x14ac:dyDescent="0.2">
      <c r="B806" t="s">
        <v>20</v>
      </c>
      <c r="C806">
        <v>1073</v>
      </c>
    </row>
    <row r="807" spans="2:3" x14ac:dyDescent="0.2">
      <c r="B807" t="s">
        <v>20</v>
      </c>
      <c r="C807">
        <v>331</v>
      </c>
    </row>
    <row r="808" spans="2:3" x14ac:dyDescent="0.2">
      <c r="B808" t="s">
        <v>20</v>
      </c>
      <c r="C808">
        <v>1170</v>
      </c>
    </row>
    <row r="809" spans="2:3" x14ac:dyDescent="0.2">
      <c r="B809" t="s">
        <v>20</v>
      </c>
      <c r="C809">
        <v>363</v>
      </c>
    </row>
    <row r="810" spans="2:3" x14ac:dyDescent="0.2">
      <c r="B810" t="s">
        <v>20</v>
      </c>
      <c r="C810">
        <v>103</v>
      </c>
    </row>
    <row r="811" spans="2:3" x14ac:dyDescent="0.2">
      <c r="B811" t="s">
        <v>20</v>
      </c>
      <c r="C811">
        <v>147</v>
      </c>
    </row>
    <row r="812" spans="2:3" x14ac:dyDescent="0.2">
      <c r="B812" t="s">
        <v>20</v>
      </c>
      <c r="C812">
        <v>110</v>
      </c>
    </row>
    <row r="813" spans="2:3" x14ac:dyDescent="0.2">
      <c r="B813" t="s">
        <v>20</v>
      </c>
      <c r="C813">
        <v>134</v>
      </c>
    </row>
    <row r="814" spans="2:3" x14ac:dyDescent="0.2">
      <c r="B814" t="s">
        <v>20</v>
      </c>
      <c r="C814">
        <v>269</v>
      </c>
    </row>
    <row r="815" spans="2:3" x14ac:dyDescent="0.2">
      <c r="B815" t="s">
        <v>20</v>
      </c>
      <c r="C815">
        <v>175</v>
      </c>
    </row>
    <row r="816" spans="2:3" x14ac:dyDescent="0.2">
      <c r="B816" t="s">
        <v>20</v>
      </c>
      <c r="C816">
        <v>69</v>
      </c>
    </row>
    <row r="817" spans="2:3" x14ac:dyDescent="0.2">
      <c r="B817" t="s">
        <v>20</v>
      </c>
      <c r="C817">
        <v>190</v>
      </c>
    </row>
    <row r="818" spans="2:3" x14ac:dyDescent="0.2">
      <c r="B818" t="s">
        <v>20</v>
      </c>
      <c r="C818">
        <v>237</v>
      </c>
    </row>
    <row r="819" spans="2:3" x14ac:dyDescent="0.2">
      <c r="B819" t="s">
        <v>20</v>
      </c>
      <c r="C819">
        <v>196</v>
      </c>
    </row>
    <row r="820" spans="2:3" x14ac:dyDescent="0.2">
      <c r="B820" t="s">
        <v>20</v>
      </c>
      <c r="C820">
        <v>7295</v>
      </c>
    </row>
    <row r="821" spans="2:3" x14ac:dyDescent="0.2">
      <c r="B821" t="s">
        <v>20</v>
      </c>
      <c r="C821">
        <v>2893</v>
      </c>
    </row>
    <row r="822" spans="2:3" x14ac:dyDescent="0.2">
      <c r="B822" t="s">
        <v>20</v>
      </c>
      <c r="C822">
        <v>820</v>
      </c>
    </row>
    <row r="823" spans="2:3" x14ac:dyDescent="0.2">
      <c r="B823" t="s">
        <v>20</v>
      </c>
      <c r="C823">
        <v>2038</v>
      </c>
    </row>
    <row r="824" spans="2:3" x14ac:dyDescent="0.2">
      <c r="B824" t="s">
        <v>20</v>
      </c>
      <c r="C824">
        <v>116</v>
      </c>
    </row>
    <row r="825" spans="2:3" x14ac:dyDescent="0.2">
      <c r="B825" t="s">
        <v>20</v>
      </c>
      <c r="C825">
        <v>1345</v>
      </c>
    </row>
    <row r="826" spans="2:3" x14ac:dyDescent="0.2">
      <c r="B826" t="s">
        <v>20</v>
      </c>
      <c r="C826">
        <v>168</v>
      </c>
    </row>
    <row r="827" spans="2:3" x14ac:dyDescent="0.2">
      <c r="B827" t="s">
        <v>20</v>
      </c>
      <c r="C827">
        <v>137</v>
      </c>
    </row>
    <row r="828" spans="2:3" x14ac:dyDescent="0.2">
      <c r="B828" t="s">
        <v>20</v>
      </c>
      <c r="C828">
        <v>186</v>
      </c>
    </row>
    <row r="829" spans="2:3" x14ac:dyDescent="0.2">
      <c r="B829" t="s">
        <v>20</v>
      </c>
      <c r="C829">
        <v>125</v>
      </c>
    </row>
    <row r="830" spans="2:3" x14ac:dyDescent="0.2">
      <c r="B830" t="s">
        <v>20</v>
      </c>
      <c r="C830">
        <v>202</v>
      </c>
    </row>
    <row r="831" spans="2:3" x14ac:dyDescent="0.2">
      <c r="B831" t="s">
        <v>20</v>
      </c>
      <c r="C831">
        <v>103</v>
      </c>
    </row>
    <row r="832" spans="2:3" x14ac:dyDescent="0.2">
      <c r="B832" t="s">
        <v>20</v>
      </c>
      <c r="C832">
        <v>1785</v>
      </c>
    </row>
    <row r="833" spans="2:3" x14ac:dyDescent="0.2">
      <c r="B833" t="s">
        <v>20</v>
      </c>
      <c r="C833">
        <v>157</v>
      </c>
    </row>
    <row r="834" spans="2:3" x14ac:dyDescent="0.2">
      <c r="B834" t="s">
        <v>20</v>
      </c>
      <c r="C834">
        <v>555</v>
      </c>
    </row>
    <row r="835" spans="2:3" x14ac:dyDescent="0.2">
      <c r="B835" t="s">
        <v>20</v>
      </c>
      <c r="C835">
        <v>297</v>
      </c>
    </row>
    <row r="836" spans="2:3" x14ac:dyDescent="0.2">
      <c r="B836" t="s">
        <v>20</v>
      </c>
      <c r="C836">
        <v>123</v>
      </c>
    </row>
    <row r="837" spans="2:3" x14ac:dyDescent="0.2">
      <c r="B837" t="s">
        <v>20</v>
      </c>
      <c r="C837">
        <v>3036</v>
      </c>
    </row>
    <row r="838" spans="2:3" x14ac:dyDescent="0.2">
      <c r="B838" t="s">
        <v>20</v>
      </c>
      <c r="C838">
        <v>144</v>
      </c>
    </row>
    <row r="839" spans="2:3" x14ac:dyDescent="0.2">
      <c r="B839" t="s">
        <v>20</v>
      </c>
      <c r="C839">
        <v>121</v>
      </c>
    </row>
    <row r="840" spans="2:3" x14ac:dyDescent="0.2">
      <c r="B840" t="s">
        <v>20</v>
      </c>
      <c r="C840">
        <v>181</v>
      </c>
    </row>
    <row r="841" spans="2:3" x14ac:dyDescent="0.2">
      <c r="B841" t="s">
        <v>20</v>
      </c>
      <c r="C841">
        <v>122</v>
      </c>
    </row>
    <row r="842" spans="2:3" x14ac:dyDescent="0.2">
      <c r="B842" t="s">
        <v>20</v>
      </c>
      <c r="C842">
        <v>1071</v>
      </c>
    </row>
    <row r="843" spans="2:3" x14ac:dyDescent="0.2">
      <c r="B843" t="s">
        <v>20</v>
      </c>
      <c r="C843">
        <v>980</v>
      </c>
    </row>
    <row r="844" spans="2:3" x14ac:dyDescent="0.2">
      <c r="B844" t="s">
        <v>20</v>
      </c>
      <c r="C844">
        <v>536</v>
      </c>
    </row>
    <row r="845" spans="2:3" x14ac:dyDescent="0.2">
      <c r="B845" t="s">
        <v>20</v>
      </c>
      <c r="C845">
        <v>1991</v>
      </c>
    </row>
    <row r="846" spans="2:3" x14ac:dyDescent="0.2">
      <c r="B846" t="s">
        <v>20</v>
      </c>
      <c r="C846">
        <v>180</v>
      </c>
    </row>
    <row r="847" spans="2:3" x14ac:dyDescent="0.2">
      <c r="B847" t="s">
        <v>20</v>
      </c>
      <c r="C847">
        <v>130</v>
      </c>
    </row>
    <row r="848" spans="2:3" x14ac:dyDescent="0.2">
      <c r="B848" t="s">
        <v>20</v>
      </c>
      <c r="C848">
        <v>122</v>
      </c>
    </row>
    <row r="849" spans="2:3" x14ac:dyDescent="0.2">
      <c r="B849" t="s">
        <v>20</v>
      </c>
      <c r="C849">
        <v>140</v>
      </c>
    </row>
    <row r="850" spans="2:3" x14ac:dyDescent="0.2">
      <c r="B850" t="s">
        <v>20</v>
      </c>
      <c r="C850">
        <v>3388</v>
      </c>
    </row>
    <row r="851" spans="2:3" x14ac:dyDescent="0.2">
      <c r="B851" t="s">
        <v>20</v>
      </c>
      <c r="C851">
        <v>280</v>
      </c>
    </row>
    <row r="852" spans="2:3" x14ac:dyDescent="0.2">
      <c r="B852" t="s">
        <v>20</v>
      </c>
      <c r="C852">
        <v>366</v>
      </c>
    </row>
    <row r="853" spans="2:3" x14ac:dyDescent="0.2">
      <c r="B853" t="s">
        <v>20</v>
      </c>
      <c r="C853">
        <v>270</v>
      </c>
    </row>
    <row r="854" spans="2:3" x14ac:dyDescent="0.2">
      <c r="B854" t="s">
        <v>20</v>
      </c>
      <c r="C854">
        <v>137</v>
      </c>
    </row>
    <row r="855" spans="2:3" x14ac:dyDescent="0.2">
      <c r="B855" t="s">
        <v>20</v>
      </c>
      <c r="C855">
        <v>3205</v>
      </c>
    </row>
    <row r="856" spans="2:3" x14ac:dyDescent="0.2">
      <c r="B856" t="s">
        <v>20</v>
      </c>
      <c r="C856">
        <v>288</v>
      </c>
    </row>
    <row r="857" spans="2:3" x14ac:dyDescent="0.2">
      <c r="B857" t="s">
        <v>20</v>
      </c>
      <c r="C857">
        <v>148</v>
      </c>
    </row>
    <row r="858" spans="2:3" x14ac:dyDescent="0.2">
      <c r="B858" t="s">
        <v>20</v>
      </c>
      <c r="C858">
        <v>114</v>
      </c>
    </row>
    <row r="859" spans="2:3" x14ac:dyDescent="0.2">
      <c r="B859" t="s">
        <v>20</v>
      </c>
      <c r="C859">
        <v>1518</v>
      </c>
    </row>
    <row r="860" spans="2:3" x14ac:dyDescent="0.2">
      <c r="B860" t="s">
        <v>20</v>
      </c>
      <c r="C860">
        <v>166</v>
      </c>
    </row>
    <row r="861" spans="2:3" x14ac:dyDescent="0.2">
      <c r="B861" t="s">
        <v>20</v>
      </c>
      <c r="C861">
        <v>100</v>
      </c>
    </row>
    <row r="862" spans="2:3" x14ac:dyDescent="0.2">
      <c r="B862" t="s">
        <v>20</v>
      </c>
      <c r="C862">
        <v>235</v>
      </c>
    </row>
    <row r="863" spans="2:3" x14ac:dyDescent="0.2">
      <c r="B863" t="s">
        <v>20</v>
      </c>
      <c r="C863">
        <v>148</v>
      </c>
    </row>
    <row r="864" spans="2:3" x14ac:dyDescent="0.2">
      <c r="B864" t="s">
        <v>20</v>
      </c>
      <c r="C864">
        <v>198</v>
      </c>
    </row>
    <row r="865" spans="2:3" x14ac:dyDescent="0.2">
      <c r="B865" t="s">
        <v>20</v>
      </c>
      <c r="C865">
        <v>150</v>
      </c>
    </row>
    <row r="866" spans="2:3" x14ac:dyDescent="0.2">
      <c r="B866" t="s">
        <v>20</v>
      </c>
      <c r="C866">
        <v>216</v>
      </c>
    </row>
    <row r="867" spans="2:3" x14ac:dyDescent="0.2">
      <c r="B867" t="s">
        <v>20</v>
      </c>
      <c r="C867">
        <v>5139</v>
      </c>
    </row>
    <row r="868" spans="2:3" x14ac:dyDescent="0.2">
      <c r="B868" t="s">
        <v>20</v>
      </c>
      <c r="C868">
        <v>2353</v>
      </c>
    </row>
    <row r="869" spans="2:3" x14ac:dyDescent="0.2">
      <c r="B869" t="s">
        <v>20</v>
      </c>
      <c r="C869">
        <v>78</v>
      </c>
    </row>
    <row r="870" spans="2:3" x14ac:dyDescent="0.2">
      <c r="B870" t="s">
        <v>20</v>
      </c>
      <c r="C870">
        <v>174</v>
      </c>
    </row>
    <row r="871" spans="2:3" x14ac:dyDescent="0.2">
      <c r="B871" t="s">
        <v>20</v>
      </c>
      <c r="C871">
        <v>164</v>
      </c>
    </row>
    <row r="872" spans="2:3" x14ac:dyDescent="0.2">
      <c r="B872" t="s">
        <v>20</v>
      </c>
      <c r="C872">
        <v>161</v>
      </c>
    </row>
    <row r="873" spans="2:3" x14ac:dyDescent="0.2">
      <c r="B873" t="s">
        <v>20</v>
      </c>
      <c r="C873">
        <v>138</v>
      </c>
    </row>
    <row r="874" spans="2:3" x14ac:dyDescent="0.2">
      <c r="B874" t="s">
        <v>20</v>
      </c>
      <c r="C874">
        <v>3308</v>
      </c>
    </row>
    <row r="875" spans="2:3" x14ac:dyDescent="0.2">
      <c r="B875" t="s">
        <v>20</v>
      </c>
      <c r="C875">
        <v>127</v>
      </c>
    </row>
    <row r="876" spans="2:3" x14ac:dyDescent="0.2">
      <c r="B876" t="s">
        <v>20</v>
      </c>
      <c r="C876">
        <v>207</v>
      </c>
    </row>
    <row r="877" spans="2:3" x14ac:dyDescent="0.2">
      <c r="B877" t="s">
        <v>20</v>
      </c>
      <c r="C877">
        <v>181</v>
      </c>
    </row>
    <row r="878" spans="2:3" x14ac:dyDescent="0.2">
      <c r="B878" t="s">
        <v>20</v>
      </c>
      <c r="C878">
        <v>110</v>
      </c>
    </row>
    <row r="879" spans="2:3" x14ac:dyDescent="0.2">
      <c r="B879" t="s">
        <v>20</v>
      </c>
      <c r="C879">
        <v>185</v>
      </c>
    </row>
    <row r="880" spans="2:3" x14ac:dyDescent="0.2">
      <c r="B880" t="s">
        <v>20</v>
      </c>
      <c r="C880">
        <v>121</v>
      </c>
    </row>
    <row r="881" spans="2:3" x14ac:dyDescent="0.2">
      <c r="B881" t="s">
        <v>20</v>
      </c>
      <c r="C881">
        <v>106</v>
      </c>
    </row>
    <row r="882" spans="2:3" x14ac:dyDescent="0.2">
      <c r="B882" t="s">
        <v>20</v>
      </c>
      <c r="C882">
        <v>142</v>
      </c>
    </row>
    <row r="883" spans="2:3" x14ac:dyDescent="0.2">
      <c r="B883" t="s">
        <v>20</v>
      </c>
      <c r="C883">
        <v>233</v>
      </c>
    </row>
    <row r="884" spans="2:3" x14ac:dyDescent="0.2">
      <c r="B884" t="s">
        <v>20</v>
      </c>
      <c r="C884">
        <v>218</v>
      </c>
    </row>
    <row r="885" spans="2:3" x14ac:dyDescent="0.2">
      <c r="B885" t="s">
        <v>20</v>
      </c>
      <c r="C885">
        <v>76</v>
      </c>
    </row>
    <row r="886" spans="2:3" x14ac:dyDescent="0.2">
      <c r="B886" t="s">
        <v>20</v>
      </c>
      <c r="C886">
        <v>43</v>
      </c>
    </row>
    <row r="887" spans="2:3" x14ac:dyDescent="0.2">
      <c r="B887" t="s">
        <v>20</v>
      </c>
      <c r="C887">
        <v>221</v>
      </c>
    </row>
    <row r="888" spans="2:3" x14ac:dyDescent="0.2">
      <c r="B888" t="s">
        <v>20</v>
      </c>
      <c r="C888">
        <v>2805</v>
      </c>
    </row>
    <row r="889" spans="2:3" x14ac:dyDescent="0.2">
      <c r="B889" t="s">
        <v>20</v>
      </c>
      <c r="C889">
        <v>68</v>
      </c>
    </row>
    <row r="890" spans="2:3" x14ac:dyDescent="0.2">
      <c r="B890" t="s">
        <v>20</v>
      </c>
      <c r="C890">
        <v>183</v>
      </c>
    </row>
    <row r="891" spans="2:3" x14ac:dyDescent="0.2">
      <c r="B891" t="s">
        <v>20</v>
      </c>
      <c r="C891">
        <v>133</v>
      </c>
    </row>
    <row r="892" spans="2:3" x14ac:dyDescent="0.2">
      <c r="B892" t="s">
        <v>20</v>
      </c>
      <c r="C892">
        <v>2489</v>
      </c>
    </row>
    <row r="893" spans="2:3" x14ac:dyDescent="0.2">
      <c r="B893" t="s">
        <v>20</v>
      </c>
      <c r="C893">
        <v>69</v>
      </c>
    </row>
    <row r="894" spans="2:3" x14ac:dyDescent="0.2">
      <c r="B894" t="s">
        <v>20</v>
      </c>
      <c r="C894">
        <v>279</v>
      </c>
    </row>
    <row r="895" spans="2:3" x14ac:dyDescent="0.2">
      <c r="B895" t="s">
        <v>20</v>
      </c>
      <c r="C895">
        <v>210</v>
      </c>
    </row>
    <row r="896" spans="2:3" x14ac:dyDescent="0.2">
      <c r="B896" t="s">
        <v>20</v>
      </c>
      <c r="C896">
        <v>2100</v>
      </c>
    </row>
    <row r="897" spans="2:3" x14ac:dyDescent="0.2">
      <c r="B897" t="s">
        <v>20</v>
      </c>
      <c r="C897">
        <v>252</v>
      </c>
    </row>
    <row r="898" spans="2:3" x14ac:dyDescent="0.2">
      <c r="B898" t="s">
        <v>20</v>
      </c>
      <c r="C898">
        <v>1280</v>
      </c>
    </row>
    <row r="899" spans="2:3" x14ac:dyDescent="0.2">
      <c r="B899" t="s">
        <v>20</v>
      </c>
      <c r="C899">
        <v>157</v>
      </c>
    </row>
    <row r="900" spans="2:3" x14ac:dyDescent="0.2">
      <c r="B900" t="s">
        <v>20</v>
      </c>
      <c r="C900">
        <v>194</v>
      </c>
    </row>
    <row r="901" spans="2:3" x14ac:dyDescent="0.2">
      <c r="B901" t="s">
        <v>20</v>
      </c>
      <c r="C901">
        <v>82</v>
      </c>
    </row>
    <row r="902" spans="2:3" x14ac:dyDescent="0.2">
      <c r="B902" t="s">
        <v>20</v>
      </c>
      <c r="C902">
        <v>4233</v>
      </c>
    </row>
    <row r="903" spans="2:3" x14ac:dyDescent="0.2">
      <c r="B903" t="s">
        <v>20</v>
      </c>
      <c r="C903">
        <v>1297</v>
      </c>
    </row>
    <row r="904" spans="2:3" x14ac:dyDescent="0.2">
      <c r="B904" t="s">
        <v>20</v>
      </c>
      <c r="C904">
        <v>165</v>
      </c>
    </row>
    <row r="905" spans="2:3" x14ac:dyDescent="0.2">
      <c r="B905" t="s">
        <v>20</v>
      </c>
      <c r="C905">
        <v>119</v>
      </c>
    </row>
    <row r="906" spans="2:3" x14ac:dyDescent="0.2">
      <c r="B906" t="s">
        <v>20</v>
      </c>
      <c r="C906">
        <v>1797</v>
      </c>
    </row>
    <row r="907" spans="2:3" x14ac:dyDescent="0.2">
      <c r="B907" t="s">
        <v>20</v>
      </c>
      <c r="C907">
        <v>261</v>
      </c>
    </row>
    <row r="908" spans="2:3" x14ac:dyDescent="0.2">
      <c r="B908" t="s">
        <v>20</v>
      </c>
      <c r="C908">
        <v>157</v>
      </c>
    </row>
    <row r="909" spans="2:3" x14ac:dyDescent="0.2">
      <c r="B909" t="s">
        <v>20</v>
      </c>
      <c r="C909">
        <v>3533</v>
      </c>
    </row>
    <row r="910" spans="2:3" x14ac:dyDescent="0.2">
      <c r="B910" t="s">
        <v>20</v>
      </c>
      <c r="C910">
        <v>155</v>
      </c>
    </row>
    <row r="911" spans="2:3" x14ac:dyDescent="0.2">
      <c r="B911" t="s">
        <v>20</v>
      </c>
      <c r="C911">
        <v>132</v>
      </c>
    </row>
    <row r="912" spans="2:3" x14ac:dyDescent="0.2">
      <c r="B912" t="s">
        <v>20</v>
      </c>
      <c r="C912">
        <v>1354</v>
      </c>
    </row>
    <row r="913" spans="2:3" x14ac:dyDescent="0.2">
      <c r="B913" t="s">
        <v>20</v>
      </c>
      <c r="C913">
        <v>48</v>
      </c>
    </row>
    <row r="914" spans="2:3" x14ac:dyDescent="0.2">
      <c r="B914" t="s">
        <v>20</v>
      </c>
      <c r="C914">
        <v>110</v>
      </c>
    </row>
    <row r="915" spans="2:3" x14ac:dyDescent="0.2">
      <c r="B915" t="s">
        <v>20</v>
      </c>
      <c r="C915">
        <v>172</v>
      </c>
    </row>
    <row r="916" spans="2:3" x14ac:dyDescent="0.2">
      <c r="B916" t="s">
        <v>20</v>
      </c>
      <c r="C916">
        <v>307</v>
      </c>
    </row>
    <row r="917" spans="2:3" x14ac:dyDescent="0.2">
      <c r="B917" t="s">
        <v>20</v>
      </c>
      <c r="C917">
        <v>160</v>
      </c>
    </row>
    <row r="918" spans="2:3" x14ac:dyDescent="0.2">
      <c r="B918" t="s">
        <v>20</v>
      </c>
      <c r="C918">
        <v>1467</v>
      </c>
    </row>
    <row r="919" spans="2:3" x14ac:dyDescent="0.2">
      <c r="B919" t="s">
        <v>20</v>
      </c>
      <c r="C919">
        <v>2662</v>
      </c>
    </row>
    <row r="920" spans="2:3" x14ac:dyDescent="0.2">
      <c r="B920" t="s">
        <v>20</v>
      </c>
      <c r="C920">
        <v>452</v>
      </c>
    </row>
    <row r="921" spans="2:3" x14ac:dyDescent="0.2">
      <c r="B921" t="s">
        <v>20</v>
      </c>
      <c r="C921">
        <v>158</v>
      </c>
    </row>
    <row r="922" spans="2:3" x14ac:dyDescent="0.2">
      <c r="B922" t="s">
        <v>20</v>
      </c>
      <c r="C922">
        <v>225</v>
      </c>
    </row>
    <row r="923" spans="2:3" x14ac:dyDescent="0.2">
      <c r="B923" t="s">
        <v>20</v>
      </c>
      <c r="C923">
        <v>65</v>
      </c>
    </row>
    <row r="924" spans="2:3" x14ac:dyDescent="0.2">
      <c r="B924" t="s">
        <v>20</v>
      </c>
      <c r="C924">
        <v>163</v>
      </c>
    </row>
    <row r="925" spans="2:3" x14ac:dyDescent="0.2">
      <c r="B925" t="s">
        <v>20</v>
      </c>
      <c r="C925">
        <v>85</v>
      </c>
    </row>
    <row r="926" spans="2:3" x14ac:dyDescent="0.2">
      <c r="B926" t="s">
        <v>20</v>
      </c>
      <c r="C926">
        <v>217</v>
      </c>
    </row>
    <row r="927" spans="2:3" x14ac:dyDescent="0.2">
      <c r="B927" t="s">
        <v>20</v>
      </c>
      <c r="C927">
        <v>150</v>
      </c>
    </row>
    <row r="928" spans="2:3" x14ac:dyDescent="0.2">
      <c r="B928" t="s">
        <v>20</v>
      </c>
      <c r="C928">
        <v>3272</v>
      </c>
    </row>
    <row r="929" spans="2:3" x14ac:dyDescent="0.2">
      <c r="B929" t="s">
        <v>20</v>
      </c>
      <c r="C929">
        <v>300</v>
      </c>
    </row>
    <row r="930" spans="2:3" x14ac:dyDescent="0.2">
      <c r="B930" t="s">
        <v>20</v>
      </c>
      <c r="C930">
        <v>126</v>
      </c>
    </row>
    <row r="931" spans="2:3" x14ac:dyDescent="0.2">
      <c r="B931" t="s">
        <v>20</v>
      </c>
      <c r="C931">
        <v>2320</v>
      </c>
    </row>
    <row r="932" spans="2:3" x14ac:dyDescent="0.2">
      <c r="B932" t="s">
        <v>20</v>
      </c>
      <c r="C932">
        <v>81</v>
      </c>
    </row>
    <row r="933" spans="2:3" x14ac:dyDescent="0.2">
      <c r="B933" t="s">
        <v>20</v>
      </c>
      <c r="C933">
        <v>1887</v>
      </c>
    </row>
    <row r="934" spans="2:3" x14ac:dyDescent="0.2">
      <c r="B934" t="s">
        <v>20</v>
      </c>
      <c r="C934">
        <v>4358</v>
      </c>
    </row>
    <row r="935" spans="2:3" x14ac:dyDescent="0.2">
      <c r="B935" t="s">
        <v>20</v>
      </c>
      <c r="C935">
        <v>53</v>
      </c>
    </row>
    <row r="936" spans="2:3" x14ac:dyDescent="0.2">
      <c r="B936" t="s">
        <v>20</v>
      </c>
      <c r="C936">
        <v>2414</v>
      </c>
    </row>
    <row r="937" spans="2:3" x14ac:dyDescent="0.2">
      <c r="B937" t="s">
        <v>20</v>
      </c>
      <c r="C937">
        <v>80</v>
      </c>
    </row>
    <row r="938" spans="2:3" x14ac:dyDescent="0.2">
      <c r="B938" t="s">
        <v>20</v>
      </c>
      <c r="C938">
        <v>193</v>
      </c>
    </row>
    <row r="939" spans="2:3" x14ac:dyDescent="0.2">
      <c r="B939" t="s">
        <v>20</v>
      </c>
      <c r="C939">
        <v>52</v>
      </c>
    </row>
    <row r="940" spans="2:3" x14ac:dyDescent="0.2">
      <c r="B940" t="s">
        <v>20</v>
      </c>
      <c r="C940">
        <v>290</v>
      </c>
    </row>
    <row r="941" spans="2:3" x14ac:dyDescent="0.2">
      <c r="B941" t="s">
        <v>20</v>
      </c>
      <c r="C941">
        <v>122</v>
      </c>
    </row>
    <row r="942" spans="2:3" x14ac:dyDescent="0.2">
      <c r="B942" t="s">
        <v>20</v>
      </c>
      <c r="C942">
        <v>1470</v>
      </c>
    </row>
    <row r="943" spans="2:3" x14ac:dyDescent="0.2">
      <c r="B943" t="s">
        <v>20</v>
      </c>
      <c r="C943">
        <v>165</v>
      </c>
    </row>
    <row r="944" spans="2:3" x14ac:dyDescent="0.2">
      <c r="B944" t="s">
        <v>20</v>
      </c>
      <c r="C944">
        <v>182</v>
      </c>
    </row>
    <row r="945" spans="2:3" x14ac:dyDescent="0.2">
      <c r="B945" t="s">
        <v>20</v>
      </c>
      <c r="C945">
        <v>199</v>
      </c>
    </row>
    <row r="946" spans="2:3" x14ac:dyDescent="0.2">
      <c r="B946" t="s">
        <v>20</v>
      </c>
      <c r="C946">
        <v>56</v>
      </c>
    </row>
    <row r="947" spans="2:3" x14ac:dyDescent="0.2">
      <c r="B947" t="s">
        <v>20</v>
      </c>
      <c r="C947">
        <v>1460</v>
      </c>
    </row>
    <row r="948" spans="2:3" x14ac:dyDescent="0.2">
      <c r="B948" t="s">
        <v>20</v>
      </c>
      <c r="C948">
        <v>123</v>
      </c>
    </row>
    <row r="949" spans="2:3" x14ac:dyDescent="0.2">
      <c r="B949" t="s">
        <v>20</v>
      </c>
      <c r="C949">
        <v>159</v>
      </c>
    </row>
    <row r="950" spans="2:3" x14ac:dyDescent="0.2">
      <c r="B950" t="s">
        <v>20</v>
      </c>
      <c r="C950">
        <v>110</v>
      </c>
    </row>
    <row r="951" spans="2:3" x14ac:dyDescent="0.2">
      <c r="B951" t="s">
        <v>20</v>
      </c>
      <c r="C951">
        <v>236</v>
      </c>
    </row>
    <row r="952" spans="2:3" x14ac:dyDescent="0.2">
      <c r="B952" t="s">
        <v>20</v>
      </c>
      <c r="C952">
        <v>191</v>
      </c>
    </row>
    <row r="953" spans="2:3" x14ac:dyDescent="0.2">
      <c r="B953" t="s">
        <v>20</v>
      </c>
      <c r="C953">
        <v>3934</v>
      </c>
    </row>
    <row r="954" spans="2:3" x14ac:dyDescent="0.2">
      <c r="B954" t="s">
        <v>20</v>
      </c>
      <c r="C954">
        <v>80</v>
      </c>
    </row>
    <row r="955" spans="2:3" x14ac:dyDescent="0.2">
      <c r="B955" t="s">
        <v>20</v>
      </c>
      <c r="C955">
        <v>462</v>
      </c>
    </row>
    <row r="956" spans="2:3" x14ac:dyDescent="0.2">
      <c r="B956" t="s">
        <v>20</v>
      </c>
      <c r="C956">
        <v>179</v>
      </c>
    </row>
    <row r="957" spans="2:3" x14ac:dyDescent="0.2">
      <c r="B957" t="s">
        <v>20</v>
      </c>
      <c r="C957">
        <v>1866</v>
      </c>
    </row>
    <row r="958" spans="2:3" x14ac:dyDescent="0.2">
      <c r="B958" t="s">
        <v>20</v>
      </c>
      <c r="C958">
        <v>156</v>
      </c>
    </row>
    <row r="959" spans="2:3" x14ac:dyDescent="0.2">
      <c r="B959" t="s">
        <v>20</v>
      </c>
      <c r="C959">
        <v>255</v>
      </c>
    </row>
    <row r="960" spans="2:3" x14ac:dyDescent="0.2">
      <c r="B960" t="s">
        <v>20</v>
      </c>
      <c r="C960">
        <v>2261</v>
      </c>
    </row>
    <row r="961" spans="2:3" x14ac:dyDescent="0.2">
      <c r="B961" t="s">
        <v>20</v>
      </c>
      <c r="C961">
        <v>40</v>
      </c>
    </row>
    <row r="962" spans="2:3" x14ac:dyDescent="0.2">
      <c r="B962" t="s">
        <v>20</v>
      </c>
      <c r="C962">
        <v>2289</v>
      </c>
    </row>
    <row r="963" spans="2:3" x14ac:dyDescent="0.2">
      <c r="B963" t="s">
        <v>20</v>
      </c>
      <c r="C963">
        <v>65</v>
      </c>
    </row>
    <row r="964" spans="2:3" x14ac:dyDescent="0.2">
      <c r="B964" t="s">
        <v>20</v>
      </c>
      <c r="C964">
        <v>3777</v>
      </c>
    </row>
    <row r="965" spans="2:3" x14ac:dyDescent="0.2">
      <c r="B965" t="s">
        <v>20</v>
      </c>
      <c r="C965">
        <v>184</v>
      </c>
    </row>
    <row r="966" spans="2:3" x14ac:dyDescent="0.2">
      <c r="B966" t="s">
        <v>20</v>
      </c>
      <c r="C966">
        <v>85</v>
      </c>
    </row>
    <row r="967" spans="2:3" x14ac:dyDescent="0.2">
      <c r="B967" t="s">
        <v>20</v>
      </c>
      <c r="C967">
        <v>144</v>
      </c>
    </row>
    <row r="968" spans="2:3" x14ac:dyDescent="0.2">
      <c r="B968" t="s">
        <v>20</v>
      </c>
      <c r="C968">
        <v>1902</v>
      </c>
    </row>
    <row r="969" spans="2:3" x14ac:dyDescent="0.2">
      <c r="B969" t="s">
        <v>20</v>
      </c>
      <c r="C969">
        <v>105</v>
      </c>
    </row>
    <row r="970" spans="2:3" x14ac:dyDescent="0.2">
      <c r="B970" t="s">
        <v>20</v>
      </c>
      <c r="C970">
        <v>132</v>
      </c>
    </row>
    <row r="971" spans="2:3" x14ac:dyDescent="0.2">
      <c r="B971" t="s">
        <v>20</v>
      </c>
      <c r="C971">
        <v>96</v>
      </c>
    </row>
    <row r="972" spans="2:3" x14ac:dyDescent="0.2">
      <c r="B972" t="s">
        <v>20</v>
      </c>
      <c r="C972">
        <v>114</v>
      </c>
    </row>
    <row r="973" spans="2:3" x14ac:dyDescent="0.2">
      <c r="B973" t="s">
        <v>20</v>
      </c>
      <c r="C973">
        <v>203</v>
      </c>
    </row>
    <row r="974" spans="2:3" x14ac:dyDescent="0.2">
      <c r="B974" t="s">
        <v>20</v>
      </c>
      <c r="C974">
        <v>1559</v>
      </c>
    </row>
    <row r="975" spans="2:3" x14ac:dyDescent="0.2">
      <c r="B975" t="s">
        <v>20</v>
      </c>
      <c r="C975">
        <v>1548</v>
      </c>
    </row>
    <row r="976" spans="2:3" x14ac:dyDescent="0.2">
      <c r="B976" t="s">
        <v>20</v>
      </c>
      <c r="C976">
        <v>80</v>
      </c>
    </row>
    <row r="977" spans="2:3" x14ac:dyDescent="0.2">
      <c r="B977" t="s">
        <v>20</v>
      </c>
      <c r="C977">
        <v>131</v>
      </c>
    </row>
    <row r="978" spans="2:3" x14ac:dyDescent="0.2">
      <c r="B978" t="s">
        <v>20</v>
      </c>
      <c r="C978">
        <v>112</v>
      </c>
    </row>
    <row r="979" spans="2:3" x14ac:dyDescent="0.2">
      <c r="B979" t="s">
        <v>20</v>
      </c>
      <c r="C979">
        <v>155</v>
      </c>
    </row>
    <row r="980" spans="2:3" x14ac:dyDescent="0.2">
      <c r="B980" t="s">
        <v>20</v>
      </c>
      <c r="C980">
        <v>266</v>
      </c>
    </row>
    <row r="981" spans="2:3" x14ac:dyDescent="0.2">
      <c r="B981" t="s">
        <v>20</v>
      </c>
      <c r="C981">
        <v>155</v>
      </c>
    </row>
    <row r="982" spans="2:3" x14ac:dyDescent="0.2">
      <c r="B982" t="s">
        <v>20</v>
      </c>
      <c r="C982">
        <v>207</v>
      </c>
    </row>
    <row r="983" spans="2:3" x14ac:dyDescent="0.2">
      <c r="B983" t="s">
        <v>20</v>
      </c>
      <c r="C983">
        <v>245</v>
      </c>
    </row>
    <row r="984" spans="2:3" x14ac:dyDescent="0.2">
      <c r="B984" t="s">
        <v>20</v>
      </c>
      <c r="C984">
        <v>1573</v>
      </c>
    </row>
    <row r="985" spans="2:3" x14ac:dyDescent="0.2">
      <c r="B985" t="s">
        <v>20</v>
      </c>
      <c r="C985">
        <v>114</v>
      </c>
    </row>
    <row r="986" spans="2:3" x14ac:dyDescent="0.2">
      <c r="B986" t="s">
        <v>20</v>
      </c>
      <c r="C986">
        <v>93</v>
      </c>
    </row>
    <row r="987" spans="2:3" x14ac:dyDescent="0.2">
      <c r="B987" t="s">
        <v>20</v>
      </c>
      <c r="C987">
        <v>1681</v>
      </c>
    </row>
    <row r="988" spans="2:3" x14ac:dyDescent="0.2">
      <c r="B988" t="s">
        <v>20</v>
      </c>
      <c r="C988">
        <v>32</v>
      </c>
    </row>
    <row r="989" spans="2:3" x14ac:dyDescent="0.2">
      <c r="B989" t="s">
        <v>20</v>
      </c>
      <c r="C989">
        <v>135</v>
      </c>
    </row>
    <row r="990" spans="2:3" x14ac:dyDescent="0.2">
      <c r="B990" t="s">
        <v>20</v>
      </c>
      <c r="C990">
        <v>140</v>
      </c>
    </row>
    <row r="991" spans="2:3" x14ac:dyDescent="0.2">
      <c r="B991" t="s">
        <v>20</v>
      </c>
      <c r="C991">
        <v>92</v>
      </c>
    </row>
    <row r="992" spans="2:3" x14ac:dyDescent="0.2">
      <c r="B992" t="s">
        <v>20</v>
      </c>
      <c r="C992">
        <v>1015</v>
      </c>
    </row>
    <row r="993" spans="2:3" x14ac:dyDescent="0.2">
      <c r="B993" t="s">
        <v>20</v>
      </c>
      <c r="C993">
        <v>323</v>
      </c>
    </row>
    <row r="994" spans="2:3" x14ac:dyDescent="0.2">
      <c r="B994" t="s">
        <v>20</v>
      </c>
      <c r="C994">
        <v>2326</v>
      </c>
    </row>
    <row r="995" spans="2:3" x14ac:dyDescent="0.2">
      <c r="B995" t="s">
        <v>20</v>
      </c>
      <c r="C995">
        <v>381</v>
      </c>
    </row>
    <row r="996" spans="2:3" x14ac:dyDescent="0.2">
      <c r="B996" t="s">
        <v>20</v>
      </c>
      <c r="C996">
        <v>480</v>
      </c>
    </row>
    <row r="997" spans="2:3" x14ac:dyDescent="0.2">
      <c r="B997" t="s">
        <v>20</v>
      </c>
      <c r="C997">
        <v>226</v>
      </c>
    </row>
    <row r="998" spans="2:3" x14ac:dyDescent="0.2">
      <c r="B998" t="s">
        <v>20</v>
      </c>
      <c r="C998">
        <v>241</v>
      </c>
    </row>
    <row r="999" spans="2:3" x14ac:dyDescent="0.2">
      <c r="B999" t="s">
        <v>20</v>
      </c>
      <c r="C999">
        <v>132</v>
      </c>
    </row>
    <row r="1000" spans="2:3" x14ac:dyDescent="0.2">
      <c r="B1000" t="s">
        <v>20</v>
      </c>
      <c r="C1000">
        <v>2043</v>
      </c>
    </row>
  </sheetData>
  <sortState xmlns:xlrd2="http://schemas.microsoft.com/office/spreadsheetml/2017/richdata2" ref="B2:C1000">
    <sortCondition ref="B2:B1000"/>
  </sortState>
  <conditionalFormatting sqref="B1:B1048576">
    <cfRule type="containsText" dxfId="63" priority="484" operator="containsText" text="live">
      <formula>NOT(ISERROR(SEARCH("live",B1)))</formula>
    </cfRule>
    <cfRule type="containsText" dxfId="62" priority="485" operator="containsText" text="canceled">
      <formula>NOT(ISERROR(SEARCH("canceled",B1)))</formula>
    </cfRule>
    <cfRule type="containsText" dxfId="61" priority="486" operator="containsText" text="successful">
      <formula>NOT(ISERROR(SEARCH("successful",B1)))</formula>
    </cfRule>
    <cfRule type="containsText" dxfId="60" priority="487" operator="containsText" text="failed">
      <formula>NOT(ISERROR(SEARCH("failed",B1)))</formula>
    </cfRule>
    <cfRule type="colorScale" priority="488">
      <colorScale>
        <cfvo type="formula" val="&quot;failed&quot;"/>
        <cfvo type="formula" val="&quot;successful&quot;"/>
        <color rgb="FFFF7128"/>
        <color theme="9"/>
      </colorScale>
    </cfRule>
    <cfRule type="colorScale" priority="489">
      <colorScale>
        <cfvo type="num" val="&quot;successfulk&quot;"/>
        <cfvo type="max"/>
        <color rgb="FFFF7128"/>
        <color theme="9"/>
      </colorScale>
    </cfRule>
    <cfRule type="colorScale" priority="4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567">
    <cfRule type="containsText" dxfId="7" priority="8" operator="containsText" text="live">
      <formula>NOT(ISERROR(SEARCH("live",G2)))</formula>
    </cfRule>
    <cfRule type="containsText" dxfId="6" priority="9" operator="containsText" text="canceled">
      <formula>NOT(ISERROR(SEARCH("canceled",G2)))</formula>
    </cfRule>
    <cfRule type="containsText" dxfId="5" priority="10" operator="containsText" text="successful">
      <formula>NOT(ISERROR(SEARCH("successful",G2)))</formula>
    </cfRule>
    <cfRule type="containsText" dxfId="4" priority="11" operator="containsText" text="failed">
      <formula>NOT(ISERROR(SEARCH("failed",G2)))</formula>
    </cfRule>
    <cfRule type="colorScale" priority="12">
      <colorScale>
        <cfvo type="formula" val="&quot;failed&quot;"/>
        <cfvo type="formula" val="&quot;successful&quot;"/>
        <color rgb="FFFF7128"/>
        <color theme="9"/>
      </colorScale>
    </cfRule>
    <cfRule type="colorScale" priority="13">
      <colorScale>
        <cfvo type="num" val="&quot;successfulk&quot;"/>
        <cfvo type="max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65">
    <cfRule type="containsText" dxfId="3" priority="1" operator="containsText" text="live">
      <formula>NOT(ISERROR(SEARCH("live",M2)))</formula>
    </cfRule>
    <cfRule type="containsText" dxfId="2" priority="2" operator="containsText" text="canceled">
      <formula>NOT(ISERROR(SEARCH("canceled",M2)))</formula>
    </cfRule>
    <cfRule type="containsText" dxfId="1" priority="3" operator="containsText" text="successful">
      <formula>NOT(ISERROR(SEARCH("successful",M2)))</formula>
    </cfRule>
    <cfRule type="containsText" dxfId="0" priority="4" operator="containsText" text="failed">
      <formula>NOT(ISERROR(SEARCH("failed",M2)))</formula>
    </cfRule>
    <cfRule type="colorScale" priority="5">
      <colorScale>
        <cfvo type="formula" val="&quot;failed&quot;"/>
        <cfvo type="formula" val="&quot;successful&quot;"/>
        <color rgb="FFFF7128"/>
        <color theme="9"/>
      </colorScale>
    </cfRule>
    <cfRule type="colorScale" priority="6">
      <colorScale>
        <cfvo type="num" val="&quot;successfulk&quot;"/>
        <cfvo type="max"/>
        <color rgb="FFFF7128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Sheet5</vt:lpstr>
      <vt:lpstr>Pivot Table 1</vt:lpstr>
      <vt:lpstr>Pivot Table 2</vt:lpstr>
      <vt:lpstr>Sheet1</vt:lpstr>
      <vt:lpstr>Crowdfunding</vt:lpstr>
      <vt:lpstr>Sheet3</vt:lpstr>
      <vt:lpstr>Crowdfunding 2</vt:lpstr>
      <vt:lpstr>Crowdfunding Goal Analysis</vt:lpstr>
      <vt:lpstr>Backers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Olivia Ramsey</cp:lastModifiedBy>
  <dcterms:created xsi:type="dcterms:W3CDTF">2021-09-29T18:52:28Z</dcterms:created>
  <dcterms:modified xsi:type="dcterms:W3CDTF">2023-04-07T13:47:30Z</dcterms:modified>
</cp:coreProperties>
</file>