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arias/dev/Python/gia_test/"/>
    </mc:Choice>
  </mc:AlternateContent>
  <xr:revisionPtr revIDLastSave="0" documentId="13_ncr:1_{E6C837A8-996F-8041-8655-0D4D82DA3952}" xr6:coauthVersionLast="47" xr6:coauthVersionMax="47" xr10:uidLastSave="{00000000-0000-0000-0000-000000000000}"/>
  <bookViews>
    <workbookView xWindow="1980" yWindow="500" windowWidth="34640" windowHeight="19720" activeTab="1" xr2:uid="{00000000-000D-0000-FFFF-FFFF00000000}"/>
  </bookViews>
  <sheets>
    <sheet name="Sheet1" sheetId="1" r:id="rId1"/>
    <sheet name="Canonical Real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" i="2" l="1"/>
  <c r="P81" i="2"/>
  <c r="P82" i="2"/>
  <c r="P83" i="2"/>
  <c r="P79" i="2"/>
  <c r="H51" i="1"/>
  <c r="H50" i="1"/>
  <c r="H49" i="1"/>
  <c r="H48" i="1"/>
  <c r="H47" i="1"/>
  <c r="H40" i="1"/>
  <c r="H41" i="1"/>
  <c r="H42" i="1"/>
  <c r="H43" i="1"/>
  <c r="H39" i="1"/>
  <c r="O71" i="2"/>
  <c r="O72" i="2"/>
  <c r="O73" i="2"/>
  <c r="O74" i="2"/>
  <c r="O70" i="2"/>
  <c r="R67" i="2"/>
  <c r="Q67" i="2"/>
  <c r="Q62" i="2"/>
  <c r="R62" i="2"/>
  <c r="Q63" i="2"/>
  <c r="R63" i="2"/>
  <c r="Q64" i="2"/>
  <c r="R64" i="2"/>
  <c r="Q65" i="2"/>
  <c r="R65" i="2"/>
  <c r="Q61" i="2"/>
  <c r="R61" i="2"/>
  <c r="P62" i="2"/>
  <c r="P63" i="2"/>
  <c r="P64" i="2"/>
  <c r="P65" i="2"/>
  <c r="P61" i="2"/>
  <c r="O62" i="2"/>
  <c r="O63" i="2"/>
  <c r="O64" i="2"/>
  <c r="O65" i="2"/>
  <c r="O61" i="2"/>
  <c r="N62" i="2"/>
  <c r="N63" i="2"/>
  <c r="N64" i="2"/>
  <c r="N65" i="2"/>
  <c r="N61" i="2"/>
  <c r="L65" i="2"/>
  <c r="L64" i="2"/>
  <c r="L63" i="2"/>
  <c r="L61" i="2"/>
  <c r="L62" i="2"/>
  <c r="C64" i="2"/>
  <c r="B64" i="2"/>
  <c r="H62" i="2"/>
  <c r="C62" i="2"/>
  <c r="D62" i="2"/>
  <c r="E62" i="2"/>
  <c r="F62" i="2"/>
  <c r="B62" i="2"/>
  <c r="F59" i="2"/>
  <c r="E59" i="2"/>
  <c r="D59" i="2"/>
  <c r="C59" i="2"/>
  <c r="B59" i="2"/>
  <c r="D18" i="1"/>
  <c r="E18" i="1"/>
  <c r="G18" i="1"/>
  <c r="H18" i="1"/>
  <c r="J18" i="1"/>
  <c r="K18" i="1"/>
  <c r="M18" i="1"/>
  <c r="N18" i="1"/>
  <c r="P18" i="1"/>
  <c r="Q18" i="1"/>
  <c r="S18" i="1"/>
  <c r="T18" i="1"/>
  <c r="D17" i="1"/>
  <c r="E17" i="1"/>
  <c r="G17" i="1"/>
  <c r="H17" i="1"/>
  <c r="J17" i="1"/>
  <c r="K17" i="1"/>
  <c r="M17" i="1"/>
  <c r="N17" i="1"/>
  <c r="P17" i="1"/>
  <c r="Q17" i="1"/>
  <c r="S17" i="1"/>
  <c r="T17" i="1"/>
  <c r="N23" i="1"/>
  <c r="D16" i="1"/>
  <c r="E16" i="1"/>
  <c r="G16" i="1"/>
  <c r="H16" i="1"/>
  <c r="J16" i="1"/>
  <c r="K16" i="1"/>
  <c r="M16" i="1"/>
  <c r="N16" i="1"/>
  <c r="P16" i="1"/>
  <c r="Q16" i="1"/>
  <c r="S16" i="1"/>
  <c r="T16" i="1"/>
  <c r="T15" i="1"/>
  <c r="T14" i="1"/>
  <c r="Q15" i="1"/>
  <c r="Q14" i="1"/>
  <c r="N15" i="1"/>
  <c r="N14" i="1"/>
  <c r="K15" i="1"/>
  <c r="K14" i="1"/>
  <c r="H15" i="1"/>
  <c r="H14" i="1"/>
  <c r="S15" i="1"/>
  <c r="S14" i="1"/>
  <c r="P15" i="1"/>
  <c r="P14" i="1"/>
  <c r="M15" i="1"/>
  <c r="M14" i="1"/>
  <c r="J15" i="1"/>
  <c r="J14" i="1"/>
  <c r="G15" i="1"/>
  <c r="G14" i="1"/>
  <c r="D15" i="1"/>
  <c r="D14" i="1"/>
  <c r="E15" i="1"/>
  <c r="E14" i="1"/>
</calcChain>
</file>

<file path=xl/sharedStrings.xml><?xml version="1.0" encoding="utf-8"?>
<sst xmlns="http://schemas.openxmlformats.org/spreadsheetml/2006/main" count="110" uniqueCount="50">
  <si>
    <t>Name</t>
  </si>
  <si>
    <t>Task</t>
  </si>
  <si>
    <t>Total Questions</t>
  </si>
  <si>
    <t>Correct Answers</t>
  </si>
  <si>
    <t>Elapsed Time</t>
  </si>
  <si>
    <t>T1 Questions</t>
  </si>
  <si>
    <t>T1 Correct</t>
  </si>
  <si>
    <t>T1 Time</t>
  </si>
  <si>
    <t>T2 Questions</t>
  </si>
  <si>
    <t>T2 Correct</t>
  </si>
  <si>
    <t>T2 Time</t>
  </si>
  <si>
    <t>T3 Questions</t>
  </si>
  <si>
    <t>T3 Correct</t>
  </si>
  <si>
    <t>T3 Time</t>
  </si>
  <si>
    <t>T4 Questions</t>
  </si>
  <si>
    <t>T4 Correct</t>
  </si>
  <si>
    <t>T4 Time</t>
  </si>
  <si>
    <t>T5 Questions</t>
  </si>
  <si>
    <t>T5 Correct</t>
  </si>
  <si>
    <t>T5 Time</t>
  </si>
  <si>
    <t>Accuracy</t>
  </si>
  <si>
    <t>Secs/Question</t>
  </si>
  <si>
    <t>Number Speed &amp; Accuracy</t>
  </si>
  <si>
    <t>Total</t>
  </si>
  <si>
    <t>Reasoning</t>
  </si>
  <si>
    <t>Perceptual Speed</t>
  </si>
  <si>
    <t>Word Meaning</t>
  </si>
  <si>
    <t>Spatial Visualization</t>
  </si>
  <si>
    <t>María Juliana</t>
  </si>
  <si>
    <t>Omar</t>
  </si>
  <si>
    <t>T1</t>
  </si>
  <si>
    <t>T2</t>
  </si>
  <si>
    <t>T3</t>
  </si>
  <si>
    <t>T4</t>
  </si>
  <si>
    <t>T5</t>
  </si>
  <si>
    <t>Question</t>
  </si>
  <si>
    <t>45 min</t>
  </si>
  <si>
    <t>Questions</t>
  </si>
  <si>
    <t>Secs</t>
  </si>
  <si>
    <t>/5</t>
  </si>
  <si>
    <t>/4</t>
  </si>
  <si>
    <t>Completitud/4</t>
  </si>
  <si>
    <t>Completitud/5</t>
  </si>
  <si>
    <t>Avg</t>
  </si>
  <si>
    <t>Sample Report</t>
  </si>
  <si>
    <t>Acc %</t>
  </si>
  <si>
    <t>time</t>
  </si>
  <si>
    <t>secs/question</t>
  </si>
  <si>
    <t>Correct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</si>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</sst>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1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4F81BD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por Pregunta (tardanza)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Omar</c:v>
                </c:pt>
                <c:pt idx="1">
                  <c:v>Omar</c:v>
                </c:pt>
                <c:pt idx="2">
                  <c:v>Omar</c:v>
                </c:pt>
                <c:pt idx="3">
                  <c:v>Omar</c:v>
                </c:pt>
                <c:pt idx="4">
                  <c:v>María Juliana</c:v>
                </c:pt>
              </c:strCache>
            </c:strRef>
          </c:cat>
          <c:val>
            <c:numRef>
              <c:f>Sheet1!$E$14:$E$18</c:f>
              <c:numCache>
                <c:formatCode>0.00</c:formatCode>
                <c:ptCount val="5"/>
                <c:pt idx="0">
                  <c:v>4.7976400792598728</c:v>
                </c:pt>
                <c:pt idx="1">
                  <c:v>4.6271933197975166</c:v>
                </c:pt>
                <c:pt idx="2">
                  <c:v>4.6331666666666669</c:v>
                </c:pt>
                <c:pt idx="3">
                  <c:v>4.422533333333333</c:v>
                </c:pt>
                <c:pt idx="4">
                  <c:v>5.2588125467300415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0-8D4B-8E1D-26864AC7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31231"/>
        <c:axId val="1585276975"/>
      </c:barChart>
      <c:catAx>
        <c:axId val="15847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5276975"/>
        <c:crosses val="autoZero"/>
        <c:auto val="1"/>
        <c:lblAlgn val="ctr"/>
        <c:lblOffset val="100"/>
        <c:noMultiLvlLbl val="0"/>
      </c:catAx>
      <c:valAx>
        <c:axId val="1585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473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Efectividad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Omar</c:v>
                </c:pt>
                <c:pt idx="1">
                  <c:v>Omar</c:v>
                </c:pt>
                <c:pt idx="2">
                  <c:v>Omar</c:v>
                </c:pt>
                <c:pt idx="3">
                  <c:v>Omar</c:v>
                </c:pt>
                <c:pt idx="4">
                  <c:v>María Juliana</c:v>
                </c:pt>
              </c:strCache>
            </c:strRef>
          </c:cat>
          <c:val>
            <c:numRef>
              <c:f>Sheet1!$D$14:$D$18</c:f>
              <c:numCache>
                <c:formatCode>0%</c:formatCode>
                <c:ptCount val="5"/>
                <c:pt idx="0">
                  <c:v>0.97499999999999998</c:v>
                </c:pt>
                <c:pt idx="1">
                  <c:v>0.8666666666666667</c:v>
                </c:pt>
                <c:pt idx="2">
                  <c:v>0.9</c:v>
                </c:pt>
                <c:pt idx="3">
                  <c:v>0.90666666666666662</c:v>
                </c:pt>
                <c:pt idx="4">
                  <c:v>0.71333333333333337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0-8D4B-8E1D-26864AC7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31231"/>
        <c:axId val="1585276975"/>
      </c:barChart>
      <c:catAx>
        <c:axId val="15847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5276975"/>
        <c:crosses val="autoZero"/>
        <c:auto val="1"/>
        <c:lblAlgn val="ctr"/>
        <c:lblOffset val="100"/>
        <c:noMultiLvlLbl val="0"/>
      </c:catAx>
      <c:valAx>
        <c:axId val="1585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473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677332</xdr:colOff>
      <xdr:row>19</xdr:row>
      <xdr:rowOff>25400</xdr:rowOff>
    </xdr:from>
    <xdr:to>
      <xdr:col>7</xdr:col>
      <xdr:colOff>687916</xdr:colOff>
      <xdr:row>33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B789F5-53DB-0A32-CC1D-FB4D93D5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359831</xdr:colOff>
      <xdr:row>19</xdr:row>
      <xdr:rowOff>4233</xdr:rowOff>
    </xdr:from>
    <xdr:to>
      <xdr:col>13</xdr:col>
      <xdr:colOff>888999</xdr:colOff>
      <xdr:row>33</xdr:row>
      <xdr:rowOff>80433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9DA528-9B15-A5F7-F78A-23B265C6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opLeftCell="C20" zoomScale="120" zoomScaleNormal="120" workbookViewId="0">
      <selection activeCell="D38" sqref="D38:H51"/>
    </sheetView>
  </sheetViews>
  <sheetFormatPr baseColWidth="10" defaultColWidth="8.83203125" defaultRowHeight="15" x14ac:dyDescent="0.2"/>
  <cols>
    <col min="1" max="1" width="12" customWidth="1"/>
    <col min="2" max="2" width="4.33203125" bestFit="1" customWidth="1"/>
    <col min="3" max="3" width="13.1640625" bestFit="1" customWidth="1"/>
    <col min="4" max="4" width="13.83203125" bestFit="1" customWidth="1"/>
    <col min="5" max="5" width="12.5" bestFit="1" customWidth="1"/>
    <col min="6" max="6" width="11.1640625" bestFit="1" customWidth="1"/>
    <col min="7" max="7" width="9.1640625" bestFit="1" customWidth="1"/>
    <col min="8" max="8" width="12.5" bestFit="1" customWidth="1"/>
    <col min="9" max="9" width="11.1640625" bestFit="1" customWidth="1"/>
    <col min="10" max="10" width="9.1640625" bestFit="1" customWidth="1"/>
    <col min="11" max="11" width="12.5" bestFit="1" customWidth="1"/>
    <col min="12" max="12" width="11.1640625" bestFit="1" customWidth="1"/>
    <col min="13" max="13" width="9.1640625" bestFit="1" customWidth="1"/>
    <col min="14" max="14" width="12.5" bestFit="1" customWidth="1"/>
    <col min="15" max="15" width="11.1640625" bestFit="1" customWidth="1"/>
    <col min="16" max="16" width="9.1640625" bestFit="1" customWidth="1"/>
    <col min="17" max="17" width="12.5" bestFit="1" customWidth="1"/>
    <col min="18" max="18" width="11.1640625" bestFit="1" customWidth="1"/>
    <col min="19" max="19" width="9.1640625" bestFit="1" customWidth="1"/>
    <col min="20" max="20" width="12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29</v>
      </c>
      <c r="C2">
        <v>40</v>
      </c>
      <c r="D2">
        <v>39</v>
      </c>
      <c r="E2">
        <v>191.9056031703949</v>
      </c>
      <c r="F2">
        <v>8</v>
      </c>
      <c r="G2">
        <v>8</v>
      </c>
      <c r="H2">
        <v>59</v>
      </c>
      <c r="I2">
        <v>8</v>
      </c>
      <c r="J2">
        <v>8</v>
      </c>
      <c r="K2">
        <v>40.299999999999997</v>
      </c>
      <c r="L2">
        <v>8</v>
      </c>
      <c r="M2">
        <v>8</v>
      </c>
      <c r="N2">
        <v>59.3</v>
      </c>
      <c r="O2">
        <v>8</v>
      </c>
      <c r="P2">
        <v>8</v>
      </c>
      <c r="Q2">
        <v>29.6</v>
      </c>
      <c r="R2">
        <v>8</v>
      </c>
      <c r="S2">
        <v>7</v>
      </c>
      <c r="T2">
        <v>3.6</v>
      </c>
    </row>
    <row r="3" spans="1:20" x14ac:dyDescent="0.2">
      <c r="A3" t="s">
        <v>29</v>
      </c>
      <c r="C3">
        <v>60</v>
      </c>
      <c r="D3">
        <v>52</v>
      </c>
      <c r="E3">
        <v>277.63159918785101</v>
      </c>
      <c r="F3">
        <v>12</v>
      </c>
      <c r="G3">
        <v>12</v>
      </c>
      <c r="H3">
        <v>66.400000000000006</v>
      </c>
      <c r="I3">
        <v>12</v>
      </c>
      <c r="J3">
        <v>7</v>
      </c>
      <c r="K3">
        <v>53.4</v>
      </c>
      <c r="L3">
        <v>12</v>
      </c>
      <c r="M3">
        <v>12</v>
      </c>
      <c r="N3">
        <v>63.4</v>
      </c>
      <c r="O3">
        <v>12</v>
      </c>
      <c r="P3">
        <v>11</v>
      </c>
      <c r="Q3">
        <v>39.6</v>
      </c>
      <c r="R3">
        <v>12</v>
      </c>
      <c r="S3">
        <v>10</v>
      </c>
      <c r="T3">
        <v>54.7</v>
      </c>
    </row>
    <row r="4" spans="1:20" x14ac:dyDescent="0.2">
      <c r="A4" t="s">
        <v>29</v>
      </c>
      <c r="C4">
        <v>60</v>
      </c>
      <c r="D4">
        <v>54</v>
      </c>
      <c r="E4">
        <v>277.99</v>
      </c>
      <c r="F4">
        <v>12</v>
      </c>
      <c r="G4">
        <v>12</v>
      </c>
      <c r="H4">
        <v>52.9</v>
      </c>
      <c r="I4">
        <v>12</v>
      </c>
      <c r="J4">
        <v>8</v>
      </c>
      <c r="K4">
        <v>57.2</v>
      </c>
      <c r="L4">
        <v>12</v>
      </c>
      <c r="M4">
        <v>10</v>
      </c>
      <c r="N4">
        <v>61.9</v>
      </c>
      <c r="O4">
        <v>12</v>
      </c>
      <c r="P4">
        <v>12</v>
      </c>
      <c r="Q4">
        <v>39.1</v>
      </c>
      <c r="R4">
        <v>12</v>
      </c>
      <c r="S4">
        <v>12</v>
      </c>
      <c r="T4">
        <v>66.8</v>
      </c>
    </row>
    <row r="5" spans="1:20" x14ac:dyDescent="0.2">
      <c r="A5" t="s">
        <v>29</v>
      </c>
      <c r="C5">
        <v>150</v>
      </c>
      <c r="D5">
        <v>136</v>
      </c>
      <c r="E5">
        <v>663.38</v>
      </c>
      <c r="F5">
        <v>30</v>
      </c>
      <c r="G5">
        <v>29</v>
      </c>
      <c r="H5">
        <v>136.69999999999999</v>
      </c>
      <c r="I5">
        <v>30</v>
      </c>
      <c r="J5">
        <v>24</v>
      </c>
      <c r="K5">
        <v>129.1</v>
      </c>
      <c r="L5">
        <v>30</v>
      </c>
      <c r="M5">
        <v>27</v>
      </c>
      <c r="N5">
        <v>163.19999999999999</v>
      </c>
      <c r="O5">
        <v>30</v>
      </c>
      <c r="P5">
        <v>30</v>
      </c>
      <c r="Q5">
        <v>84.5</v>
      </c>
      <c r="R5">
        <v>30</v>
      </c>
      <c r="S5">
        <v>26</v>
      </c>
      <c r="T5">
        <v>149.69999999999999</v>
      </c>
    </row>
    <row r="6" spans="1:20" x14ac:dyDescent="0.2">
      <c r="A6" t="s">
        <v>28</v>
      </c>
      <c r="C6" s="7">
        <v>150</v>
      </c>
      <c r="D6" s="7">
        <v>107</v>
      </c>
      <c r="E6" s="7">
        <v>788.82188200950623</v>
      </c>
      <c r="F6" s="7">
        <v>30</v>
      </c>
      <c r="G6" s="7">
        <v>27</v>
      </c>
      <c r="H6" s="7">
        <v>165.3</v>
      </c>
      <c r="I6" s="7">
        <v>30</v>
      </c>
      <c r="J6" s="7">
        <v>16</v>
      </c>
      <c r="K6" s="7">
        <v>113.3</v>
      </c>
      <c r="L6" s="7">
        <v>30</v>
      </c>
      <c r="M6" s="7">
        <v>16</v>
      </c>
      <c r="N6" s="7">
        <v>258.60000000000002</v>
      </c>
      <c r="O6" s="7">
        <v>30</v>
      </c>
      <c r="P6" s="7">
        <v>28</v>
      </c>
      <c r="Q6" s="7">
        <v>99.6</v>
      </c>
      <c r="R6" s="7">
        <v>30</v>
      </c>
      <c r="S6" s="7">
        <v>20</v>
      </c>
      <c r="T6" s="7">
        <v>151.80000000000001</v>
      </c>
    </row>
    <row r="12" spans="1:20" ht="16" x14ac:dyDescent="0.2">
      <c r="D12" s="5" t="s">
        <v>23</v>
      </c>
      <c r="G12" s="6" t="s">
        <v>24</v>
      </c>
      <c r="J12" s="6" t="s">
        <v>25</v>
      </c>
      <c r="M12" s="5" t="s">
        <v>22</v>
      </c>
      <c r="P12" s="6" t="s">
        <v>26</v>
      </c>
      <c r="S12" s="6" t="s">
        <v>27</v>
      </c>
    </row>
    <row r="13" spans="1:20" x14ac:dyDescent="0.2">
      <c r="D13" s="4" t="s">
        <v>20</v>
      </c>
      <c r="E13" s="4" t="s">
        <v>21</v>
      </c>
      <c r="G13" s="4" t="s">
        <v>20</v>
      </c>
      <c r="H13" s="4" t="s">
        <v>21</v>
      </c>
      <c r="J13" s="4" t="s">
        <v>20</v>
      </c>
      <c r="K13" s="4" t="s">
        <v>21</v>
      </c>
      <c r="M13" s="4" t="s">
        <v>20</v>
      </c>
      <c r="N13" s="4" t="s">
        <v>21</v>
      </c>
      <c r="P13" s="4" t="s">
        <v>20</v>
      </c>
      <c r="Q13" s="4" t="s">
        <v>21</v>
      </c>
      <c r="S13" s="4" t="s">
        <v>20</v>
      </c>
      <c r="T13" s="4" t="s">
        <v>21</v>
      </c>
    </row>
    <row r="14" spans="1:20" x14ac:dyDescent="0.2">
      <c r="D14" s="3">
        <f>D2/C2</f>
        <v>0.97499999999999998</v>
      </c>
      <c r="E14" s="2">
        <f>E2/C2</f>
        <v>4.7976400792598728</v>
      </c>
      <c r="G14" s="3">
        <f>G2/F2</f>
        <v>1</v>
      </c>
      <c r="H14" s="2">
        <f>H2/F2</f>
        <v>7.375</v>
      </c>
      <c r="J14" s="3">
        <f>J2/I2</f>
        <v>1</v>
      </c>
      <c r="K14" s="2">
        <f>K2/I2</f>
        <v>5.0374999999999996</v>
      </c>
      <c r="M14" s="3">
        <f>M2/L2</f>
        <v>1</v>
      </c>
      <c r="N14" s="2">
        <f>N2/L2</f>
        <v>7.4124999999999996</v>
      </c>
      <c r="P14" s="3">
        <f>P2/O2</f>
        <v>1</v>
      </c>
      <c r="Q14" s="2">
        <f>Q2/O2</f>
        <v>3.7</v>
      </c>
      <c r="S14" s="3">
        <f>S2/R2</f>
        <v>0.875</v>
      </c>
      <c r="T14" s="2">
        <f>T2/R2</f>
        <v>0.45</v>
      </c>
    </row>
    <row r="15" spans="1:20" x14ac:dyDescent="0.2">
      <c r="D15" s="3">
        <f>D3/C3</f>
        <v>0.8666666666666667</v>
      </c>
      <c r="E15" s="2">
        <f>E3/C3</f>
        <v>4.6271933197975166</v>
      </c>
      <c r="G15" s="3">
        <f>G3/F3</f>
        <v>1</v>
      </c>
      <c r="H15" s="2">
        <f>H3/F3</f>
        <v>5.5333333333333341</v>
      </c>
      <c r="J15" s="3">
        <f>J3/I3</f>
        <v>0.58333333333333337</v>
      </c>
      <c r="K15" s="2">
        <f>K3/I3</f>
        <v>4.45</v>
      </c>
      <c r="M15" s="3">
        <f>M3/L3</f>
        <v>1</v>
      </c>
      <c r="N15" s="2">
        <f>N3/L3</f>
        <v>5.2833333333333332</v>
      </c>
      <c r="P15" s="3">
        <f>P3/O3</f>
        <v>0.91666666666666663</v>
      </c>
      <c r="Q15" s="2">
        <f>Q3/O3</f>
        <v>3.3000000000000003</v>
      </c>
      <c r="S15" s="3">
        <f>S3/R3</f>
        <v>0.83333333333333337</v>
      </c>
      <c r="T15" s="2">
        <f>T3/R3</f>
        <v>4.5583333333333336</v>
      </c>
    </row>
    <row r="16" spans="1:20" x14ac:dyDescent="0.2">
      <c r="D16" s="3">
        <f>D4/C4</f>
        <v>0.9</v>
      </c>
      <c r="E16" s="2">
        <f>E4/C4</f>
        <v>4.6331666666666669</v>
      </c>
      <c r="G16" s="3">
        <f>G4/F4</f>
        <v>1</v>
      </c>
      <c r="H16" s="2">
        <f>H4/F4</f>
        <v>4.4083333333333332</v>
      </c>
      <c r="J16" s="3">
        <f>J4/I4</f>
        <v>0.66666666666666663</v>
      </c>
      <c r="K16" s="2">
        <f>K4/I4</f>
        <v>4.7666666666666666</v>
      </c>
      <c r="M16" s="3">
        <f>M4/L4</f>
        <v>0.83333333333333337</v>
      </c>
      <c r="N16" s="2">
        <f>N4/L4</f>
        <v>5.1583333333333332</v>
      </c>
      <c r="P16" s="3">
        <f>P4/O4</f>
        <v>1</v>
      </c>
      <c r="Q16" s="2">
        <f>Q4/O4</f>
        <v>3.2583333333333333</v>
      </c>
      <c r="S16" s="3">
        <f>S4/R4</f>
        <v>1</v>
      </c>
      <c r="T16" s="2">
        <f>T4/R4</f>
        <v>5.5666666666666664</v>
      </c>
    </row>
    <row r="17" spans="4:20" x14ac:dyDescent="0.2">
      <c r="D17" s="3">
        <f>D5/C5</f>
        <v>0.90666666666666662</v>
      </c>
      <c r="E17" s="2">
        <f>E5/C5</f>
        <v>4.422533333333333</v>
      </c>
      <c r="G17" s="3">
        <f>G5/F5</f>
        <v>0.96666666666666667</v>
      </c>
      <c r="H17" s="2">
        <f>H5/F5</f>
        <v>4.5566666666666666</v>
      </c>
      <c r="J17" s="3">
        <f>J5/I5</f>
        <v>0.8</v>
      </c>
      <c r="K17" s="2">
        <f>K5/I5</f>
        <v>4.3033333333333328</v>
      </c>
      <c r="M17" s="3">
        <f>M5/L5</f>
        <v>0.9</v>
      </c>
      <c r="N17" s="2">
        <f>N5/L5</f>
        <v>5.4399999999999995</v>
      </c>
      <c r="P17" s="3">
        <f>P5/O5</f>
        <v>1</v>
      </c>
      <c r="Q17" s="2">
        <f>Q5/O5</f>
        <v>2.8166666666666669</v>
      </c>
      <c r="S17" s="3">
        <f>S5/R5</f>
        <v>0.8666666666666667</v>
      </c>
      <c r="T17" s="2">
        <f>T5/R5</f>
        <v>4.9899999999999993</v>
      </c>
    </row>
    <row r="18" spans="4:20" x14ac:dyDescent="0.2">
      <c r="D18" s="3">
        <f>D6/C6</f>
        <v>0.71333333333333337</v>
      </c>
      <c r="E18" s="2">
        <f>E6/C6</f>
        <v>5.2588125467300415</v>
      </c>
      <c r="G18" s="3">
        <f>G6/F6</f>
        <v>0.9</v>
      </c>
      <c r="H18" s="2">
        <f>H6/F6</f>
        <v>5.5100000000000007</v>
      </c>
      <c r="J18" s="3">
        <f>J6/I6</f>
        <v>0.53333333333333333</v>
      </c>
      <c r="K18" s="2">
        <f>K6/I6</f>
        <v>3.7766666666666664</v>
      </c>
      <c r="M18" s="3">
        <f>M6/L6</f>
        <v>0.53333333333333333</v>
      </c>
      <c r="N18" s="2">
        <f>N6/L6</f>
        <v>8.620000000000001</v>
      </c>
      <c r="P18" s="3">
        <f>P6/O6</f>
        <v>0.93333333333333335</v>
      </c>
      <c r="Q18" s="2">
        <f>Q6/O6</f>
        <v>3.32</v>
      </c>
      <c r="S18" s="3">
        <f>S6/R6</f>
        <v>0.66666666666666663</v>
      </c>
      <c r="T18" s="2">
        <f>T6/R6</f>
        <v>5.0600000000000005</v>
      </c>
    </row>
    <row r="22" spans="4:20" x14ac:dyDescent="0.2">
      <c r="M22">
        <v>10</v>
      </c>
    </row>
    <row r="23" spans="4:20" x14ac:dyDescent="0.2">
      <c r="M23">
        <v>12</v>
      </c>
      <c r="N23">
        <f>M22/M23</f>
        <v>0.83333333333333337</v>
      </c>
    </row>
    <row r="38" spans="4:18" x14ac:dyDescent="0.2">
      <c r="D38" t="s">
        <v>29</v>
      </c>
      <c r="E38" t="s">
        <v>37</v>
      </c>
      <c r="F38" t="s">
        <v>48</v>
      </c>
      <c r="G38" t="s">
        <v>46</v>
      </c>
      <c r="H38" t="s">
        <v>47</v>
      </c>
    </row>
    <row r="39" spans="4:18" x14ac:dyDescent="0.2">
      <c r="D39" t="s">
        <v>30</v>
      </c>
      <c r="E39">
        <v>30</v>
      </c>
      <c r="F39">
        <v>29</v>
      </c>
      <c r="G39">
        <v>136.69999999999999</v>
      </c>
      <c r="H39" s="12">
        <f>G39/E39</f>
        <v>4.5566666666666666</v>
      </c>
    </row>
    <row r="40" spans="4:18" x14ac:dyDescent="0.2">
      <c r="D40" t="s">
        <v>31</v>
      </c>
      <c r="E40">
        <v>30</v>
      </c>
      <c r="F40">
        <v>24</v>
      </c>
      <c r="G40">
        <v>129.1</v>
      </c>
      <c r="H40" s="12">
        <f t="shared" ref="H40:H43" si="0">G40/E40</f>
        <v>4.3033333333333328</v>
      </c>
    </row>
    <row r="41" spans="4:18" x14ac:dyDescent="0.2">
      <c r="D41" t="s">
        <v>32</v>
      </c>
      <c r="E41">
        <v>30</v>
      </c>
      <c r="F41">
        <v>27</v>
      </c>
      <c r="G41">
        <v>163.19999999999999</v>
      </c>
      <c r="H41" s="12">
        <f t="shared" si="0"/>
        <v>5.4399999999999995</v>
      </c>
      <c r="R41">
        <v>165.3</v>
      </c>
    </row>
    <row r="42" spans="4:18" x14ac:dyDescent="0.2">
      <c r="D42" t="s">
        <v>33</v>
      </c>
      <c r="E42">
        <v>30</v>
      </c>
      <c r="F42">
        <v>30</v>
      </c>
      <c r="G42">
        <v>84.5</v>
      </c>
      <c r="H42" s="12">
        <f t="shared" si="0"/>
        <v>2.8166666666666669</v>
      </c>
      <c r="R42">
        <v>113.3</v>
      </c>
    </row>
    <row r="43" spans="4:18" x14ac:dyDescent="0.2">
      <c r="D43" t="s">
        <v>30</v>
      </c>
      <c r="E43">
        <v>30</v>
      </c>
      <c r="F43">
        <v>26</v>
      </c>
      <c r="G43">
        <v>149.69999999999999</v>
      </c>
      <c r="H43" s="12">
        <f t="shared" si="0"/>
        <v>4.9899999999999993</v>
      </c>
      <c r="R43">
        <v>258.60000000000002</v>
      </c>
    </row>
    <row r="44" spans="4:18" x14ac:dyDescent="0.2">
      <c r="R44">
        <v>99.6</v>
      </c>
    </row>
    <row r="45" spans="4:18" x14ac:dyDescent="0.2">
      <c r="R45">
        <v>151.80000000000001</v>
      </c>
    </row>
    <row r="46" spans="4:18" x14ac:dyDescent="0.2">
      <c r="D46" t="s">
        <v>49</v>
      </c>
      <c r="E46" t="s">
        <v>37</v>
      </c>
      <c r="F46" t="s">
        <v>48</v>
      </c>
      <c r="G46" t="s">
        <v>46</v>
      </c>
      <c r="H46" t="s">
        <v>47</v>
      </c>
    </row>
    <row r="47" spans="4:18" x14ac:dyDescent="0.2">
      <c r="D47" t="s">
        <v>30</v>
      </c>
      <c r="E47">
        <v>30</v>
      </c>
      <c r="F47">
        <v>27</v>
      </c>
      <c r="G47">
        <v>165.3</v>
      </c>
      <c r="H47" s="12">
        <f>G47/E47</f>
        <v>5.5100000000000007</v>
      </c>
    </row>
    <row r="48" spans="4:18" x14ac:dyDescent="0.2">
      <c r="D48" t="s">
        <v>31</v>
      </c>
      <c r="E48">
        <v>30</v>
      </c>
      <c r="F48">
        <v>16</v>
      </c>
      <c r="G48">
        <v>113.3</v>
      </c>
      <c r="H48" s="12">
        <f t="shared" ref="H48:H51" si="1">G48/E48</f>
        <v>3.7766666666666664</v>
      </c>
    </row>
    <row r="49" spans="4:8" x14ac:dyDescent="0.2">
      <c r="D49" t="s">
        <v>32</v>
      </c>
      <c r="E49">
        <v>30</v>
      </c>
      <c r="F49">
        <v>16</v>
      </c>
      <c r="G49">
        <v>258.60000000000002</v>
      </c>
      <c r="H49" s="12">
        <f t="shared" si="1"/>
        <v>8.620000000000001</v>
      </c>
    </row>
    <row r="50" spans="4:8" x14ac:dyDescent="0.2">
      <c r="D50" t="s">
        <v>33</v>
      </c>
      <c r="E50">
        <v>30</v>
      </c>
      <c r="F50">
        <v>28</v>
      </c>
      <c r="G50">
        <v>99.6</v>
      </c>
      <c r="H50" s="12">
        <f t="shared" si="1"/>
        <v>3.32</v>
      </c>
    </row>
    <row r="51" spans="4:8" x14ac:dyDescent="0.2">
      <c r="D51" t="s">
        <v>30</v>
      </c>
      <c r="E51">
        <v>30</v>
      </c>
      <c r="F51">
        <v>20</v>
      </c>
      <c r="G51">
        <v>151.80000000000001</v>
      </c>
      <c r="H51" s="12">
        <f t="shared" si="1"/>
        <v>5.0600000000000005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2743-C7B9-3546-BD36-EFB3A66744AA}">
  <dimension ref="A2:R83"/>
  <sheetViews>
    <sheetView tabSelected="1" zoomScale="140" zoomScaleNormal="140" workbookViewId="0">
      <pane xSplit="1" ySplit="4" topLeftCell="C55" activePane="bottomRight" state="frozen"/>
      <selection pane="topRight" activeCell="B1" sqref="B1"/>
      <selection pane="bottomLeft" activeCell="A5" sqref="A5"/>
      <selection pane="bottomRight" activeCell="P79" sqref="P79:P83"/>
    </sheetView>
  </sheetViews>
  <sheetFormatPr baseColWidth="10" defaultRowHeight="15" x14ac:dyDescent="0.2"/>
  <sheetData>
    <row r="2" spans="1:6" x14ac:dyDescent="0.2">
      <c r="C2" t="s">
        <v>36</v>
      </c>
    </row>
    <row r="4" spans="1:6" ht="19" x14ac:dyDescent="0.25">
      <c r="A4" s="8" t="s">
        <v>35</v>
      </c>
      <c r="B4" s="8" t="s">
        <v>30</v>
      </c>
      <c r="C4" s="8" t="s">
        <v>31</v>
      </c>
      <c r="D4" s="8" t="s">
        <v>32</v>
      </c>
      <c r="E4" s="8" t="s">
        <v>33</v>
      </c>
      <c r="F4" s="8" t="s">
        <v>34</v>
      </c>
    </row>
    <row r="5" spans="1:6" x14ac:dyDescent="0.2">
      <c r="A5">
        <v>1</v>
      </c>
      <c r="B5" s="9">
        <v>8</v>
      </c>
      <c r="C5" s="9">
        <v>6</v>
      </c>
      <c r="D5" s="9">
        <v>5</v>
      </c>
      <c r="E5" s="9">
        <v>3</v>
      </c>
      <c r="F5" s="9">
        <v>10</v>
      </c>
    </row>
    <row r="6" spans="1:6" x14ac:dyDescent="0.2">
      <c r="A6">
        <v>2</v>
      </c>
      <c r="B6" s="9">
        <v>3</v>
      </c>
      <c r="C6" s="9">
        <v>5</v>
      </c>
      <c r="D6" s="9">
        <v>6</v>
      </c>
      <c r="E6" s="9">
        <v>4</v>
      </c>
      <c r="F6" s="9">
        <v>7</v>
      </c>
    </row>
    <row r="7" spans="1:6" x14ac:dyDescent="0.2">
      <c r="A7">
        <v>3</v>
      </c>
      <c r="B7" s="9">
        <v>5</v>
      </c>
      <c r="C7" s="9">
        <v>4</v>
      </c>
      <c r="D7" s="9">
        <v>4</v>
      </c>
      <c r="E7" s="9">
        <v>3</v>
      </c>
      <c r="F7" s="9">
        <v>9</v>
      </c>
    </row>
    <row r="8" spans="1:6" x14ac:dyDescent="0.2">
      <c r="A8">
        <v>4</v>
      </c>
      <c r="B8" s="9">
        <v>2</v>
      </c>
      <c r="C8" s="9">
        <v>4</v>
      </c>
      <c r="D8" s="9">
        <v>4</v>
      </c>
      <c r="E8" s="9">
        <v>7</v>
      </c>
      <c r="F8" s="9">
        <v>5</v>
      </c>
    </row>
    <row r="9" spans="1:6" x14ac:dyDescent="0.2">
      <c r="A9">
        <v>5</v>
      </c>
      <c r="B9" s="9">
        <v>3</v>
      </c>
      <c r="C9" s="9">
        <v>5</v>
      </c>
      <c r="D9" s="9">
        <v>4</v>
      </c>
      <c r="E9" s="9">
        <v>4</v>
      </c>
      <c r="F9" s="9">
        <v>7</v>
      </c>
    </row>
    <row r="10" spans="1:6" x14ac:dyDescent="0.2">
      <c r="A10">
        <v>6</v>
      </c>
      <c r="B10" s="9">
        <v>3</v>
      </c>
      <c r="C10" s="9">
        <v>4</v>
      </c>
      <c r="D10" s="9">
        <v>7</v>
      </c>
      <c r="E10" s="9">
        <v>3</v>
      </c>
      <c r="F10" s="9">
        <v>10</v>
      </c>
    </row>
    <row r="11" spans="1:6" x14ac:dyDescent="0.2">
      <c r="A11">
        <v>7</v>
      </c>
      <c r="B11" s="9">
        <v>2</v>
      </c>
      <c r="C11" s="9">
        <v>5</v>
      </c>
      <c r="D11" s="9">
        <v>5</v>
      </c>
      <c r="E11" s="9">
        <v>3</v>
      </c>
      <c r="F11" s="9">
        <v>4</v>
      </c>
    </row>
    <row r="12" spans="1:6" x14ac:dyDescent="0.2">
      <c r="A12">
        <v>8</v>
      </c>
      <c r="B12" s="9">
        <v>2</v>
      </c>
      <c r="C12" s="9">
        <v>5</v>
      </c>
      <c r="D12" s="9">
        <v>4</v>
      </c>
      <c r="E12" s="9">
        <v>2</v>
      </c>
      <c r="F12" s="9">
        <v>6</v>
      </c>
    </row>
    <row r="13" spans="1:6" x14ac:dyDescent="0.2">
      <c r="A13">
        <v>9</v>
      </c>
      <c r="B13" s="9">
        <v>3</v>
      </c>
      <c r="C13" s="9">
        <v>5</v>
      </c>
      <c r="D13" s="9">
        <v>5</v>
      </c>
      <c r="E13" s="9">
        <v>4</v>
      </c>
      <c r="F13" s="9">
        <v>11</v>
      </c>
    </row>
    <row r="14" spans="1:6" x14ac:dyDescent="0.2">
      <c r="A14">
        <v>10</v>
      </c>
      <c r="B14" s="9">
        <v>3</v>
      </c>
      <c r="C14" s="9">
        <v>3</v>
      </c>
      <c r="D14" s="9">
        <v>3</v>
      </c>
      <c r="E14" s="9">
        <v>3</v>
      </c>
      <c r="F14" s="9">
        <v>6</v>
      </c>
    </row>
    <row r="15" spans="1:6" x14ac:dyDescent="0.2">
      <c r="A15">
        <v>11</v>
      </c>
      <c r="B15" s="9">
        <v>2</v>
      </c>
      <c r="C15" s="9">
        <v>5</v>
      </c>
      <c r="D15" s="9">
        <v>3</v>
      </c>
      <c r="E15" s="9">
        <v>3</v>
      </c>
      <c r="F15" s="9">
        <v>8</v>
      </c>
    </row>
    <row r="16" spans="1:6" x14ac:dyDescent="0.2">
      <c r="A16">
        <v>12</v>
      </c>
      <c r="B16" s="9">
        <v>3</v>
      </c>
      <c r="C16" s="9">
        <v>6</v>
      </c>
      <c r="D16" s="9">
        <v>6</v>
      </c>
      <c r="E16" s="9">
        <v>3</v>
      </c>
      <c r="F16" s="9">
        <v>7</v>
      </c>
    </row>
    <row r="17" spans="1:6" x14ac:dyDescent="0.2">
      <c r="A17">
        <v>13</v>
      </c>
      <c r="B17" s="9">
        <v>2</v>
      </c>
      <c r="C17" s="9">
        <v>4</v>
      </c>
      <c r="D17" s="9">
        <v>3</v>
      </c>
      <c r="E17" s="9">
        <v>2</v>
      </c>
      <c r="F17" s="9">
        <v>7</v>
      </c>
    </row>
    <row r="18" spans="1:6" x14ac:dyDescent="0.2">
      <c r="A18">
        <v>14</v>
      </c>
      <c r="B18" s="9">
        <v>2</v>
      </c>
      <c r="C18" s="9">
        <v>5</v>
      </c>
      <c r="D18" s="9">
        <v>7</v>
      </c>
      <c r="E18" s="9">
        <v>3</v>
      </c>
      <c r="F18" s="9">
        <v>10</v>
      </c>
    </row>
    <row r="19" spans="1:6" x14ac:dyDescent="0.2">
      <c r="A19">
        <v>15</v>
      </c>
      <c r="B19" s="9">
        <v>2</v>
      </c>
      <c r="C19" s="9">
        <v>4</v>
      </c>
      <c r="D19" s="9">
        <v>4</v>
      </c>
      <c r="E19" s="9">
        <v>2</v>
      </c>
      <c r="F19" s="9">
        <v>7</v>
      </c>
    </row>
    <row r="20" spans="1:6" x14ac:dyDescent="0.2">
      <c r="A20">
        <v>16</v>
      </c>
      <c r="B20" s="9">
        <v>3</v>
      </c>
      <c r="C20" s="9">
        <v>4</v>
      </c>
      <c r="D20" s="9">
        <v>4</v>
      </c>
      <c r="E20" s="9">
        <v>5</v>
      </c>
      <c r="F20" s="9"/>
    </row>
    <row r="21" spans="1:6" x14ac:dyDescent="0.2">
      <c r="A21">
        <v>17</v>
      </c>
      <c r="B21" s="9">
        <v>3</v>
      </c>
      <c r="C21" s="9">
        <v>4</v>
      </c>
      <c r="D21" s="9">
        <v>2</v>
      </c>
      <c r="E21" s="9">
        <v>3</v>
      </c>
      <c r="F21" s="9"/>
    </row>
    <row r="22" spans="1:6" x14ac:dyDescent="0.2">
      <c r="A22">
        <v>18</v>
      </c>
      <c r="B22" s="9">
        <v>2</v>
      </c>
      <c r="C22" s="9">
        <v>5</v>
      </c>
      <c r="D22" s="9">
        <v>3</v>
      </c>
      <c r="E22" s="9">
        <v>3</v>
      </c>
      <c r="F22" s="9"/>
    </row>
    <row r="23" spans="1:6" x14ac:dyDescent="0.2">
      <c r="A23">
        <v>19</v>
      </c>
      <c r="B23" s="9">
        <v>2</v>
      </c>
      <c r="C23" s="9">
        <v>6</v>
      </c>
      <c r="D23" s="9">
        <v>7</v>
      </c>
      <c r="E23" s="9">
        <v>4</v>
      </c>
      <c r="F23" s="9"/>
    </row>
    <row r="24" spans="1:6" x14ac:dyDescent="0.2">
      <c r="A24">
        <v>20</v>
      </c>
      <c r="B24" s="9">
        <v>2</v>
      </c>
      <c r="C24" s="9">
        <v>5</v>
      </c>
      <c r="D24" s="9">
        <v>3</v>
      </c>
      <c r="E24" s="9">
        <v>6</v>
      </c>
      <c r="F24" s="9"/>
    </row>
    <row r="25" spans="1:6" x14ac:dyDescent="0.2">
      <c r="A25">
        <v>21</v>
      </c>
      <c r="B25" s="9">
        <v>2</v>
      </c>
      <c r="C25" s="9">
        <v>5</v>
      </c>
      <c r="D25" s="9">
        <v>4</v>
      </c>
      <c r="E25" s="9">
        <v>2</v>
      </c>
      <c r="F25" s="9"/>
    </row>
    <row r="26" spans="1:6" x14ac:dyDescent="0.2">
      <c r="A26">
        <v>22</v>
      </c>
      <c r="B26" s="9">
        <v>2</v>
      </c>
      <c r="C26" s="9">
        <v>4</v>
      </c>
      <c r="D26" s="9">
        <v>6</v>
      </c>
      <c r="E26" s="9">
        <v>12</v>
      </c>
      <c r="F26" s="9"/>
    </row>
    <row r="27" spans="1:6" x14ac:dyDescent="0.2">
      <c r="A27">
        <v>23</v>
      </c>
      <c r="B27" s="9">
        <v>2</v>
      </c>
      <c r="C27" s="9">
        <v>5</v>
      </c>
      <c r="D27" s="9"/>
      <c r="E27" s="9">
        <v>2</v>
      </c>
      <c r="F27" s="9"/>
    </row>
    <row r="28" spans="1:6" x14ac:dyDescent="0.2">
      <c r="A28">
        <v>24</v>
      </c>
      <c r="B28" s="9">
        <v>2</v>
      </c>
      <c r="C28" s="9">
        <v>4</v>
      </c>
      <c r="D28" s="9"/>
      <c r="E28" s="9">
        <v>2</v>
      </c>
      <c r="F28" s="9"/>
    </row>
    <row r="29" spans="1:6" x14ac:dyDescent="0.2">
      <c r="A29">
        <v>25</v>
      </c>
      <c r="B29" s="9">
        <v>2</v>
      </c>
      <c r="C29" s="9">
        <v>5</v>
      </c>
      <c r="D29" s="9"/>
      <c r="E29" s="9">
        <v>2</v>
      </c>
      <c r="F29" s="9"/>
    </row>
    <row r="30" spans="1:6" x14ac:dyDescent="0.2">
      <c r="A30">
        <v>26</v>
      </c>
      <c r="B30" s="9">
        <v>2</v>
      </c>
      <c r="C30" s="9">
        <v>4</v>
      </c>
      <c r="D30" s="9"/>
      <c r="E30" s="9">
        <v>3</v>
      </c>
      <c r="F30" s="9"/>
    </row>
    <row r="31" spans="1:6" x14ac:dyDescent="0.2">
      <c r="A31">
        <v>27</v>
      </c>
      <c r="B31" s="9">
        <v>1</v>
      </c>
      <c r="C31" s="9">
        <v>3</v>
      </c>
      <c r="D31" s="9"/>
      <c r="E31" s="9">
        <v>5</v>
      </c>
      <c r="F31" s="9"/>
    </row>
    <row r="32" spans="1:6" x14ac:dyDescent="0.2">
      <c r="A32">
        <v>28</v>
      </c>
      <c r="B32" s="9">
        <v>1</v>
      </c>
      <c r="C32" s="9">
        <v>5</v>
      </c>
      <c r="D32" s="9"/>
      <c r="E32" s="9">
        <v>4</v>
      </c>
      <c r="F32" s="9"/>
    </row>
    <row r="33" spans="1:6" x14ac:dyDescent="0.2">
      <c r="A33">
        <v>29</v>
      </c>
      <c r="B33" s="9">
        <v>3</v>
      </c>
      <c r="C33" s="9">
        <v>4</v>
      </c>
      <c r="D33" s="9"/>
      <c r="E33" s="9">
        <v>3</v>
      </c>
      <c r="F33" s="9"/>
    </row>
    <row r="34" spans="1:6" x14ac:dyDescent="0.2">
      <c r="A34">
        <v>30</v>
      </c>
      <c r="B34" s="9">
        <v>2</v>
      </c>
      <c r="C34" s="9">
        <v>3</v>
      </c>
      <c r="D34" s="9"/>
      <c r="E34" s="9">
        <v>4</v>
      </c>
      <c r="F34" s="9"/>
    </row>
    <row r="35" spans="1:6" x14ac:dyDescent="0.2">
      <c r="A35">
        <v>31</v>
      </c>
      <c r="B35" s="9">
        <v>1</v>
      </c>
      <c r="C35" s="9">
        <v>5</v>
      </c>
      <c r="D35" s="9"/>
      <c r="E35" s="9">
        <v>5</v>
      </c>
      <c r="F35" s="9"/>
    </row>
    <row r="36" spans="1:6" x14ac:dyDescent="0.2">
      <c r="A36">
        <v>32</v>
      </c>
      <c r="B36" s="9">
        <v>1</v>
      </c>
      <c r="C36" s="9">
        <v>4</v>
      </c>
      <c r="D36" s="9"/>
      <c r="E36" s="9">
        <v>2</v>
      </c>
      <c r="F36" s="9"/>
    </row>
    <row r="37" spans="1:6" x14ac:dyDescent="0.2">
      <c r="A37">
        <v>33</v>
      </c>
      <c r="B37" s="9">
        <v>2</v>
      </c>
      <c r="C37" s="9">
        <v>4</v>
      </c>
      <c r="D37" s="9"/>
      <c r="E37" s="9">
        <v>5</v>
      </c>
      <c r="F37" s="9"/>
    </row>
    <row r="38" spans="1:6" x14ac:dyDescent="0.2">
      <c r="A38">
        <v>34</v>
      </c>
      <c r="B38" s="9">
        <v>2</v>
      </c>
      <c r="C38" s="9">
        <v>9</v>
      </c>
      <c r="D38" s="9"/>
      <c r="E38" s="9"/>
      <c r="F38" s="9"/>
    </row>
    <row r="39" spans="1:6" x14ac:dyDescent="0.2">
      <c r="A39">
        <v>35</v>
      </c>
      <c r="B39" s="9">
        <v>2</v>
      </c>
      <c r="C39" s="9">
        <v>5</v>
      </c>
      <c r="D39" s="9"/>
      <c r="E39" s="9"/>
      <c r="F39" s="9"/>
    </row>
    <row r="40" spans="1:6" x14ac:dyDescent="0.2">
      <c r="A40">
        <v>36</v>
      </c>
      <c r="B40" s="9">
        <v>1</v>
      </c>
      <c r="C40" s="9">
        <v>4</v>
      </c>
      <c r="D40" s="9"/>
      <c r="E40" s="9"/>
      <c r="F40" s="9"/>
    </row>
    <row r="41" spans="1:6" x14ac:dyDescent="0.2">
      <c r="A41">
        <v>37</v>
      </c>
      <c r="B41" s="9">
        <v>3</v>
      </c>
      <c r="C41" s="9">
        <v>5</v>
      </c>
      <c r="D41" s="9"/>
      <c r="E41" s="9"/>
      <c r="F41" s="9"/>
    </row>
    <row r="42" spans="1:6" x14ac:dyDescent="0.2">
      <c r="A42">
        <v>38</v>
      </c>
      <c r="B42" s="9">
        <v>2</v>
      </c>
      <c r="C42" s="9">
        <v>4</v>
      </c>
      <c r="D42" s="9"/>
      <c r="E42" s="9"/>
      <c r="F42" s="9"/>
    </row>
    <row r="43" spans="1:6" x14ac:dyDescent="0.2">
      <c r="A43">
        <v>39</v>
      </c>
      <c r="B43" s="9">
        <v>2</v>
      </c>
      <c r="C43" s="9">
        <v>6</v>
      </c>
      <c r="D43" s="9"/>
      <c r="E43" s="9"/>
      <c r="F43" s="9"/>
    </row>
    <row r="44" spans="1:6" x14ac:dyDescent="0.2">
      <c r="A44">
        <v>40</v>
      </c>
      <c r="B44" s="9">
        <v>1</v>
      </c>
      <c r="C44" s="9">
        <v>5</v>
      </c>
      <c r="D44" s="9"/>
      <c r="E44" s="9"/>
      <c r="F44" s="9"/>
    </row>
    <row r="45" spans="1:6" x14ac:dyDescent="0.2">
      <c r="A45">
        <v>41</v>
      </c>
      <c r="B45" s="9">
        <v>2</v>
      </c>
      <c r="C45" s="9">
        <v>5</v>
      </c>
      <c r="D45" s="9"/>
      <c r="E45" s="9"/>
      <c r="F45" s="9"/>
    </row>
    <row r="46" spans="1:6" x14ac:dyDescent="0.2">
      <c r="A46">
        <v>42</v>
      </c>
      <c r="B46" s="9">
        <v>2</v>
      </c>
      <c r="C46" s="9">
        <v>6</v>
      </c>
      <c r="D46" s="9"/>
      <c r="E46" s="9"/>
      <c r="F46" s="9"/>
    </row>
    <row r="47" spans="1:6" x14ac:dyDescent="0.2">
      <c r="A47">
        <v>43</v>
      </c>
      <c r="B47" s="9">
        <v>3</v>
      </c>
      <c r="C47" s="9">
        <v>4</v>
      </c>
      <c r="D47" s="9"/>
      <c r="E47" s="9"/>
      <c r="F47" s="9"/>
    </row>
    <row r="48" spans="1:6" x14ac:dyDescent="0.2">
      <c r="A48">
        <v>44</v>
      </c>
      <c r="B48" s="9">
        <v>2</v>
      </c>
      <c r="C48" s="9">
        <v>5</v>
      </c>
      <c r="D48" s="9"/>
      <c r="E48" s="9"/>
      <c r="F48" s="9"/>
    </row>
    <row r="49" spans="1:18" x14ac:dyDescent="0.2">
      <c r="A49">
        <v>45</v>
      </c>
      <c r="B49" s="9"/>
      <c r="C49" s="9">
        <v>5</v>
      </c>
      <c r="D49" s="9"/>
      <c r="E49" s="9"/>
      <c r="F49" s="9"/>
    </row>
    <row r="50" spans="1:18" x14ac:dyDescent="0.2">
      <c r="A50">
        <v>46</v>
      </c>
      <c r="B50" s="9"/>
      <c r="C50" s="9">
        <v>4</v>
      </c>
      <c r="D50" s="9"/>
      <c r="E50" s="9"/>
      <c r="F50" s="9"/>
    </row>
    <row r="51" spans="1:18" x14ac:dyDescent="0.2">
      <c r="A51">
        <v>47</v>
      </c>
      <c r="B51" s="9"/>
      <c r="C51" s="9">
        <v>6</v>
      </c>
      <c r="D51" s="9"/>
      <c r="E51" s="9"/>
      <c r="F51" s="9"/>
    </row>
    <row r="52" spans="1:18" x14ac:dyDescent="0.2">
      <c r="A52">
        <v>48</v>
      </c>
      <c r="B52" s="9"/>
      <c r="C52" s="9"/>
      <c r="D52" s="9"/>
      <c r="E52" s="9"/>
      <c r="F52" s="9"/>
    </row>
    <row r="53" spans="1:18" x14ac:dyDescent="0.2">
      <c r="A53">
        <v>49</v>
      </c>
      <c r="B53" s="9"/>
      <c r="C53" s="9"/>
      <c r="D53" s="9"/>
      <c r="E53" s="9"/>
      <c r="F53" s="9"/>
    </row>
    <row r="54" spans="1:18" x14ac:dyDescent="0.2">
      <c r="A54">
        <v>50</v>
      </c>
      <c r="B54" s="9"/>
      <c r="C54" s="9"/>
      <c r="D54" s="9"/>
      <c r="E54" s="9"/>
      <c r="F54" s="9"/>
    </row>
    <row r="59" spans="1:18" x14ac:dyDescent="0.2">
      <c r="B59">
        <f>AVERAGE(B5:B48)</f>
        <v>2.3181818181818183</v>
      </c>
      <c r="C59">
        <f>AVERAGE(C5:C51)</f>
        <v>4.7234042553191493</v>
      </c>
      <c r="D59">
        <f>AVERAGE(D5:D26)</f>
        <v>4.5</v>
      </c>
      <c r="E59">
        <f>AVERAGE(E5:E26)</f>
        <v>3.8181818181818183</v>
      </c>
      <c r="F59">
        <f>AVERAGE(F5:F26)</f>
        <v>7.6</v>
      </c>
    </row>
    <row r="60" spans="1:18" x14ac:dyDescent="0.2">
      <c r="L60" t="s">
        <v>38</v>
      </c>
      <c r="M60" t="s">
        <v>37</v>
      </c>
      <c r="N60" t="s">
        <v>21</v>
      </c>
      <c r="O60" t="s">
        <v>39</v>
      </c>
      <c r="P60" t="s">
        <v>40</v>
      </c>
      <c r="Q60" t="s">
        <v>41</v>
      </c>
      <c r="R60" t="s">
        <v>42</v>
      </c>
    </row>
    <row r="61" spans="1:18" x14ac:dyDescent="0.2">
      <c r="K61" t="s">
        <v>30</v>
      </c>
      <c r="L61">
        <f>4*60</f>
        <v>240</v>
      </c>
      <c r="M61">
        <v>44</v>
      </c>
      <c r="N61" s="2">
        <f>L61/M61</f>
        <v>5.4545454545454541</v>
      </c>
      <c r="O61" s="3">
        <f>N61/5</f>
        <v>1.0909090909090908</v>
      </c>
      <c r="P61" s="3">
        <f>N61/4</f>
        <v>1.3636363636363635</v>
      </c>
      <c r="Q61" s="3">
        <f>1/O61</f>
        <v>0.91666666666666674</v>
      </c>
      <c r="R61" s="3">
        <f>1/P61</f>
        <v>0.73333333333333339</v>
      </c>
    </row>
    <row r="62" spans="1:18" x14ac:dyDescent="0.2">
      <c r="B62">
        <f>COUNT(B5:B54)</f>
        <v>44</v>
      </c>
      <c r="C62">
        <f t="shared" ref="C62:F62" si="0">COUNT(C5:C54)</f>
        <v>47</v>
      </c>
      <c r="D62">
        <f t="shared" si="0"/>
        <v>22</v>
      </c>
      <c r="E62">
        <f t="shared" si="0"/>
        <v>33</v>
      </c>
      <c r="F62">
        <f t="shared" si="0"/>
        <v>15</v>
      </c>
      <c r="H62">
        <f>AVERAGE(B62:F62)</f>
        <v>32.200000000000003</v>
      </c>
      <c r="K62" t="s">
        <v>31</v>
      </c>
      <c r="L62">
        <f>4.5*60</f>
        <v>270</v>
      </c>
      <c r="M62">
        <v>47</v>
      </c>
      <c r="N62" s="2">
        <f t="shared" ref="N62:N65" si="1">L62/M62</f>
        <v>5.7446808510638299</v>
      </c>
      <c r="O62" s="3">
        <f t="shared" ref="O62:P65" si="2">N62/5</f>
        <v>1.1489361702127661</v>
      </c>
      <c r="P62" s="3">
        <f t="shared" ref="P62:P65" si="3">N62/4</f>
        <v>1.4361702127659575</v>
      </c>
      <c r="Q62" s="3">
        <f t="shared" ref="Q62:Q65" si="4">1/O62</f>
        <v>0.87037037037037024</v>
      </c>
      <c r="R62" s="3">
        <f t="shared" ref="R62:R65" si="5">1/P62</f>
        <v>0.6962962962962963</v>
      </c>
    </row>
    <row r="63" spans="1:18" x14ac:dyDescent="0.2">
      <c r="K63" t="s">
        <v>32</v>
      </c>
      <c r="L63">
        <f>2*60</f>
        <v>120</v>
      </c>
      <c r="M63">
        <v>22</v>
      </c>
      <c r="N63" s="2">
        <f t="shared" si="1"/>
        <v>5.4545454545454541</v>
      </c>
      <c r="O63" s="3">
        <f t="shared" si="2"/>
        <v>1.0909090909090908</v>
      </c>
      <c r="P63" s="3">
        <f t="shared" si="3"/>
        <v>1.3636363636363635</v>
      </c>
      <c r="Q63" s="3">
        <f t="shared" si="4"/>
        <v>0.91666666666666674</v>
      </c>
      <c r="R63" s="3">
        <f t="shared" si="5"/>
        <v>0.73333333333333339</v>
      </c>
    </row>
    <row r="64" spans="1:18" x14ac:dyDescent="0.2">
      <c r="B64">
        <f>SUM(B62:F62)</f>
        <v>161</v>
      </c>
      <c r="C64">
        <f>B64/B65</f>
        <v>0.80500000000000005</v>
      </c>
      <c r="K64" t="s">
        <v>33</v>
      </c>
      <c r="L64">
        <f>2.5*60</f>
        <v>150</v>
      </c>
      <c r="M64">
        <v>33</v>
      </c>
      <c r="N64" s="2">
        <f t="shared" si="1"/>
        <v>4.5454545454545459</v>
      </c>
      <c r="O64" s="3">
        <f t="shared" si="2"/>
        <v>0.90909090909090917</v>
      </c>
      <c r="P64" s="3">
        <f t="shared" si="3"/>
        <v>1.1363636363636365</v>
      </c>
      <c r="Q64" s="3">
        <f t="shared" si="4"/>
        <v>1.0999999999999999</v>
      </c>
      <c r="R64" s="3">
        <f t="shared" si="5"/>
        <v>0.87999999999999989</v>
      </c>
    </row>
    <row r="65" spans="2:18" x14ac:dyDescent="0.2">
      <c r="B65">
        <v>200</v>
      </c>
      <c r="K65" t="s">
        <v>30</v>
      </c>
      <c r="L65">
        <f>2*60</f>
        <v>120</v>
      </c>
      <c r="M65">
        <v>15</v>
      </c>
      <c r="N65" s="2">
        <f t="shared" si="1"/>
        <v>8</v>
      </c>
      <c r="O65" s="3">
        <f t="shared" si="2"/>
        <v>1.6</v>
      </c>
      <c r="P65" s="3">
        <f t="shared" si="3"/>
        <v>2</v>
      </c>
      <c r="Q65" s="3">
        <f t="shared" si="4"/>
        <v>0.625</v>
      </c>
      <c r="R65" s="3">
        <f t="shared" si="5"/>
        <v>0.5</v>
      </c>
    </row>
    <row r="67" spans="2:18" x14ac:dyDescent="0.2">
      <c r="P67" t="s">
        <v>43</v>
      </c>
      <c r="Q67" s="10">
        <f>AVERAGE(Q61:Q65)</f>
        <v>0.88574074074074072</v>
      </c>
      <c r="R67" s="10">
        <f>AVERAGE(R61:R65)</f>
        <v>0.70859259259259255</v>
      </c>
    </row>
    <row r="69" spans="2:18" x14ac:dyDescent="0.2">
      <c r="K69" t="s">
        <v>44</v>
      </c>
      <c r="O69" t="s">
        <v>45</v>
      </c>
    </row>
    <row r="70" spans="2:18" x14ac:dyDescent="0.2">
      <c r="K70" t="s">
        <v>30</v>
      </c>
      <c r="L70" s="10">
        <v>0.93</v>
      </c>
      <c r="M70">
        <v>53</v>
      </c>
      <c r="N70">
        <v>52</v>
      </c>
      <c r="O70" s="11">
        <f>N70/M70</f>
        <v>0.98113207547169812</v>
      </c>
    </row>
    <row r="71" spans="2:18" x14ac:dyDescent="0.2">
      <c r="K71" t="s">
        <v>31</v>
      </c>
      <c r="L71" s="10">
        <v>0.24</v>
      </c>
      <c r="M71">
        <v>54</v>
      </c>
      <c r="N71">
        <v>42</v>
      </c>
      <c r="O71" s="11">
        <f t="shared" ref="O71:O74" si="6">N71/M71</f>
        <v>0.77777777777777779</v>
      </c>
    </row>
    <row r="72" spans="2:18" x14ac:dyDescent="0.2">
      <c r="K72" t="s">
        <v>32</v>
      </c>
      <c r="L72" s="10">
        <v>0.56999999999999995</v>
      </c>
      <c r="M72">
        <v>17</v>
      </c>
      <c r="N72">
        <v>16</v>
      </c>
      <c r="O72" s="11">
        <f t="shared" si="6"/>
        <v>0.94117647058823528</v>
      </c>
    </row>
    <row r="73" spans="2:18" x14ac:dyDescent="0.2">
      <c r="K73" t="s">
        <v>33</v>
      </c>
      <c r="L73" s="10">
        <v>0.99</v>
      </c>
      <c r="M73">
        <v>40</v>
      </c>
      <c r="N73">
        <v>39</v>
      </c>
      <c r="O73" s="11">
        <f t="shared" si="6"/>
        <v>0.97499999999999998</v>
      </c>
    </row>
    <row r="74" spans="2:18" x14ac:dyDescent="0.2">
      <c r="K74" t="s">
        <v>30</v>
      </c>
      <c r="L74" s="10">
        <v>0.73</v>
      </c>
      <c r="M74">
        <v>14</v>
      </c>
      <c r="N74">
        <v>13</v>
      </c>
      <c r="O74" s="11">
        <f t="shared" si="6"/>
        <v>0.9285714285714286</v>
      </c>
    </row>
    <row r="78" spans="2:18" x14ac:dyDescent="0.2">
      <c r="E78" t="s">
        <v>49</v>
      </c>
      <c r="F78" t="s">
        <v>37</v>
      </c>
      <c r="G78" t="s">
        <v>48</v>
      </c>
      <c r="H78" t="s">
        <v>46</v>
      </c>
      <c r="I78" t="s">
        <v>47</v>
      </c>
      <c r="K78" t="s">
        <v>29</v>
      </c>
      <c r="L78" t="s">
        <v>37</v>
      </c>
      <c r="M78" t="s">
        <v>48</v>
      </c>
      <c r="N78" t="s">
        <v>46</v>
      </c>
      <c r="O78" t="s">
        <v>47</v>
      </c>
    </row>
    <row r="79" spans="2:18" x14ac:dyDescent="0.2">
      <c r="E79" t="s">
        <v>30</v>
      </c>
      <c r="F79">
        <v>30</v>
      </c>
      <c r="G79">
        <v>27</v>
      </c>
      <c r="H79">
        <v>165.3</v>
      </c>
      <c r="I79" s="2">
        <v>5.5100000000000007</v>
      </c>
      <c r="K79" t="s">
        <v>30</v>
      </c>
      <c r="L79">
        <v>30</v>
      </c>
      <c r="M79">
        <v>29</v>
      </c>
      <c r="N79">
        <v>136.69999999999999</v>
      </c>
      <c r="O79" s="2">
        <v>4.5566666666666666</v>
      </c>
      <c r="P79" s="2">
        <f>N61/O79</f>
        <v>1.1970472833676928</v>
      </c>
    </row>
    <row r="80" spans="2:18" x14ac:dyDescent="0.2">
      <c r="E80" t="s">
        <v>31</v>
      </c>
      <c r="F80">
        <v>30</v>
      </c>
      <c r="G80">
        <v>16</v>
      </c>
      <c r="H80">
        <v>113.3</v>
      </c>
      <c r="I80" s="2">
        <v>3.7766666666666664</v>
      </c>
      <c r="K80" t="s">
        <v>31</v>
      </c>
      <c r="L80">
        <v>30</v>
      </c>
      <c r="M80">
        <v>24</v>
      </c>
      <c r="N80">
        <v>129.1</v>
      </c>
      <c r="O80" s="2">
        <v>4.3033333333333328</v>
      </c>
      <c r="P80" s="2">
        <f t="shared" ref="P80:P83" si="7">N62/O80</f>
        <v>1.334937455708094</v>
      </c>
    </row>
    <row r="81" spans="5:16" x14ac:dyDescent="0.2">
      <c r="E81" t="s">
        <v>32</v>
      </c>
      <c r="F81">
        <v>30</v>
      </c>
      <c r="G81">
        <v>16</v>
      </c>
      <c r="H81">
        <v>258.60000000000002</v>
      </c>
      <c r="I81" s="2">
        <v>8.620000000000001</v>
      </c>
      <c r="K81" t="s">
        <v>32</v>
      </c>
      <c r="L81">
        <v>30</v>
      </c>
      <c r="M81">
        <v>27</v>
      </c>
      <c r="N81">
        <v>163.19999999999999</v>
      </c>
      <c r="O81" s="2">
        <v>5.4399999999999995</v>
      </c>
      <c r="P81" s="2">
        <f t="shared" si="7"/>
        <v>1.0026737967914439</v>
      </c>
    </row>
    <row r="82" spans="5:16" x14ac:dyDescent="0.2">
      <c r="E82" t="s">
        <v>33</v>
      </c>
      <c r="F82">
        <v>30</v>
      </c>
      <c r="G82">
        <v>28</v>
      </c>
      <c r="H82">
        <v>99.6</v>
      </c>
      <c r="I82" s="2">
        <v>3.32</v>
      </c>
      <c r="K82" t="s">
        <v>33</v>
      </c>
      <c r="L82">
        <v>30</v>
      </c>
      <c r="M82">
        <v>30</v>
      </c>
      <c r="N82">
        <v>84.5</v>
      </c>
      <c r="O82" s="2">
        <v>2.8166666666666669</v>
      </c>
      <c r="P82" s="2">
        <f t="shared" si="7"/>
        <v>1.6137708445400754</v>
      </c>
    </row>
    <row r="83" spans="5:16" x14ac:dyDescent="0.2">
      <c r="E83" t="s">
        <v>30</v>
      </c>
      <c r="F83">
        <v>30</v>
      </c>
      <c r="G83">
        <v>20</v>
      </c>
      <c r="H83">
        <v>151.80000000000001</v>
      </c>
      <c r="I83" s="2">
        <v>5.0600000000000005</v>
      </c>
      <c r="K83" t="s">
        <v>30</v>
      </c>
      <c r="L83">
        <v>30</v>
      </c>
      <c r="M83">
        <v>26</v>
      </c>
      <c r="N83">
        <v>149.69999999999999</v>
      </c>
      <c r="O83" s="2">
        <v>4.9899999999999993</v>
      </c>
      <c r="P83" s="2">
        <f t="shared" si="7"/>
        <v>1.6032064128256516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Canonical Real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Arias</cp:lastModifiedBy>
  <dcterms:created xsi:type="dcterms:W3CDTF">2024-03-16T05:31:45Z</dcterms:created>
  <dcterms:modified xsi:type="dcterms:W3CDTF">2024-03-17T22:36:20Z</dcterms:modified>
</cp:coreProperties>
</file>