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592c39fc77900d/Documentos/Empresas Navieras/CargoLine/7_Mar_25/"/>
    </mc:Choice>
  </mc:AlternateContent>
  <xr:revisionPtr revIDLastSave="96" documentId="8_{5CC16B46-738B-4A61-A0B2-0251C68D2F7F}" xr6:coauthVersionLast="47" xr6:coauthVersionMax="47" xr10:uidLastSave="{9A508DA5-EED9-4A52-B678-1D0C01C8FE1C}"/>
  <bookViews>
    <workbookView xWindow="-108" yWindow="-108" windowWidth="23256" windowHeight="13896" activeTab="1" xr2:uid="{C3BC9D26-CA35-4327-A6AC-9076AEEA225C}"/>
  </bookViews>
  <sheets>
    <sheet name="Santa Maria" sheetId="1" r:id="rId1"/>
    <sheet name="Santa Maria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I13" i="1" l="1"/>
  <c r="I39" i="1"/>
  <c r="I26" i="1"/>
  <c r="I30" i="1"/>
  <c r="I31" i="1"/>
  <c r="I32" i="1"/>
  <c r="I33" i="1"/>
  <c r="I34" i="1"/>
  <c r="I35" i="1"/>
  <c r="I36" i="1"/>
  <c r="I37" i="1"/>
  <c r="I38" i="1"/>
  <c r="I29" i="1"/>
  <c r="I17" i="1"/>
  <c r="I18" i="1"/>
  <c r="I19" i="1"/>
  <c r="I20" i="1"/>
  <c r="I21" i="1"/>
  <c r="I22" i="1"/>
  <c r="I23" i="1"/>
  <c r="I24" i="1"/>
  <c r="I25" i="1"/>
  <c r="I16" i="1"/>
  <c r="I4" i="1"/>
  <c r="I5" i="1"/>
  <c r="I6" i="1"/>
  <c r="I7" i="1"/>
  <c r="I8" i="1"/>
  <c r="I9" i="1"/>
  <c r="I10" i="1"/>
  <c r="I11" i="1"/>
  <c r="I12" i="1"/>
  <c r="I3" i="1"/>
  <c r="J6" i="1"/>
  <c r="J5" i="1"/>
  <c r="J24" i="1"/>
  <c r="F16" i="2"/>
  <c r="L30" i="1" l="1"/>
  <c r="L20" i="1"/>
  <c r="L5" i="1"/>
  <c r="K5" i="1"/>
  <c r="M5" i="1" s="1"/>
  <c r="I4" i="2"/>
  <c r="I3" i="2"/>
  <c r="H39" i="2"/>
  <c r="E39" i="2"/>
  <c r="D39" i="2"/>
  <c r="I38" i="2"/>
  <c r="F38" i="2"/>
  <c r="K37" i="2"/>
  <c r="I37" i="2"/>
  <c r="F37" i="2"/>
  <c r="I36" i="2"/>
  <c r="F36" i="2"/>
  <c r="I35" i="2"/>
  <c r="F35" i="2"/>
  <c r="I34" i="2"/>
  <c r="F34" i="2"/>
  <c r="I33" i="2"/>
  <c r="F33" i="2"/>
  <c r="I32" i="2"/>
  <c r="F32" i="2"/>
  <c r="I31" i="2"/>
  <c r="F31" i="2"/>
  <c r="I30" i="2"/>
  <c r="F30" i="2"/>
  <c r="I29" i="2"/>
  <c r="F29" i="2"/>
  <c r="H26" i="2"/>
  <c r="E26" i="2"/>
  <c r="D26" i="2"/>
  <c r="I25" i="2"/>
  <c r="F25" i="2"/>
  <c r="I24" i="2"/>
  <c r="F24" i="2"/>
  <c r="I23" i="2"/>
  <c r="F23" i="2"/>
  <c r="I22" i="2"/>
  <c r="F22" i="2"/>
  <c r="I21" i="2"/>
  <c r="F21" i="2"/>
  <c r="I20" i="2"/>
  <c r="F20" i="2"/>
  <c r="I19" i="2"/>
  <c r="F19" i="2"/>
  <c r="I18" i="2"/>
  <c r="F18" i="2"/>
  <c r="I17" i="2"/>
  <c r="F17" i="2"/>
  <c r="I16" i="2"/>
  <c r="H13" i="2"/>
  <c r="E13" i="2"/>
  <c r="D13" i="2"/>
  <c r="I12" i="2"/>
  <c r="F12" i="2"/>
  <c r="I11" i="2"/>
  <c r="F11" i="2"/>
  <c r="I10" i="2"/>
  <c r="F10" i="2"/>
  <c r="I9" i="2"/>
  <c r="F9" i="2"/>
  <c r="I8" i="2"/>
  <c r="F8" i="2"/>
  <c r="I7" i="2"/>
  <c r="F7" i="2"/>
  <c r="I6" i="2"/>
  <c r="F6" i="2"/>
  <c r="I5" i="2"/>
  <c r="F5" i="2"/>
  <c r="F4" i="2"/>
  <c r="F3" i="2"/>
  <c r="L37" i="1"/>
  <c r="J30" i="1"/>
  <c r="J31" i="1"/>
  <c r="J32" i="1"/>
  <c r="J34" i="1"/>
  <c r="J35" i="1"/>
  <c r="J36" i="1"/>
  <c r="J37" i="1"/>
  <c r="J38" i="1"/>
  <c r="J29" i="1"/>
  <c r="J17" i="1"/>
  <c r="J18" i="1"/>
  <c r="J19" i="1"/>
  <c r="J20" i="1"/>
  <c r="J21" i="1"/>
  <c r="J22" i="1"/>
  <c r="J23" i="1"/>
  <c r="J25" i="1"/>
  <c r="J16" i="1"/>
  <c r="J4" i="1"/>
  <c r="J7" i="1"/>
  <c r="J8" i="1"/>
  <c r="J9" i="1"/>
  <c r="J10" i="1"/>
  <c r="J11" i="1"/>
  <c r="J12" i="1"/>
  <c r="J3" i="1"/>
  <c r="H39" i="1"/>
  <c r="H26" i="1"/>
  <c r="H13" i="1"/>
  <c r="J26" i="1" l="1"/>
  <c r="I39" i="2"/>
  <c r="K39" i="2" s="1"/>
  <c r="I13" i="2"/>
  <c r="K13" i="2" s="1"/>
  <c r="I26" i="2"/>
  <c r="K26" i="2" s="1"/>
  <c r="F26" i="2"/>
  <c r="F39" i="2"/>
  <c r="F13" i="2"/>
  <c r="J13" i="1"/>
  <c r="L13" i="1" s="1"/>
  <c r="J39" i="1"/>
  <c r="D26" i="1"/>
  <c r="E39" i="1"/>
  <c r="D39" i="1"/>
  <c r="F38" i="1"/>
  <c r="F37" i="1"/>
  <c r="F36" i="1"/>
  <c r="F35" i="1"/>
  <c r="F34" i="1"/>
  <c r="F33" i="1"/>
  <c r="F32" i="1"/>
  <c r="F31" i="1"/>
  <c r="F30" i="1"/>
  <c r="F29" i="1"/>
  <c r="E26" i="1"/>
  <c r="F25" i="1"/>
  <c r="F24" i="1"/>
  <c r="F23" i="1"/>
  <c r="F22" i="1"/>
  <c r="F21" i="1"/>
  <c r="F20" i="1"/>
  <c r="F19" i="1"/>
  <c r="F18" i="1"/>
  <c r="F17" i="1"/>
  <c r="F16" i="1"/>
  <c r="F12" i="1"/>
  <c r="F11" i="1"/>
  <c r="F10" i="1"/>
  <c r="F9" i="1"/>
  <c r="F8" i="1"/>
  <c r="F7" i="1"/>
  <c r="F6" i="1"/>
  <c r="F5" i="1"/>
  <c r="F4" i="1"/>
  <c r="F3" i="1"/>
  <c r="E13" i="1"/>
  <c r="D13" i="1"/>
  <c r="L26" i="1" l="1"/>
  <c r="L39" i="1"/>
  <c r="F13" i="1"/>
  <c r="F39" i="1"/>
  <c r="F26" i="1"/>
</calcChain>
</file>

<file path=xl/sharedStrings.xml><?xml version="1.0" encoding="utf-8"?>
<sst xmlns="http://schemas.openxmlformats.org/spreadsheetml/2006/main" count="115" uniqueCount="23">
  <si>
    <t>TANQUE</t>
  </si>
  <si>
    <t xml:space="preserve">TQ Diario BR     </t>
  </si>
  <si>
    <t xml:space="preserve">TQ Reposo ER      </t>
  </si>
  <si>
    <t xml:space="preserve">TQ 1BR     </t>
  </si>
  <si>
    <t xml:space="preserve">TQ 1ER      </t>
  </si>
  <si>
    <t xml:space="preserve">TQ 2BR     </t>
  </si>
  <si>
    <t xml:space="preserve">TQ 2ER      </t>
  </si>
  <si>
    <t xml:space="preserve">TQ 3BR     </t>
  </si>
  <si>
    <t xml:space="preserve">TQ 3ER      </t>
  </si>
  <si>
    <t xml:space="preserve">TQ Scania     </t>
  </si>
  <si>
    <t xml:space="preserve">TQ Aero     </t>
  </si>
  <si>
    <t>TOTAL</t>
  </si>
  <si>
    <t>Altura</t>
  </si>
  <si>
    <t>Parks</t>
  </si>
  <si>
    <t>Diferencias</t>
  </si>
  <si>
    <r>
      <t>100 M</t>
    </r>
    <r>
      <rPr>
        <b/>
        <sz val="11"/>
        <color theme="0"/>
        <rFont val="Tahoma"/>
        <family val="2"/>
      </rPr>
      <t>³</t>
    </r>
  </si>
  <si>
    <r>
      <t>350 M</t>
    </r>
    <r>
      <rPr>
        <b/>
        <sz val="11"/>
        <color theme="0"/>
        <rFont val="Tahoma"/>
        <family val="2"/>
      </rPr>
      <t>³</t>
    </r>
  </si>
  <si>
    <r>
      <t>200 M</t>
    </r>
    <r>
      <rPr>
        <b/>
        <sz val="11"/>
        <color theme="0"/>
        <rFont val="Tahoma"/>
        <family val="2"/>
      </rPr>
      <t>³</t>
    </r>
  </si>
  <si>
    <t>Valores Tabla vieja</t>
  </si>
  <si>
    <t>Valores Tabla Nueva</t>
  </si>
  <si>
    <t>Valores Tabla Vieja</t>
  </si>
  <si>
    <t>Dif Parks</t>
  </si>
  <si>
    <t>Dif Tabla Vieja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</si>
</sst>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_-* #,##0_-;\-* #,##0_-;_-* &quot;-&quot;_-;_-@_-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9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b/>
      <sz val="11"/>
      <color theme="0"/>
      <name val="Tahoma"/>
      <family val="2"/>
    </font>
    <font>
      <sz val="11"/>
      <color rgb="FFED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2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52">
    <xf numFmtId="0" fontId="0" fillId="0" borderId="0" xfId="0"/>
    <xf numFmtId="0" fontId="8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41" fontId="3" fillId="2" borderId="1" xfId="0" applyNumberFormat="1" applyFont="1" applyFill="1" applyBorder="1" applyAlignment="1">
      <alignment vertical="center"/>
    </xf>
    <xf numFmtId="41" fontId="6" fillId="2" borderId="1" xfId="0" applyNumberFormat="1" applyFont="1" applyFill="1" applyBorder="1" applyAlignment="1">
      <alignment horizontal="center"/>
    </xf>
    <xf numFmtId="41" fontId="5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41" fontId="0" fillId="0" borderId="1" xfId="0" applyNumberFormat="1" applyBorder="1"/>
    <xf numFmtId="0" fontId="8" fillId="3" borderId="1" xfId="0" applyFont="1" applyFill="1" applyBorder="1"/>
    <xf numFmtId="41" fontId="8" fillId="3" borderId="1" xfId="0" applyNumberFormat="1" applyFont="1" applyFill="1" applyBorder="1"/>
    <xf numFmtId="0" fontId="4" fillId="3" borderId="1" xfId="0" applyFont="1" applyFill="1" applyBorder="1" applyAlignment="1">
      <alignment horizontal="center" vertical="center"/>
    </xf>
    <xf numFmtId="41" fontId="1" fillId="0" borderId="1" xfId="0" applyNumberFormat="1" applyFont="1" applyBorder="1" applyAlignment="1">
      <alignment horizontal="right"/>
    </xf>
    <xf numFmtId="41" fontId="9" fillId="2" borderId="1" xfId="0" applyNumberFormat="1" applyFont="1" applyFill="1" applyBorder="1" applyAlignment="1">
      <alignment horizontal="center"/>
    </xf>
    <xf numFmtId="41" fontId="2" fillId="2" borderId="1" xfId="0" applyNumberFormat="1" applyFont="1" applyFill="1" applyBorder="1" applyAlignment="1">
      <alignment horizontal="right" vertical="center"/>
    </xf>
    <xf numFmtId="164" fontId="4" fillId="3" borderId="1" xfId="0" applyNumberFormat="1" applyFont="1" applyFill="1" applyBorder="1" applyAlignment="1">
      <alignment horizontal="left" vertical="center"/>
    </xf>
    <xf numFmtId="41" fontId="1" fillId="0" borderId="1" xfId="0" applyNumberFormat="1" applyFont="1" applyBorder="1" applyAlignment="1">
      <alignment horizontal="center" vertical="center"/>
    </xf>
    <xf numFmtId="41" fontId="2" fillId="2" borderId="1" xfId="0" applyNumberFormat="1" applyFont="1" applyFill="1" applyBorder="1" applyAlignment="1">
      <alignment horizontal="center" vertical="center"/>
    </xf>
    <xf numFmtId="41" fontId="11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9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center"/>
    </xf>
    <xf numFmtId="41" fontId="0" fillId="0" borderId="0" xfId="0" applyNumberFormat="1"/>
    <xf numFmtId="0" fontId="1" fillId="0" borderId="0" xfId="0" applyFont="1"/>
    <xf numFmtId="41" fontId="1" fillId="4" borderId="1" xfId="0" applyNumberFormat="1" applyFont="1" applyFill="1" applyBorder="1" applyAlignment="1">
      <alignment horizontal="right"/>
    </xf>
    <xf numFmtId="41" fontId="3" fillId="4" borderId="1" xfId="0" applyNumberFormat="1" applyFont="1" applyFill="1" applyBorder="1" applyAlignment="1">
      <alignment vertical="center"/>
    </xf>
    <xf numFmtId="41" fontId="9" fillId="4" borderId="1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41" fontId="11" fillId="4" borderId="1" xfId="0" applyNumberFormat="1" applyFont="1" applyFill="1" applyBorder="1"/>
    <xf numFmtId="41" fontId="2" fillId="5" borderId="1" xfId="0" applyNumberFormat="1" applyFont="1" applyFill="1" applyBorder="1" applyAlignment="1">
      <alignment horizontal="right" vertical="center"/>
    </xf>
    <xf numFmtId="41" fontId="3" fillId="5" borderId="1" xfId="0" applyNumberFormat="1" applyFont="1" applyFill="1" applyBorder="1" applyAlignment="1">
      <alignment vertical="center"/>
    </xf>
    <xf numFmtId="41" fontId="9" fillId="5" borderId="1" xfId="0" applyNumberFormat="1" applyFont="1" applyFill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41" fontId="11" fillId="5" borderId="1" xfId="0" applyNumberFormat="1" applyFont="1" applyFill="1" applyBorder="1"/>
    <xf numFmtId="41" fontId="2" fillId="6" borderId="1" xfId="0" applyNumberFormat="1" applyFont="1" applyFill="1" applyBorder="1" applyAlignment="1">
      <alignment horizontal="center" vertical="center"/>
    </xf>
    <xf numFmtId="41" fontId="3" fillId="6" borderId="1" xfId="0" applyNumberFormat="1" applyFont="1" applyFill="1" applyBorder="1" applyAlignment="1">
      <alignment vertical="center"/>
    </xf>
    <xf numFmtId="0" fontId="0" fillId="6" borderId="0" xfId="0" applyFill="1"/>
    <xf numFmtId="0" fontId="0" fillId="6" borderId="1" xfId="0" applyFill="1" applyBorder="1"/>
    <xf numFmtId="41" fontId="11" fillId="6" borderId="1" xfId="0" applyNumberFormat="1" applyFont="1" applyFill="1" applyBorder="1"/>
    <xf numFmtId="41" fontId="2" fillId="6" borderId="1" xfId="0" applyNumberFormat="1" applyFont="1" applyFill="1" applyBorder="1" applyAlignment="1">
      <alignment horizontal="right" vertical="center"/>
    </xf>
    <xf numFmtId="41" fontId="5" fillId="6" borderId="1" xfId="0" applyNumberFormat="1" applyFont="1" applyFill="1" applyBorder="1" applyAlignment="1">
      <alignment horizontal="center" vertical="center"/>
    </xf>
    <xf numFmtId="41" fontId="6" fillId="5" borderId="1" xfId="0" applyNumberFormat="1" applyFont="1" applyFill="1" applyBorder="1" applyAlignment="1">
      <alignment horizontal="center"/>
    </xf>
    <xf numFmtId="165" fontId="0" fillId="5" borderId="0" xfId="1" applyNumberFormat="1" applyFont="1" applyFill="1"/>
    <xf numFmtId="0" fontId="1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32B4-5F0B-4D59-8837-98A471B6ADAF}">
  <dimension ref="B1:M39"/>
  <sheetViews>
    <sheetView zoomScale="110" zoomScaleNormal="110" workbookViewId="0">
      <selection activeCell="H38" sqref="H38"/>
    </sheetView>
  </sheetViews>
  <sheetFormatPr baseColWidth="10" defaultRowHeight="14.4" x14ac:dyDescent="0.3"/>
  <cols>
    <col min="1" max="1" width="4" customWidth="1"/>
    <col min="2" max="2" width="18.44140625" customWidth="1"/>
    <col min="3" max="3" width="7.88671875" customWidth="1"/>
    <col min="4" max="5" width="16" customWidth="1"/>
    <col min="6" max="6" width="16" style="21" customWidth="1"/>
    <col min="7" max="7" width="1.5546875" customWidth="1"/>
    <col min="8" max="10" width="16" customWidth="1"/>
  </cols>
  <sheetData>
    <row r="1" spans="2:13" ht="32.25" customHeight="1" x14ac:dyDescent="0.3">
      <c r="B1" s="50"/>
      <c r="C1" s="51"/>
      <c r="D1" s="18" t="s">
        <v>18</v>
      </c>
      <c r="E1" s="49"/>
      <c r="F1" s="50"/>
      <c r="H1" s="18" t="s">
        <v>19</v>
      </c>
      <c r="I1" s="45"/>
    </row>
    <row r="2" spans="2:13" x14ac:dyDescent="0.3">
      <c r="B2" s="1" t="s">
        <v>0</v>
      </c>
      <c r="C2" s="1" t="s">
        <v>12</v>
      </c>
      <c r="D2" s="2" t="s">
        <v>15</v>
      </c>
      <c r="E2" s="2" t="s">
        <v>13</v>
      </c>
      <c r="F2" s="2" t="s">
        <v>14</v>
      </c>
      <c r="H2" s="2" t="s">
        <v>15</v>
      </c>
      <c r="I2" s="2" t="s">
        <v>22</v>
      </c>
      <c r="J2" s="2" t="s">
        <v>21</v>
      </c>
    </row>
    <row r="3" spans="2:13" x14ac:dyDescent="0.3">
      <c r="B3" s="10" t="s">
        <v>1</v>
      </c>
      <c r="C3" s="11">
        <v>0</v>
      </c>
      <c r="D3" s="3">
        <v>0</v>
      </c>
      <c r="E3" s="3">
        <v>1037</v>
      </c>
      <c r="F3" s="32">
        <f t="shared" ref="F3:F12" si="0">E3-D3</f>
        <v>1037</v>
      </c>
      <c r="H3" s="6">
        <v>10</v>
      </c>
      <c r="I3" s="7">
        <f>+H3-D3</f>
        <v>10</v>
      </c>
      <c r="J3" s="7">
        <f t="shared" ref="J3:J12" si="1">E3-H3</f>
        <v>1027</v>
      </c>
    </row>
    <row r="4" spans="2:13" x14ac:dyDescent="0.3">
      <c r="B4" s="10" t="s">
        <v>2</v>
      </c>
      <c r="C4" s="13">
        <v>0</v>
      </c>
      <c r="D4" s="3">
        <v>0</v>
      </c>
      <c r="E4" s="3">
        <v>121</v>
      </c>
      <c r="F4" s="32">
        <f t="shared" si="0"/>
        <v>121</v>
      </c>
      <c r="H4" s="6">
        <v>12</v>
      </c>
      <c r="I4" s="7">
        <f t="shared" ref="I4:I12" si="2">+H4-D4</f>
        <v>12</v>
      </c>
      <c r="J4" s="7">
        <f t="shared" si="1"/>
        <v>109</v>
      </c>
    </row>
    <row r="5" spans="2:13" x14ac:dyDescent="0.3">
      <c r="B5" s="10" t="s">
        <v>3</v>
      </c>
      <c r="C5" s="11">
        <v>276</v>
      </c>
      <c r="D5" s="3">
        <v>47208</v>
      </c>
      <c r="E5" s="3">
        <v>48181</v>
      </c>
      <c r="F5" s="32">
        <f t="shared" si="0"/>
        <v>973</v>
      </c>
      <c r="H5" s="6">
        <v>49240</v>
      </c>
      <c r="I5" s="7">
        <f t="shared" si="2"/>
        <v>2032</v>
      </c>
      <c r="J5" s="17">
        <f t="shared" si="1"/>
        <v>-1059</v>
      </c>
      <c r="K5" s="22">
        <f>+E5+E6</f>
        <v>96953</v>
      </c>
      <c r="L5" s="23">
        <f>+H5+H6</f>
        <v>104417</v>
      </c>
      <c r="M5" s="22">
        <f>+L5-K5</f>
        <v>7464</v>
      </c>
    </row>
    <row r="6" spans="2:13" x14ac:dyDescent="0.3">
      <c r="B6" s="10" t="s">
        <v>4</v>
      </c>
      <c r="C6" s="41">
        <v>281</v>
      </c>
      <c r="D6" s="37">
        <v>47258</v>
      </c>
      <c r="E6" s="37">
        <v>48772</v>
      </c>
      <c r="F6" s="32">
        <f t="shared" si="0"/>
        <v>1514</v>
      </c>
      <c r="G6" s="38"/>
      <c r="H6" s="39">
        <v>55177</v>
      </c>
      <c r="I6" s="7">
        <f t="shared" si="2"/>
        <v>7919</v>
      </c>
      <c r="J6" s="40">
        <f t="shared" si="1"/>
        <v>-6405</v>
      </c>
    </row>
    <row r="7" spans="2:13" x14ac:dyDescent="0.3">
      <c r="B7" s="10" t="s">
        <v>5</v>
      </c>
      <c r="C7" s="13">
        <v>1</v>
      </c>
      <c r="D7" s="3">
        <v>2139</v>
      </c>
      <c r="E7" s="3">
        <v>1935</v>
      </c>
      <c r="F7" s="43">
        <f t="shared" si="0"/>
        <v>-204</v>
      </c>
      <c r="H7" s="6">
        <v>451</v>
      </c>
      <c r="I7" s="7">
        <f t="shared" si="2"/>
        <v>-1688</v>
      </c>
      <c r="J7" s="7">
        <f t="shared" si="1"/>
        <v>1484</v>
      </c>
    </row>
    <row r="8" spans="2:13" x14ac:dyDescent="0.3">
      <c r="B8" s="10" t="s">
        <v>6</v>
      </c>
      <c r="C8" s="13">
        <v>0</v>
      </c>
      <c r="D8" s="3">
        <v>0</v>
      </c>
      <c r="E8" s="3">
        <v>454</v>
      </c>
      <c r="F8" s="32">
        <f t="shared" si="0"/>
        <v>454</v>
      </c>
      <c r="H8" s="6">
        <v>191</v>
      </c>
      <c r="I8" s="7">
        <f t="shared" si="2"/>
        <v>191</v>
      </c>
      <c r="J8" s="7">
        <f t="shared" si="1"/>
        <v>263</v>
      </c>
    </row>
    <row r="9" spans="2:13" x14ac:dyDescent="0.3">
      <c r="B9" s="10" t="s">
        <v>7</v>
      </c>
      <c r="C9" s="13">
        <v>0</v>
      </c>
      <c r="D9" s="3">
        <v>0</v>
      </c>
      <c r="E9" s="3">
        <v>652</v>
      </c>
      <c r="F9" s="32">
        <f t="shared" si="0"/>
        <v>652</v>
      </c>
      <c r="H9" s="6">
        <v>19</v>
      </c>
      <c r="I9" s="7">
        <f t="shared" si="2"/>
        <v>19</v>
      </c>
      <c r="J9" s="7">
        <f t="shared" si="1"/>
        <v>633</v>
      </c>
    </row>
    <row r="10" spans="2:13" x14ac:dyDescent="0.3">
      <c r="B10" s="10" t="s">
        <v>8</v>
      </c>
      <c r="C10" s="13">
        <v>0</v>
      </c>
      <c r="D10" s="3">
        <v>0</v>
      </c>
      <c r="E10" s="3">
        <v>19</v>
      </c>
      <c r="F10" s="32">
        <f t="shared" si="0"/>
        <v>19</v>
      </c>
      <c r="H10" s="6">
        <v>18</v>
      </c>
      <c r="I10" s="7">
        <f t="shared" si="2"/>
        <v>18</v>
      </c>
      <c r="J10" s="7">
        <f t="shared" si="1"/>
        <v>1</v>
      </c>
    </row>
    <row r="11" spans="2:13" x14ac:dyDescent="0.3">
      <c r="B11" s="10" t="s">
        <v>9</v>
      </c>
      <c r="C11" s="13">
        <v>133</v>
      </c>
      <c r="D11" s="3">
        <v>6364</v>
      </c>
      <c r="E11" s="3">
        <v>6323</v>
      </c>
      <c r="F11" s="43">
        <f t="shared" si="0"/>
        <v>-41</v>
      </c>
      <c r="H11" s="6">
        <v>7358</v>
      </c>
      <c r="I11" s="7">
        <f t="shared" si="2"/>
        <v>994</v>
      </c>
      <c r="J11" s="17">
        <f t="shared" si="1"/>
        <v>-1035</v>
      </c>
    </row>
    <row r="12" spans="2:13" x14ac:dyDescent="0.3">
      <c r="B12" s="10" t="s">
        <v>10</v>
      </c>
      <c r="C12" s="13">
        <v>110</v>
      </c>
      <c r="D12" s="3">
        <v>1111</v>
      </c>
      <c r="E12" s="3">
        <v>1105</v>
      </c>
      <c r="F12" s="43">
        <f t="shared" si="0"/>
        <v>-6</v>
      </c>
      <c r="H12" s="6">
        <v>1205</v>
      </c>
      <c r="I12" s="7">
        <f t="shared" si="2"/>
        <v>94</v>
      </c>
      <c r="J12" s="7">
        <f t="shared" si="1"/>
        <v>-100</v>
      </c>
    </row>
    <row r="13" spans="2:13" x14ac:dyDescent="0.3">
      <c r="B13" s="46" t="s">
        <v>11</v>
      </c>
      <c r="C13" s="46"/>
      <c r="D13" s="14">
        <f>SUM(D3:D12)</f>
        <v>104080</v>
      </c>
      <c r="E13" s="14">
        <f>SUM(E3:E12)</f>
        <v>108599</v>
      </c>
      <c r="F13" s="2">
        <f>SUM(F3:F12)</f>
        <v>4519</v>
      </c>
      <c r="H13" s="8">
        <f>SUM(H3:H12)</f>
        <v>113681</v>
      </c>
      <c r="I13" s="8">
        <f>SUM(I3:I12)</f>
        <v>9601</v>
      </c>
      <c r="J13" s="9">
        <f>SUM(J3:J12)</f>
        <v>-5082</v>
      </c>
      <c r="L13" s="44">
        <f>+J13/E13</f>
        <v>-4.6796011012992751E-2</v>
      </c>
    </row>
    <row r="14" spans="2:13" ht="5.0999999999999996" customHeight="1" x14ac:dyDescent="0.3"/>
    <row r="15" spans="2:13" x14ac:dyDescent="0.3">
      <c r="B15" s="1" t="s">
        <v>0</v>
      </c>
      <c r="C15" s="1" t="s">
        <v>12</v>
      </c>
      <c r="D15" s="2" t="s">
        <v>17</v>
      </c>
      <c r="E15" s="2" t="s">
        <v>13</v>
      </c>
      <c r="F15" s="2" t="s">
        <v>14</v>
      </c>
      <c r="H15" s="2" t="s">
        <v>17</v>
      </c>
      <c r="I15" s="2" t="s">
        <v>22</v>
      </c>
      <c r="J15" s="2" t="s">
        <v>21</v>
      </c>
    </row>
    <row r="16" spans="2:13" x14ac:dyDescent="0.3">
      <c r="B16" s="10" t="s">
        <v>1</v>
      </c>
      <c r="C16" s="15">
        <v>0</v>
      </c>
      <c r="D16" s="3">
        <v>0</v>
      </c>
      <c r="E16" s="3">
        <v>3353</v>
      </c>
      <c r="F16" s="32">
        <f t="shared" ref="F16:F25" si="3">E16-D16</f>
        <v>3353</v>
      </c>
      <c r="H16" s="6">
        <v>10</v>
      </c>
      <c r="I16" s="7">
        <f t="shared" ref="I16:I25" si="4">+H16-D16</f>
        <v>10</v>
      </c>
      <c r="J16" s="7">
        <f>E16-H16</f>
        <v>3343</v>
      </c>
    </row>
    <row r="17" spans="2:13" x14ac:dyDescent="0.3">
      <c r="B17" s="10" t="s">
        <v>2</v>
      </c>
      <c r="C17" s="16">
        <v>0</v>
      </c>
      <c r="D17" s="3">
        <v>0</v>
      </c>
      <c r="E17" s="3">
        <v>1167</v>
      </c>
      <c r="F17" s="32">
        <f t="shared" si="3"/>
        <v>1167</v>
      </c>
      <c r="H17" s="6">
        <v>12</v>
      </c>
      <c r="I17" s="7">
        <f t="shared" si="4"/>
        <v>12</v>
      </c>
      <c r="J17" s="7">
        <f t="shared" ref="J17:J25" si="5">E17-H17</f>
        <v>1155</v>
      </c>
    </row>
    <row r="18" spans="2:13" x14ac:dyDescent="0.3">
      <c r="B18" s="10" t="s">
        <v>3</v>
      </c>
      <c r="C18" s="16">
        <v>208</v>
      </c>
      <c r="D18" s="3">
        <v>48115</v>
      </c>
      <c r="E18" s="3">
        <v>48945</v>
      </c>
      <c r="F18" s="32">
        <f t="shared" si="3"/>
        <v>830</v>
      </c>
      <c r="H18" s="6">
        <v>33696</v>
      </c>
      <c r="I18" s="7">
        <f t="shared" si="4"/>
        <v>-14419</v>
      </c>
      <c r="J18" s="7">
        <f t="shared" si="5"/>
        <v>15249</v>
      </c>
      <c r="K18" s="22"/>
      <c r="L18" s="22"/>
      <c r="M18" s="22"/>
    </row>
    <row r="19" spans="2:13" x14ac:dyDescent="0.3">
      <c r="B19" s="10" t="s">
        <v>4</v>
      </c>
      <c r="C19" s="36">
        <v>279</v>
      </c>
      <c r="D19" s="37">
        <v>46806</v>
      </c>
      <c r="E19" s="37">
        <v>48189</v>
      </c>
      <c r="F19" s="32">
        <f t="shared" si="3"/>
        <v>1383</v>
      </c>
      <c r="G19" s="38"/>
      <c r="H19" s="39">
        <v>54753</v>
      </c>
      <c r="I19" s="7">
        <f t="shared" si="4"/>
        <v>7947</v>
      </c>
      <c r="J19" s="40">
        <f t="shared" si="5"/>
        <v>-6564</v>
      </c>
    </row>
    <row r="20" spans="2:13" x14ac:dyDescent="0.3">
      <c r="B20" s="10" t="s">
        <v>5</v>
      </c>
      <c r="C20" s="16">
        <v>245</v>
      </c>
      <c r="D20" s="3">
        <v>54033</v>
      </c>
      <c r="E20" s="3">
        <v>59193</v>
      </c>
      <c r="F20" s="32">
        <f t="shared" si="3"/>
        <v>5160</v>
      </c>
      <c r="H20" s="6">
        <v>51948</v>
      </c>
      <c r="I20" s="7">
        <f t="shared" si="4"/>
        <v>-2085</v>
      </c>
      <c r="J20" s="7">
        <f t="shared" si="5"/>
        <v>7245</v>
      </c>
      <c r="L20" s="23">
        <f>+H20+H21</f>
        <v>100007</v>
      </c>
    </row>
    <row r="21" spans="2:13" x14ac:dyDescent="0.3">
      <c r="B21" s="10" t="s">
        <v>6</v>
      </c>
      <c r="C21" s="16">
        <v>228</v>
      </c>
      <c r="D21" s="3">
        <v>50529</v>
      </c>
      <c r="E21" s="3">
        <v>57703</v>
      </c>
      <c r="F21" s="32">
        <f t="shared" si="3"/>
        <v>7174</v>
      </c>
      <c r="H21" s="6">
        <v>48059</v>
      </c>
      <c r="I21" s="7">
        <f t="shared" si="4"/>
        <v>-2470</v>
      </c>
      <c r="J21" s="7">
        <f t="shared" si="5"/>
        <v>9644</v>
      </c>
    </row>
    <row r="22" spans="2:13" x14ac:dyDescent="0.3">
      <c r="B22" s="10" t="s">
        <v>7</v>
      </c>
      <c r="C22" s="15">
        <v>0</v>
      </c>
      <c r="D22" s="3">
        <v>0</v>
      </c>
      <c r="E22" s="3">
        <v>652</v>
      </c>
      <c r="F22" s="32">
        <f t="shared" si="3"/>
        <v>652</v>
      </c>
      <c r="H22" s="6">
        <v>19</v>
      </c>
      <c r="I22" s="7">
        <f t="shared" si="4"/>
        <v>19</v>
      </c>
      <c r="J22" s="7">
        <f t="shared" si="5"/>
        <v>633</v>
      </c>
    </row>
    <row r="23" spans="2:13" x14ac:dyDescent="0.3">
      <c r="B23" s="10" t="s">
        <v>8</v>
      </c>
      <c r="C23" s="16">
        <v>0</v>
      </c>
      <c r="D23" s="3">
        <v>0</v>
      </c>
      <c r="E23" s="3">
        <v>28</v>
      </c>
      <c r="F23" s="32">
        <f t="shared" si="3"/>
        <v>28</v>
      </c>
      <c r="H23" s="6">
        <v>18</v>
      </c>
      <c r="I23" s="7">
        <f t="shared" si="4"/>
        <v>18</v>
      </c>
      <c r="J23" s="7">
        <f t="shared" si="5"/>
        <v>10</v>
      </c>
    </row>
    <row r="24" spans="2:13" x14ac:dyDescent="0.3">
      <c r="B24" s="10" t="s">
        <v>9</v>
      </c>
      <c r="C24" s="16">
        <v>133</v>
      </c>
      <c r="D24" s="3">
        <v>6364</v>
      </c>
      <c r="E24" s="3">
        <v>6383</v>
      </c>
      <c r="F24" s="32">
        <f t="shared" si="3"/>
        <v>19</v>
      </c>
      <c r="H24" s="6">
        <v>0</v>
      </c>
      <c r="I24" s="7">
        <f t="shared" si="4"/>
        <v>-6364</v>
      </c>
      <c r="J24" s="7">
        <f t="shared" si="5"/>
        <v>6383</v>
      </c>
    </row>
    <row r="25" spans="2:13" x14ac:dyDescent="0.3">
      <c r="B25" s="10" t="s">
        <v>10</v>
      </c>
      <c r="C25" s="16">
        <v>110</v>
      </c>
      <c r="D25" s="3">
        <v>1111</v>
      </c>
      <c r="E25" s="3">
        <v>1105</v>
      </c>
      <c r="F25" s="43">
        <f t="shared" si="3"/>
        <v>-6</v>
      </c>
      <c r="H25" s="6">
        <v>1205</v>
      </c>
      <c r="I25" s="7">
        <f t="shared" si="4"/>
        <v>94</v>
      </c>
      <c r="J25" s="17">
        <f t="shared" si="5"/>
        <v>-100</v>
      </c>
    </row>
    <row r="26" spans="2:13" x14ac:dyDescent="0.3">
      <c r="B26" s="47" t="s">
        <v>11</v>
      </c>
      <c r="C26" s="47"/>
      <c r="D26" s="14">
        <f>SUM(D16:D25)</f>
        <v>206958</v>
      </c>
      <c r="E26" s="14">
        <f>SUM(E16:E25)</f>
        <v>226718</v>
      </c>
      <c r="F26" s="2">
        <f>SUM(F16:F25)</f>
        <v>19760</v>
      </c>
      <c r="H26" s="8">
        <f>SUM(H16:H25)</f>
        <v>189720</v>
      </c>
      <c r="I26" s="8">
        <f>SUM(I16:I25)</f>
        <v>-17238</v>
      </c>
      <c r="J26" s="9">
        <f>SUM(J16:J25)</f>
        <v>36998</v>
      </c>
      <c r="L26" s="44">
        <f>+J26/E26</f>
        <v>0.16318951296324069</v>
      </c>
    </row>
    <row r="27" spans="2:13" ht="5.0999999999999996" customHeight="1" x14ac:dyDescent="0.3">
      <c r="B27" s="48"/>
      <c r="C27" s="48"/>
      <c r="D27" s="48"/>
      <c r="E27" s="48"/>
      <c r="F27" s="48"/>
    </row>
    <row r="28" spans="2:13" x14ac:dyDescent="0.3">
      <c r="B28" s="1" t="s">
        <v>0</v>
      </c>
      <c r="C28" s="1" t="s">
        <v>12</v>
      </c>
      <c r="D28" s="2" t="s">
        <v>16</v>
      </c>
      <c r="E28" s="2" t="s">
        <v>13</v>
      </c>
      <c r="F28" s="2" t="s">
        <v>14</v>
      </c>
      <c r="H28" s="2" t="s">
        <v>16</v>
      </c>
      <c r="I28" s="2" t="s">
        <v>22</v>
      </c>
      <c r="J28" s="2" t="s">
        <v>21</v>
      </c>
    </row>
    <row r="29" spans="2:13" x14ac:dyDescent="0.3">
      <c r="B29" s="10" t="s">
        <v>1</v>
      </c>
      <c r="C29" s="5">
        <v>200</v>
      </c>
      <c r="D29" s="3">
        <v>20962</v>
      </c>
      <c r="E29" s="3">
        <v>21118</v>
      </c>
      <c r="F29" s="43">
        <f t="shared" ref="F29:F38" si="6">E29-D29</f>
        <v>156</v>
      </c>
      <c r="H29" s="6">
        <v>20952</v>
      </c>
      <c r="I29" s="7">
        <f t="shared" ref="I29:I38" si="7">+H29-D29</f>
        <v>-10</v>
      </c>
      <c r="J29" s="7">
        <f>E29-H29</f>
        <v>166</v>
      </c>
    </row>
    <row r="30" spans="2:13" x14ac:dyDescent="0.3">
      <c r="B30" s="10" t="s">
        <v>2</v>
      </c>
      <c r="C30" s="5">
        <v>62</v>
      </c>
      <c r="D30" s="3">
        <v>7785</v>
      </c>
      <c r="E30" s="3">
        <v>7267</v>
      </c>
      <c r="F30" s="43">
        <f t="shared" si="6"/>
        <v>-518</v>
      </c>
      <c r="H30" s="6">
        <v>7705</v>
      </c>
      <c r="I30" s="7">
        <f t="shared" si="7"/>
        <v>-80</v>
      </c>
      <c r="J30" s="17">
        <f t="shared" ref="J30:J38" si="8">E30-H30</f>
        <v>-438</v>
      </c>
      <c r="L30" s="23">
        <f>+H35+H36</f>
        <v>105359</v>
      </c>
    </row>
    <row r="31" spans="2:13" x14ac:dyDescent="0.3">
      <c r="B31" s="10" t="s">
        <v>3</v>
      </c>
      <c r="C31" s="5">
        <v>281</v>
      </c>
      <c r="D31" s="3">
        <v>48342</v>
      </c>
      <c r="E31" s="3">
        <v>49138</v>
      </c>
      <c r="F31" s="32">
        <f t="shared" si="6"/>
        <v>796</v>
      </c>
      <c r="H31" s="6">
        <v>50383</v>
      </c>
      <c r="I31" s="7">
        <f t="shared" si="7"/>
        <v>2041</v>
      </c>
      <c r="J31" s="17">
        <f t="shared" si="8"/>
        <v>-1245</v>
      </c>
      <c r="L31">
        <v>58</v>
      </c>
    </row>
    <row r="32" spans="2:13" x14ac:dyDescent="0.3">
      <c r="B32" s="10" t="s">
        <v>4</v>
      </c>
      <c r="C32" s="42">
        <v>280</v>
      </c>
      <c r="D32" s="37">
        <v>47029</v>
      </c>
      <c r="E32" s="37">
        <v>48679</v>
      </c>
      <c r="F32" s="32">
        <f t="shared" si="6"/>
        <v>1650</v>
      </c>
      <c r="G32" s="38"/>
      <c r="H32" s="39">
        <v>54950</v>
      </c>
      <c r="I32" s="7">
        <f t="shared" si="7"/>
        <v>7921</v>
      </c>
      <c r="J32" s="40">
        <f t="shared" si="8"/>
        <v>-6271</v>
      </c>
      <c r="L32">
        <v>57</v>
      </c>
    </row>
    <row r="33" spans="2:12" x14ac:dyDescent="0.3">
      <c r="B33" s="10" t="s">
        <v>5</v>
      </c>
      <c r="C33" s="5">
        <v>283</v>
      </c>
      <c r="D33" s="3">
        <v>62125</v>
      </c>
      <c r="E33" s="3">
        <v>62234</v>
      </c>
      <c r="F33" s="32">
        <f t="shared" si="6"/>
        <v>109</v>
      </c>
      <c r="H33" s="6">
        <v>60033</v>
      </c>
      <c r="I33" s="7">
        <f t="shared" si="7"/>
        <v>-2092</v>
      </c>
      <c r="J33" s="7">
        <f>E33-H33</f>
        <v>2201</v>
      </c>
      <c r="L33">
        <v>66</v>
      </c>
    </row>
    <row r="34" spans="2:12" x14ac:dyDescent="0.3">
      <c r="B34" s="10" t="s">
        <v>6</v>
      </c>
      <c r="C34" s="5">
        <v>280</v>
      </c>
      <c r="D34" s="3">
        <v>61617</v>
      </c>
      <c r="E34" s="3">
        <v>62691</v>
      </c>
      <c r="F34" s="32">
        <f t="shared" si="6"/>
        <v>1074</v>
      </c>
      <c r="H34" s="6">
        <v>59134</v>
      </c>
      <c r="I34" s="7">
        <f t="shared" si="7"/>
        <v>-2483</v>
      </c>
      <c r="J34" s="7">
        <f t="shared" si="8"/>
        <v>3557</v>
      </c>
      <c r="L34">
        <v>67</v>
      </c>
    </row>
    <row r="35" spans="2:12" x14ac:dyDescent="0.3">
      <c r="B35" s="10" t="s">
        <v>7</v>
      </c>
      <c r="C35" s="5">
        <v>232</v>
      </c>
      <c r="D35" s="3">
        <v>55744</v>
      </c>
      <c r="E35" s="3">
        <v>57002</v>
      </c>
      <c r="F35" s="32">
        <f t="shared" si="6"/>
        <v>1258</v>
      </c>
      <c r="H35" s="6">
        <v>53589</v>
      </c>
      <c r="I35" s="7">
        <f t="shared" si="7"/>
        <v>-2155</v>
      </c>
      <c r="J35" s="7">
        <f t="shared" si="8"/>
        <v>3413</v>
      </c>
      <c r="L35">
        <v>79</v>
      </c>
    </row>
    <row r="36" spans="2:12" x14ac:dyDescent="0.3">
      <c r="B36" s="10" t="s">
        <v>8</v>
      </c>
      <c r="C36" s="5">
        <v>223</v>
      </c>
      <c r="D36" s="3">
        <v>51625</v>
      </c>
      <c r="E36" s="3">
        <v>53243</v>
      </c>
      <c r="F36" s="32">
        <f t="shared" si="6"/>
        <v>1618</v>
      </c>
      <c r="H36" s="6">
        <v>51770</v>
      </c>
      <c r="I36" s="7">
        <f t="shared" si="7"/>
        <v>145</v>
      </c>
      <c r="J36" s="7">
        <f t="shared" si="8"/>
        <v>1473</v>
      </c>
      <c r="L36">
        <v>79</v>
      </c>
    </row>
    <row r="37" spans="2:12" x14ac:dyDescent="0.3">
      <c r="B37" s="10" t="s">
        <v>9</v>
      </c>
      <c r="C37" s="5">
        <v>134</v>
      </c>
      <c r="D37" s="3">
        <v>6412</v>
      </c>
      <c r="E37" s="3">
        <v>6323</v>
      </c>
      <c r="F37" s="43">
        <f t="shared" si="6"/>
        <v>-89</v>
      </c>
      <c r="H37" s="6">
        <v>7408</v>
      </c>
      <c r="I37" s="7">
        <f t="shared" si="7"/>
        <v>996</v>
      </c>
      <c r="J37" s="17">
        <f t="shared" si="8"/>
        <v>-1085</v>
      </c>
      <c r="L37">
        <f>SUM(L31:L36)</f>
        <v>406</v>
      </c>
    </row>
    <row r="38" spans="2:12" x14ac:dyDescent="0.3">
      <c r="B38" s="10" t="s">
        <v>10</v>
      </c>
      <c r="C38" s="5">
        <v>104</v>
      </c>
      <c r="D38" s="3">
        <v>1050</v>
      </c>
      <c r="E38" s="3">
        <v>1079</v>
      </c>
      <c r="F38" s="32">
        <f t="shared" si="6"/>
        <v>29</v>
      </c>
      <c r="H38" s="6">
        <v>1143</v>
      </c>
      <c r="I38" s="7">
        <f t="shared" si="7"/>
        <v>93</v>
      </c>
      <c r="J38" s="7">
        <f t="shared" si="8"/>
        <v>-64</v>
      </c>
    </row>
    <row r="39" spans="2:12" x14ac:dyDescent="0.3">
      <c r="B39" s="47" t="s">
        <v>11</v>
      </c>
      <c r="C39" s="47"/>
      <c r="D39" s="14">
        <f>SUM(D29:D38)</f>
        <v>362691</v>
      </c>
      <c r="E39" s="14">
        <f>SUM(E29:E38)</f>
        <v>368774</v>
      </c>
      <c r="F39" s="2">
        <f>SUM(F29:F38)</f>
        <v>6083</v>
      </c>
      <c r="H39" s="8">
        <f>SUM(H29:H38)</f>
        <v>367067</v>
      </c>
      <c r="I39" s="8">
        <f>SUM(I29:I38)</f>
        <v>4376</v>
      </c>
      <c r="J39" s="9">
        <f>SUM(J29:J38)</f>
        <v>1707</v>
      </c>
      <c r="L39" s="44">
        <f>+J39/E39</f>
        <v>4.6288512747644896E-3</v>
      </c>
    </row>
  </sheetData>
  <mergeCells count="6">
    <mergeCell ref="B13:C13"/>
    <mergeCell ref="B26:C26"/>
    <mergeCell ref="B39:C39"/>
    <mergeCell ref="B27:F27"/>
    <mergeCell ref="E1:F1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1FAE-424B-4464-810B-8FE7E957ADE2}">
  <dimension ref="B1:K39"/>
  <sheetViews>
    <sheetView tabSelected="1" zoomScale="110" zoomScaleNormal="110" workbookViewId="0">
      <selection activeCell="K8" sqref="K8"/>
    </sheetView>
  </sheetViews>
  <sheetFormatPr baseColWidth="10" defaultRowHeight="14.4" x14ac:dyDescent="0.3"/>
  <cols>
    <col min="1" max="1" width="4" customWidth="1"/>
    <col min="2" max="2" width="18.44140625" customWidth="1"/>
    <col min="3" max="3" width="7.88671875" customWidth="1"/>
    <col min="4" max="6" width="16" customWidth="1"/>
    <col min="7" max="7" width="1.5546875" customWidth="1"/>
    <col min="8" max="9" width="16" customWidth="1"/>
  </cols>
  <sheetData>
    <row r="1" spans="2:11" ht="32.25" customHeight="1" x14ac:dyDescent="0.3">
      <c r="B1" s="50"/>
      <c r="C1" s="51"/>
      <c r="D1" s="18" t="s">
        <v>20</v>
      </c>
      <c r="E1" s="49"/>
      <c r="F1" s="50"/>
      <c r="H1" s="18" t="s">
        <v>19</v>
      </c>
    </row>
    <row r="2" spans="2:11" x14ac:dyDescent="0.3">
      <c r="B2" s="1" t="s">
        <v>0</v>
      </c>
      <c r="C2" s="1" t="s">
        <v>12</v>
      </c>
      <c r="D2" s="2" t="s">
        <v>15</v>
      </c>
      <c r="E2" s="2" t="s">
        <v>13</v>
      </c>
      <c r="F2" s="2" t="s">
        <v>14</v>
      </c>
      <c r="H2" s="2" t="s">
        <v>15</v>
      </c>
      <c r="I2" s="2" t="s">
        <v>14</v>
      </c>
    </row>
    <row r="3" spans="2:11" x14ac:dyDescent="0.3">
      <c r="B3" s="10" t="s">
        <v>1</v>
      </c>
      <c r="C3" s="11">
        <v>0</v>
      </c>
      <c r="D3" s="3">
        <v>0</v>
      </c>
      <c r="E3" s="3">
        <v>1037</v>
      </c>
      <c r="F3" s="12">
        <f>E3-D3</f>
        <v>1037</v>
      </c>
      <c r="H3" s="6">
        <v>10</v>
      </c>
      <c r="I3" s="7">
        <f>E3-H3</f>
        <v>1027</v>
      </c>
    </row>
    <row r="4" spans="2:11" x14ac:dyDescent="0.3">
      <c r="B4" s="10" t="s">
        <v>2</v>
      </c>
      <c r="C4" s="13">
        <v>0</v>
      </c>
      <c r="D4" s="3">
        <v>0</v>
      </c>
      <c r="E4" s="3">
        <v>121</v>
      </c>
      <c r="F4" s="12">
        <f>E4-D4</f>
        <v>121</v>
      </c>
      <c r="H4" s="6">
        <v>12</v>
      </c>
      <c r="I4" s="7">
        <f>E4-H4</f>
        <v>109</v>
      </c>
    </row>
    <row r="5" spans="2:11" x14ac:dyDescent="0.3">
      <c r="B5" s="10" t="s">
        <v>3</v>
      </c>
      <c r="C5" s="24">
        <v>276</v>
      </c>
      <c r="D5" s="25">
        <v>47208</v>
      </c>
      <c r="E5" s="25">
        <v>48181</v>
      </c>
      <c r="F5" s="26">
        <f>E5-D5</f>
        <v>973</v>
      </c>
      <c r="G5" s="27"/>
      <c r="H5" s="28">
        <v>49240</v>
      </c>
      <c r="I5" s="29">
        <f t="shared" ref="I5:I12" si="0">E5-H5</f>
        <v>-1059</v>
      </c>
    </row>
    <row r="6" spans="2:11" x14ac:dyDescent="0.3">
      <c r="B6" s="10" t="s">
        <v>4</v>
      </c>
      <c r="C6" s="30">
        <v>281</v>
      </c>
      <c r="D6" s="31">
        <v>47258</v>
      </c>
      <c r="E6" s="31">
        <v>48772</v>
      </c>
      <c r="F6" s="32">
        <f>E6-D6</f>
        <v>1514</v>
      </c>
      <c r="G6" s="33"/>
      <c r="H6" s="34">
        <v>55177</v>
      </c>
      <c r="I6" s="35">
        <f t="shared" si="0"/>
        <v>-6405</v>
      </c>
    </row>
    <row r="7" spans="2:11" x14ac:dyDescent="0.3">
      <c r="B7" s="10" t="s">
        <v>5</v>
      </c>
      <c r="C7" s="13">
        <v>1</v>
      </c>
      <c r="D7" s="3">
        <v>2139</v>
      </c>
      <c r="E7" s="3">
        <v>1935</v>
      </c>
      <c r="F7" s="4">
        <f>E7-D7</f>
        <v>-204</v>
      </c>
      <c r="H7" s="6">
        <v>451</v>
      </c>
      <c r="I7" s="7">
        <f t="shared" si="0"/>
        <v>1484</v>
      </c>
    </row>
    <row r="8" spans="2:11" x14ac:dyDescent="0.3">
      <c r="B8" s="10" t="s">
        <v>6</v>
      </c>
      <c r="C8" s="13">
        <v>0</v>
      </c>
      <c r="D8" s="3">
        <v>0</v>
      </c>
      <c r="E8" s="3">
        <v>454</v>
      </c>
      <c r="F8" s="12">
        <f>E8-D8</f>
        <v>454</v>
      </c>
      <c r="H8" s="6">
        <v>191</v>
      </c>
      <c r="I8" s="7">
        <f t="shared" si="0"/>
        <v>263</v>
      </c>
    </row>
    <row r="9" spans="2:11" x14ac:dyDescent="0.3">
      <c r="B9" s="10" t="s">
        <v>7</v>
      </c>
      <c r="C9" s="13">
        <v>0</v>
      </c>
      <c r="D9" s="3">
        <v>0</v>
      </c>
      <c r="E9" s="3">
        <v>652</v>
      </c>
      <c r="F9" s="12">
        <f>E9-D9</f>
        <v>652</v>
      </c>
      <c r="H9" s="6">
        <v>19</v>
      </c>
      <c r="I9" s="7">
        <f t="shared" si="0"/>
        <v>633</v>
      </c>
    </row>
    <row r="10" spans="2:11" x14ac:dyDescent="0.3">
      <c r="B10" s="10" t="s">
        <v>8</v>
      </c>
      <c r="C10" s="13">
        <v>0</v>
      </c>
      <c r="D10" s="3">
        <v>0</v>
      </c>
      <c r="E10" s="3">
        <v>19</v>
      </c>
      <c r="F10" s="12">
        <f>E10-D10</f>
        <v>19</v>
      </c>
      <c r="H10" s="6">
        <v>18</v>
      </c>
      <c r="I10" s="7">
        <f t="shared" si="0"/>
        <v>1</v>
      </c>
    </row>
    <row r="11" spans="2:11" x14ac:dyDescent="0.3">
      <c r="B11" s="10" t="s">
        <v>9</v>
      </c>
      <c r="C11" s="13">
        <v>133</v>
      </c>
      <c r="D11" s="3">
        <v>6364</v>
      </c>
      <c r="E11" s="3">
        <v>6323</v>
      </c>
      <c r="F11" s="4">
        <f>E11-D11</f>
        <v>-41</v>
      </c>
      <c r="H11" s="6">
        <v>7358</v>
      </c>
      <c r="I11" s="17">
        <f t="shared" si="0"/>
        <v>-1035</v>
      </c>
    </row>
    <row r="12" spans="2:11" x14ac:dyDescent="0.3">
      <c r="B12" s="10" t="s">
        <v>10</v>
      </c>
      <c r="C12" s="13">
        <v>110</v>
      </c>
      <c r="D12" s="3">
        <v>1111</v>
      </c>
      <c r="E12" s="3">
        <v>1105</v>
      </c>
      <c r="F12" s="4">
        <f>E12-D12</f>
        <v>-6</v>
      </c>
      <c r="H12" s="6">
        <v>1205</v>
      </c>
      <c r="I12" s="7">
        <f t="shared" si="0"/>
        <v>-100</v>
      </c>
    </row>
    <row r="13" spans="2:11" x14ac:dyDescent="0.3">
      <c r="B13" s="46" t="s">
        <v>11</v>
      </c>
      <c r="C13" s="46"/>
      <c r="D13" s="14">
        <f>SUM(D3:D12)</f>
        <v>104080</v>
      </c>
      <c r="E13" s="14">
        <f>SUM(E3:E12)</f>
        <v>108599</v>
      </c>
      <c r="F13" s="14">
        <f>SUM(F3:F12)</f>
        <v>4519</v>
      </c>
      <c r="H13" s="8">
        <f>SUM(H3:H12)</f>
        <v>113681</v>
      </c>
      <c r="I13" s="9">
        <f>SUM(I3:I12)</f>
        <v>-5082</v>
      </c>
      <c r="K13" s="19">
        <f>+I13/E13</f>
        <v>-4.6796011012992751E-2</v>
      </c>
    </row>
    <row r="14" spans="2:11" ht="5.0999999999999996" customHeight="1" x14ac:dyDescent="0.3"/>
    <row r="15" spans="2:11" x14ac:dyDescent="0.3">
      <c r="B15" s="1" t="s">
        <v>0</v>
      </c>
      <c r="C15" s="1" t="s">
        <v>12</v>
      </c>
      <c r="D15" s="2" t="s">
        <v>17</v>
      </c>
      <c r="E15" s="2" t="s">
        <v>13</v>
      </c>
      <c r="F15" s="2" t="s">
        <v>14</v>
      </c>
      <c r="H15" s="2" t="s">
        <v>17</v>
      </c>
      <c r="I15" s="2" t="s">
        <v>14</v>
      </c>
    </row>
    <row r="16" spans="2:11" x14ac:dyDescent="0.3">
      <c r="B16" s="10" t="s">
        <v>1</v>
      </c>
      <c r="C16" s="15">
        <v>0</v>
      </c>
      <c r="D16" s="3">
        <v>0</v>
      </c>
      <c r="E16" s="3">
        <v>3353</v>
      </c>
      <c r="F16" s="12">
        <f>E16-D16</f>
        <v>3353</v>
      </c>
      <c r="H16" s="6">
        <v>10</v>
      </c>
      <c r="I16" s="7">
        <f>E16-H16</f>
        <v>3343</v>
      </c>
    </row>
    <row r="17" spans="2:11" x14ac:dyDescent="0.3">
      <c r="B17" s="10" t="s">
        <v>2</v>
      </c>
      <c r="C17" s="16">
        <v>0</v>
      </c>
      <c r="D17" s="3">
        <v>0</v>
      </c>
      <c r="E17" s="3">
        <v>1167</v>
      </c>
      <c r="F17" s="12">
        <f>E17-D17</f>
        <v>1167</v>
      </c>
      <c r="H17" s="6">
        <v>12</v>
      </c>
      <c r="I17" s="7">
        <f t="shared" ref="I17:I25" si="1">E17-H17</f>
        <v>1155</v>
      </c>
    </row>
    <row r="18" spans="2:11" x14ac:dyDescent="0.3">
      <c r="B18" s="10" t="s">
        <v>3</v>
      </c>
      <c r="C18" s="25">
        <v>280</v>
      </c>
      <c r="D18" s="25">
        <v>48115</v>
      </c>
      <c r="E18" s="25">
        <v>48945</v>
      </c>
      <c r="F18" s="25">
        <f>E18-D18</f>
        <v>830</v>
      </c>
      <c r="G18" s="25"/>
      <c r="H18" s="25">
        <v>33696</v>
      </c>
      <c r="I18" s="25">
        <f t="shared" si="1"/>
        <v>15249</v>
      </c>
    </row>
    <row r="19" spans="2:11" x14ac:dyDescent="0.3">
      <c r="B19" s="10" t="s">
        <v>4</v>
      </c>
      <c r="C19" s="30">
        <v>279</v>
      </c>
      <c r="D19" s="31">
        <v>46806</v>
      </c>
      <c r="E19" s="31">
        <v>48189</v>
      </c>
      <c r="F19" s="32">
        <f>E19-D19</f>
        <v>1383</v>
      </c>
      <c r="G19" s="33"/>
      <c r="H19" s="34">
        <v>54753</v>
      </c>
      <c r="I19" s="35">
        <f t="shared" si="1"/>
        <v>-6564</v>
      </c>
    </row>
    <row r="20" spans="2:11" x14ac:dyDescent="0.3">
      <c r="B20" s="10" t="s">
        <v>5</v>
      </c>
      <c r="C20" s="16">
        <v>245</v>
      </c>
      <c r="D20" s="3">
        <v>54033</v>
      </c>
      <c r="E20" s="3">
        <v>59193</v>
      </c>
      <c r="F20" s="12">
        <f>E20-D20</f>
        <v>5160</v>
      </c>
      <c r="H20" s="6">
        <v>51948</v>
      </c>
      <c r="I20" s="7">
        <f t="shared" si="1"/>
        <v>7245</v>
      </c>
    </row>
    <row r="21" spans="2:11" x14ac:dyDescent="0.3">
      <c r="B21" s="10" t="s">
        <v>6</v>
      </c>
      <c r="C21" s="16">
        <v>228</v>
      </c>
      <c r="D21" s="3">
        <v>50529</v>
      </c>
      <c r="E21" s="3">
        <v>57703</v>
      </c>
      <c r="F21" s="12">
        <f>E21-D21</f>
        <v>7174</v>
      </c>
      <c r="H21" s="6">
        <v>48059</v>
      </c>
      <c r="I21" s="7">
        <f t="shared" si="1"/>
        <v>9644</v>
      </c>
    </row>
    <row r="22" spans="2:11" x14ac:dyDescent="0.3">
      <c r="B22" s="10" t="s">
        <v>7</v>
      </c>
      <c r="C22" s="15">
        <v>0</v>
      </c>
      <c r="D22" s="3">
        <v>0</v>
      </c>
      <c r="E22" s="3">
        <v>652</v>
      </c>
      <c r="F22" s="12">
        <f>E22-D22</f>
        <v>652</v>
      </c>
      <c r="H22" s="6">
        <v>19</v>
      </c>
      <c r="I22" s="7">
        <f t="shared" si="1"/>
        <v>633</v>
      </c>
    </row>
    <row r="23" spans="2:11" x14ac:dyDescent="0.3">
      <c r="B23" s="10" t="s">
        <v>8</v>
      </c>
      <c r="C23" s="16">
        <v>0</v>
      </c>
      <c r="D23" s="3">
        <v>0</v>
      </c>
      <c r="E23" s="3">
        <v>28</v>
      </c>
      <c r="F23" s="12">
        <f>E23-D23</f>
        <v>28</v>
      </c>
      <c r="H23" s="6">
        <v>18</v>
      </c>
      <c r="I23" s="7">
        <f t="shared" si="1"/>
        <v>10</v>
      </c>
    </row>
    <row r="24" spans="2:11" x14ac:dyDescent="0.3">
      <c r="B24" s="10" t="s">
        <v>9</v>
      </c>
      <c r="C24" s="16">
        <v>133</v>
      </c>
      <c r="D24" s="3">
        <v>6364</v>
      </c>
      <c r="E24" s="3">
        <v>6383</v>
      </c>
      <c r="F24" s="12">
        <f>E24-D24</f>
        <v>19</v>
      </c>
      <c r="H24" s="6">
        <v>7358</v>
      </c>
      <c r="I24" s="17">
        <f t="shared" si="1"/>
        <v>-975</v>
      </c>
    </row>
    <row r="25" spans="2:11" x14ac:dyDescent="0.3">
      <c r="B25" s="10" t="s">
        <v>10</v>
      </c>
      <c r="C25" s="16">
        <v>110</v>
      </c>
      <c r="D25" s="3">
        <v>1111</v>
      </c>
      <c r="E25" s="3">
        <v>1105</v>
      </c>
      <c r="F25" s="4">
        <f>E25-D25</f>
        <v>-6</v>
      </c>
      <c r="H25" s="6">
        <v>1205</v>
      </c>
      <c r="I25" s="17">
        <f t="shared" si="1"/>
        <v>-100</v>
      </c>
    </row>
    <row r="26" spans="2:11" x14ac:dyDescent="0.3">
      <c r="B26" s="47" t="s">
        <v>11</v>
      </c>
      <c r="C26" s="47"/>
      <c r="D26" s="14">
        <f>SUM(D16:D25)</f>
        <v>206958</v>
      </c>
      <c r="E26" s="14">
        <f>SUM(E16:E25)</f>
        <v>226718</v>
      </c>
      <c r="F26" s="14">
        <f>SUM(F16:F25)</f>
        <v>19760</v>
      </c>
      <c r="H26" s="8">
        <f>SUM(H16:H25)</f>
        <v>197078</v>
      </c>
      <c r="I26" s="9">
        <f>SUM(I16:I25)</f>
        <v>29640</v>
      </c>
      <c r="K26" s="19">
        <f>+I26/E26</f>
        <v>0.13073509822775431</v>
      </c>
    </row>
    <row r="27" spans="2:11" ht="5.0999999999999996" customHeight="1" x14ac:dyDescent="0.3">
      <c r="B27" s="48"/>
      <c r="C27" s="48"/>
      <c r="D27" s="48"/>
      <c r="E27" s="48"/>
      <c r="F27" s="48"/>
    </row>
    <row r="28" spans="2:11" x14ac:dyDescent="0.3">
      <c r="B28" s="1" t="s">
        <v>0</v>
      </c>
      <c r="C28" s="1" t="s">
        <v>12</v>
      </c>
      <c r="D28" s="2" t="s">
        <v>16</v>
      </c>
      <c r="E28" s="2" t="s">
        <v>13</v>
      </c>
      <c r="F28" s="2" t="s">
        <v>14</v>
      </c>
      <c r="H28" s="2" t="s">
        <v>16</v>
      </c>
      <c r="I28" s="2" t="s">
        <v>14</v>
      </c>
    </row>
    <row r="29" spans="2:11" x14ac:dyDescent="0.3">
      <c r="B29" s="10" t="s">
        <v>1</v>
      </c>
      <c r="C29" s="5">
        <v>200</v>
      </c>
      <c r="D29" s="3">
        <v>20962</v>
      </c>
      <c r="E29" s="3">
        <v>21118</v>
      </c>
      <c r="F29" s="4">
        <f>E29-D29</f>
        <v>156</v>
      </c>
      <c r="H29" s="6">
        <v>20952</v>
      </c>
      <c r="I29" s="7">
        <f>E29-H29</f>
        <v>166</v>
      </c>
    </row>
    <row r="30" spans="2:11" x14ac:dyDescent="0.3">
      <c r="B30" s="10" t="s">
        <v>2</v>
      </c>
      <c r="C30" s="5">
        <v>62</v>
      </c>
      <c r="D30" s="3">
        <v>7785</v>
      </c>
      <c r="E30" s="3">
        <v>7267</v>
      </c>
      <c r="F30" s="4">
        <f>E30-D30</f>
        <v>-518</v>
      </c>
      <c r="H30" s="6">
        <v>7705</v>
      </c>
      <c r="I30" s="17">
        <f t="shared" ref="I30:I38" si="2">E30-H30</f>
        <v>-438</v>
      </c>
    </row>
    <row r="31" spans="2:11" x14ac:dyDescent="0.3">
      <c r="B31" s="10" t="s">
        <v>3</v>
      </c>
      <c r="C31" s="25">
        <v>281</v>
      </c>
      <c r="D31" s="25">
        <v>48342</v>
      </c>
      <c r="E31" s="25">
        <v>49138</v>
      </c>
      <c r="F31" s="25">
        <f>E31-D31</f>
        <v>796</v>
      </c>
      <c r="G31" s="25"/>
      <c r="H31" s="25">
        <v>50383</v>
      </c>
      <c r="I31" s="25">
        <f t="shared" si="2"/>
        <v>-1245</v>
      </c>
      <c r="K31">
        <v>58</v>
      </c>
    </row>
    <row r="32" spans="2:11" x14ac:dyDescent="0.3">
      <c r="B32" s="10" t="s">
        <v>4</v>
      </c>
      <c r="C32" s="30">
        <v>280</v>
      </c>
      <c r="D32" s="31">
        <v>47029</v>
      </c>
      <c r="E32" s="31">
        <v>48679</v>
      </c>
      <c r="F32" s="32">
        <f>E32-D32</f>
        <v>1650</v>
      </c>
      <c r="G32" s="33"/>
      <c r="H32" s="34">
        <v>54950</v>
      </c>
      <c r="I32" s="35">
        <f t="shared" si="2"/>
        <v>-6271</v>
      </c>
      <c r="K32">
        <v>57</v>
      </c>
    </row>
    <row r="33" spans="2:11" x14ac:dyDescent="0.3">
      <c r="B33" s="10" t="s">
        <v>5</v>
      </c>
      <c r="C33" s="5">
        <v>283</v>
      </c>
      <c r="D33" s="3">
        <v>62125</v>
      </c>
      <c r="E33" s="3">
        <v>62234</v>
      </c>
      <c r="F33" s="12">
        <f>E33-D33</f>
        <v>109</v>
      </c>
      <c r="H33" s="6">
        <v>60033</v>
      </c>
      <c r="I33" s="7">
        <f t="shared" si="2"/>
        <v>2201</v>
      </c>
      <c r="K33">
        <v>66</v>
      </c>
    </row>
    <row r="34" spans="2:11" x14ac:dyDescent="0.3">
      <c r="B34" s="10" t="s">
        <v>6</v>
      </c>
      <c r="C34" s="5">
        <v>280</v>
      </c>
      <c r="D34" s="3">
        <v>61617</v>
      </c>
      <c r="E34" s="3">
        <v>62691</v>
      </c>
      <c r="F34" s="12">
        <f>E34-D34</f>
        <v>1074</v>
      </c>
      <c r="H34" s="6">
        <v>59134</v>
      </c>
      <c r="I34" s="7">
        <f t="shared" si="2"/>
        <v>3557</v>
      </c>
      <c r="K34">
        <v>67</v>
      </c>
    </row>
    <row r="35" spans="2:11" x14ac:dyDescent="0.3">
      <c r="B35" s="10" t="s">
        <v>7</v>
      </c>
      <c r="C35" s="5">
        <v>232</v>
      </c>
      <c r="D35" s="3">
        <v>55744</v>
      </c>
      <c r="E35" s="3">
        <v>57002</v>
      </c>
      <c r="F35" s="12">
        <f>E35-D35</f>
        <v>1258</v>
      </c>
      <c r="H35" s="6">
        <v>53589</v>
      </c>
      <c r="I35" s="7">
        <f t="shared" si="2"/>
        <v>3413</v>
      </c>
      <c r="K35">
        <v>79</v>
      </c>
    </row>
    <row r="36" spans="2:11" x14ac:dyDescent="0.3">
      <c r="B36" s="10" t="s">
        <v>8</v>
      </c>
      <c r="C36" s="5">
        <v>223</v>
      </c>
      <c r="D36" s="3">
        <v>51625</v>
      </c>
      <c r="E36" s="3">
        <v>53243</v>
      </c>
      <c r="F36" s="12">
        <f>E36-D36</f>
        <v>1618</v>
      </c>
      <c r="H36" s="6">
        <v>51770</v>
      </c>
      <c r="I36" s="7">
        <f t="shared" si="2"/>
        <v>1473</v>
      </c>
      <c r="K36">
        <v>79</v>
      </c>
    </row>
    <row r="37" spans="2:11" x14ac:dyDescent="0.3">
      <c r="B37" s="10" t="s">
        <v>9</v>
      </c>
      <c r="C37" s="5">
        <v>134</v>
      </c>
      <c r="D37" s="3">
        <v>6412</v>
      </c>
      <c r="E37" s="3">
        <v>6323</v>
      </c>
      <c r="F37" s="4">
        <f>E37-D37</f>
        <v>-89</v>
      </c>
      <c r="H37" s="6">
        <v>7408</v>
      </c>
      <c r="I37" s="17">
        <f t="shared" si="2"/>
        <v>-1085</v>
      </c>
      <c r="K37">
        <f>SUM(K31:K36)</f>
        <v>406</v>
      </c>
    </row>
    <row r="38" spans="2:11" x14ac:dyDescent="0.3">
      <c r="B38" s="10" t="s">
        <v>10</v>
      </c>
      <c r="C38" s="5">
        <v>104</v>
      </c>
      <c r="D38" s="3">
        <v>1050</v>
      </c>
      <c r="E38" s="3">
        <v>1079</v>
      </c>
      <c r="F38" s="12">
        <f>E38-D38</f>
        <v>29</v>
      </c>
      <c r="H38" s="6">
        <v>1143</v>
      </c>
      <c r="I38" s="7">
        <f t="shared" si="2"/>
        <v>-64</v>
      </c>
    </row>
    <row r="39" spans="2:11" x14ac:dyDescent="0.3">
      <c r="B39" s="47" t="s">
        <v>11</v>
      </c>
      <c r="C39" s="47"/>
      <c r="D39" s="14">
        <f>SUM(D29:D38)</f>
        <v>362691</v>
      </c>
      <c r="E39" s="14">
        <f>SUM(E29:E38)</f>
        <v>368774</v>
      </c>
      <c r="F39" s="14">
        <f>SUM(F29:F38)</f>
        <v>6083</v>
      </c>
      <c r="H39" s="8">
        <f>SUM(H29:H38)</f>
        <v>367067</v>
      </c>
      <c r="I39" s="9">
        <f>SUM(I29:I38)</f>
        <v>1707</v>
      </c>
      <c r="K39" s="20">
        <f>+I39/E39</f>
        <v>4.6288512747644896E-3</v>
      </c>
    </row>
  </sheetData>
  <mergeCells count="6">
    <mergeCell ref="B39:C39"/>
    <mergeCell ref="B1:C1"/>
    <mergeCell ref="E1:F1"/>
    <mergeCell ref="B13:C13"/>
    <mergeCell ref="B26:C26"/>
    <mergeCell ref="B27:F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Santa Maria</vt:lpstr>
      <vt:lpstr>Santa Maria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Machuca</dc:creator>
  <cp:lastModifiedBy>osvaldo_ ayala</cp:lastModifiedBy>
  <dcterms:created xsi:type="dcterms:W3CDTF">2025-03-13T12:41:43Z</dcterms:created>
  <dcterms:modified xsi:type="dcterms:W3CDTF">2025-04-08T14:46:39Z</dcterms:modified>
</cp:coreProperties>
</file>