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project\"/>
    </mc:Choice>
  </mc:AlternateContent>
  <xr:revisionPtr revIDLastSave="0" documentId="13_ncr:1_{FD40542E-7E60-4B99-B7AB-EE04F06EEEDE}" xr6:coauthVersionLast="47" xr6:coauthVersionMax="47" xr10:uidLastSave="{00000000-0000-0000-0000-000000000000}"/>
  <bookViews>
    <workbookView xWindow="-98" yWindow="-98" windowWidth="19396" windowHeight="10996" xr2:uid="{06B1D22B-C249-4956-86BC-4ADC4E631AF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G33" i="1"/>
  <c r="E33" i="1"/>
  <c r="F33" i="1"/>
  <c r="D33" i="1"/>
  <c r="E32" i="1"/>
  <c r="F32" i="1"/>
  <c r="G32" i="1"/>
  <c r="E31" i="1"/>
  <c r="F31" i="1"/>
  <c r="G31" i="1"/>
  <c r="D31" i="1"/>
  <c r="I21" i="1" l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12" i="1"/>
  <c r="J12" i="1" s="1"/>
  <c r="H27" i="1"/>
  <c r="H16" i="1"/>
  <c r="H17" i="1"/>
  <c r="H18" i="1"/>
  <c r="H19" i="1"/>
  <c r="H20" i="1"/>
  <c r="H21" i="1"/>
  <c r="H22" i="1"/>
  <c r="H23" i="1"/>
  <c r="H24" i="1"/>
  <c r="H25" i="1"/>
  <c r="H26" i="1"/>
  <c r="H13" i="1"/>
  <c r="H14" i="1"/>
  <c r="H15" i="1"/>
  <c r="H12" i="1"/>
  <c r="J32" i="1" l="1"/>
  <c r="J33" i="1"/>
  <c r="J31" i="1"/>
  <c r="J34" i="1"/>
  <c r="K13" i="1"/>
  <c r="K23" i="1"/>
  <c r="K15" i="1"/>
  <c r="K25" i="1"/>
  <c r="K21" i="1"/>
  <c r="K17" i="1"/>
  <c r="K19" i="1"/>
  <c r="K12" i="1"/>
  <c r="K26" i="1"/>
  <c r="K22" i="1"/>
  <c r="K14" i="1"/>
  <c r="K24" i="1"/>
  <c r="K20" i="1"/>
  <c r="K16" i="1"/>
  <c r="K27" i="1"/>
  <c r="K18" i="1"/>
</calcChain>
</file>

<file path=xl/sharedStrings.xml><?xml version="1.0" encoding="utf-8"?>
<sst xmlns="http://schemas.openxmlformats.org/spreadsheetml/2006/main" count="48" uniqueCount="44">
  <si>
    <t>PoshpokunZo Instituetion</t>
  </si>
  <si>
    <t>Shonali R/A, Noya Bazar, Akhallia , Sylhet-3100</t>
  </si>
  <si>
    <t>poshpokonjo@gmail.com</t>
  </si>
  <si>
    <t>Student Name</t>
  </si>
  <si>
    <t>Rifat Hasan</t>
  </si>
  <si>
    <t>Nushan  Manik</t>
  </si>
  <si>
    <t xml:space="preserve">Arafat Pritu </t>
  </si>
  <si>
    <t>Arian Joy</t>
  </si>
  <si>
    <t>Moshfiq Hasan</t>
  </si>
  <si>
    <t>Redwan Hanif</t>
  </si>
  <si>
    <t>Tarek Ansari</t>
  </si>
  <si>
    <t>Badhon Ahnaf</t>
  </si>
  <si>
    <t>Ziaul Hoque</t>
  </si>
  <si>
    <t>Shanaul Hoque</t>
  </si>
  <si>
    <t>Rezaul  Khan</t>
  </si>
  <si>
    <t>Emran kha</t>
  </si>
  <si>
    <t>Khorshed Ali</t>
  </si>
  <si>
    <t>Abrar Talha</t>
  </si>
  <si>
    <t>Owadud Adi</t>
  </si>
  <si>
    <t>Obaidul Karim</t>
  </si>
  <si>
    <t>Student ID</t>
  </si>
  <si>
    <t xml:space="preserve">Class :08      </t>
  </si>
  <si>
    <t>Bangla</t>
  </si>
  <si>
    <t>Math</t>
  </si>
  <si>
    <t>English</t>
  </si>
  <si>
    <t>ICT</t>
  </si>
  <si>
    <t>Total Marks</t>
  </si>
  <si>
    <t>Average Marks</t>
  </si>
  <si>
    <t>Grade</t>
  </si>
  <si>
    <t>Rank</t>
  </si>
  <si>
    <t xml:space="preserve">Class Average for each Sub.
</t>
  </si>
  <si>
    <t xml:space="preserve">Highest Mark for each sub.
</t>
  </si>
  <si>
    <t xml:space="preserve">Lowest Mark for each Sub.
</t>
  </si>
  <si>
    <t>Summary Statistics</t>
  </si>
  <si>
    <t>criteria</t>
  </si>
  <si>
    <t>Grade Statistics</t>
  </si>
  <si>
    <t xml:space="preserve">Grade </t>
  </si>
  <si>
    <t>No. Of Student</t>
  </si>
  <si>
    <t>A</t>
  </si>
  <si>
    <t>B</t>
  </si>
  <si>
    <t>C</t>
  </si>
  <si>
    <t>F</t>
  </si>
  <si>
    <t>Data Visualization</t>
  </si>
  <si>
    <t xml:space="preserve">Annual Exam Mark Tebulation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</si>
</sst>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36"/>
      <color theme="1" tint="0.14999847407452621"/>
      <name val="Californian FB"/>
      <family val="1"/>
    </font>
    <font>
      <sz val="11"/>
      <color theme="4" tint="-0.499984740745262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sz val="16"/>
      <color theme="4" tint="-0.499984740745262"/>
      <name val="Calibri"/>
      <family val="2"/>
      <scheme val="minor"/>
    </font>
    <font>
      <b/>
      <sz val="24"/>
      <color theme="4" tint="-0.49998474074526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sz val="20"/>
      <color theme="4" tint="-0.499984740745262"/>
      <name val="Calibri"/>
      <family val="2"/>
      <scheme val="minor"/>
    </font>
    <font>
      <b/>
      <sz val="22"/>
      <color theme="4" tint="-0.499984740745262"/>
      <name val="Calibri"/>
      <family val="2"/>
      <scheme val="minor"/>
    </font>
    <font>
      <b/>
      <sz val="26"/>
      <color theme="4" tint="-0.499984740745262"/>
      <name val="Calibri"/>
      <family val="2"/>
      <scheme val="minor"/>
    </font>
    <font>
      <b/>
      <sz val="36"/>
      <color theme="4" tint="-0.499984740745262"/>
      <name val="Calibri"/>
      <family val="2"/>
      <scheme val="minor"/>
    </font>
    <font>
      <b/>
      <sz val="72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3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4" tint="-0.499984740745262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4" tint="-0.499984740745262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4" tint="-0.499984740745262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4" tint="-0.499984740745262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4" tint="-0.499984740745262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4" tint="-0.499984740745262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4" tint="-0.499984740745262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4" tint="-0.499984740745262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4" tint="-0.499984740745262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4" tint="-0.499984740745262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4" tint="-0.499984740745262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4" tint="-0.49998474074526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4" tint="-0.49998474074526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4" tint="-0.49998474074526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4" tint="-0.49998474074526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 tint="0.79998168889431442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3" defaultTableStyle="TableStyleMedium2" defaultPivotStyle="PivotStyleLight16">
    <tableStyle name="Table Style 1" pivot="0" count="1" xr9:uid="{09E02B78-D0CA-4555-8F22-F26038A3C584}">
      <tableStyleElement type="wholeTable" dxfId="36"/>
    </tableStyle>
    <tableStyle name="Table Style 2" pivot="0" count="1" xr9:uid="{75DAC33C-1CB6-45BD-B78B-A2B4A53E68A4}">
      <tableStyleElement type="wholeTable" dxfId="35"/>
    </tableStyle>
    <tableStyle name="Table Style 3" pivot="0" count="1" xr9:uid="{A3E248A7-AA0E-44B8-ADD1-BE466F669031}">
      <tableStyleElement type="wholeTable" dxfId="34"/>
    </tableStyle>
  </tableStyles>
  <colors>
    <mruColors>
      <color rgb="FFCD4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accent1">
                    <a:lumMod val="50000"/>
                  </a:schemeClr>
                </a:solidFill>
              </a:rPr>
              <a:t>A pie chart to represent the percentage distribution of</a:t>
            </a:r>
          </a:p>
          <a:p>
            <a:pPr>
              <a:defRPr/>
            </a:pPr>
            <a:r>
              <a:rPr lang="en-US" sz="2000">
                <a:solidFill>
                  <a:schemeClr val="accent1">
                    <a:lumMod val="50000"/>
                  </a:schemeClr>
                </a:solidFill>
              </a:rPr>
              <a:t>grades (A, B, C, F).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30859096737427"/>
          <c:y val="0.22525725281714257"/>
          <c:w val="0.77840807473938523"/>
          <c:h val="0.7747427471828574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5CE-4FE1-9CCF-FF950D75EA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5CE-4FE1-9CCF-FF950D75EA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5CE-4FE1-9CCF-FF950D75EA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5CE-4FE1-9CCF-FF950D75EA0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Sheet1!$I$31:$I$34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Sheet1!$J$31:$J$34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A-4497-9E01-E40E271C9E2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accent1">
                    <a:lumMod val="50000"/>
                  </a:schemeClr>
                </a:solidFill>
              </a:rPr>
              <a:t>A</a:t>
            </a:r>
            <a:r>
              <a:rPr lang="en-US" sz="2000" b="1" baseline="0">
                <a:solidFill>
                  <a:schemeClr val="accent1">
                    <a:lumMod val="50000"/>
                  </a:schemeClr>
                </a:solidFill>
              </a:rPr>
              <a:t> </a:t>
            </a:r>
            <a:r>
              <a:rPr lang="en-US" sz="2000" b="1">
                <a:solidFill>
                  <a:schemeClr val="accent1">
                    <a:lumMod val="50000"/>
                  </a:schemeClr>
                </a:solidFill>
              </a:rPr>
              <a:t>line chart showing trends in average 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Sheet1!$B$12:$B$27</c:f>
              <c:strCache>
                <c:ptCount val="16"/>
                <c:pt idx="0">
                  <c:v>Rifat Hasan</c:v>
                </c:pt>
                <c:pt idx="1">
                  <c:v>Nushan  Manik</c:v>
                </c:pt>
                <c:pt idx="2">
                  <c:v>Arafat Pritu </c:v>
                </c:pt>
                <c:pt idx="3">
                  <c:v>Arian Joy</c:v>
                </c:pt>
                <c:pt idx="4">
                  <c:v>Moshfiq Hasan</c:v>
                </c:pt>
                <c:pt idx="5">
                  <c:v>Redwan Hanif</c:v>
                </c:pt>
                <c:pt idx="6">
                  <c:v>Tarek Ansari</c:v>
                </c:pt>
                <c:pt idx="7">
                  <c:v>Badhon Ahnaf</c:v>
                </c:pt>
                <c:pt idx="8">
                  <c:v>Ziaul Hoque</c:v>
                </c:pt>
                <c:pt idx="9">
                  <c:v>Shanaul Hoque</c:v>
                </c:pt>
                <c:pt idx="10">
                  <c:v>Rezaul  Khan</c:v>
                </c:pt>
                <c:pt idx="11">
                  <c:v>Emran kha</c:v>
                </c:pt>
                <c:pt idx="12">
                  <c:v>Khorshed Ali</c:v>
                </c:pt>
                <c:pt idx="13">
                  <c:v>Abrar Talha</c:v>
                </c:pt>
                <c:pt idx="14">
                  <c:v>Owadud Adi</c:v>
                </c:pt>
                <c:pt idx="15">
                  <c:v>Obaidul Karim</c:v>
                </c:pt>
              </c:strCache>
            </c:strRef>
          </c:cat>
          <c:val>
            <c:numRef>
              <c:f>Sheet1!$I$12:$I$27</c:f>
              <c:numCache>
                <c:formatCode>General</c:formatCode>
                <c:ptCount val="16"/>
                <c:pt idx="0">
                  <c:v>71</c:v>
                </c:pt>
                <c:pt idx="1">
                  <c:v>70.75</c:v>
                </c:pt>
                <c:pt idx="2">
                  <c:v>60.75</c:v>
                </c:pt>
                <c:pt idx="3">
                  <c:v>71.75</c:v>
                </c:pt>
                <c:pt idx="4">
                  <c:v>67.5</c:v>
                </c:pt>
                <c:pt idx="5">
                  <c:v>56</c:v>
                </c:pt>
                <c:pt idx="6">
                  <c:v>73</c:v>
                </c:pt>
                <c:pt idx="7">
                  <c:v>61</c:v>
                </c:pt>
                <c:pt idx="8">
                  <c:v>61.75</c:v>
                </c:pt>
                <c:pt idx="9">
                  <c:v>65.5</c:v>
                </c:pt>
                <c:pt idx="10">
                  <c:v>64.25</c:v>
                </c:pt>
                <c:pt idx="11">
                  <c:v>68</c:v>
                </c:pt>
                <c:pt idx="12">
                  <c:v>56.75</c:v>
                </c:pt>
                <c:pt idx="13">
                  <c:v>57.75</c:v>
                </c:pt>
                <c:pt idx="14">
                  <c:v>67.25</c:v>
                </c:pt>
                <c:pt idx="15">
                  <c:v>63.5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C-4117-8FC1-8C6FA7DB3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207104"/>
        <c:axId val="2031203360"/>
      </c:lineChart>
      <c:catAx>
        <c:axId val="20312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203360"/>
        <c:crosses val="autoZero"/>
        <c:auto val="1"/>
        <c:lblAlgn val="ctr"/>
        <c:lblOffset val="100"/>
        <c:noMultiLvlLbl val="0"/>
      </c:catAx>
      <c:valAx>
        <c:axId val="20312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20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 A bar chart showing the total marks of all students.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Sheet1!$B$12:$B$27</c:f>
              <c:strCache>
                <c:ptCount val="16"/>
                <c:pt idx="0">
                  <c:v>Rifat Hasan</c:v>
                </c:pt>
                <c:pt idx="1">
                  <c:v>Nushan  Manik</c:v>
                </c:pt>
                <c:pt idx="2">
                  <c:v>Arafat Pritu </c:v>
                </c:pt>
                <c:pt idx="3">
                  <c:v>Arian Joy</c:v>
                </c:pt>
                <c:pt idx="4">
                  <c:v>Moshfiq Hasan</c:v>
                </c:pt>
                <c:pt idx="5">
                  <c:v>Redwan Hanif</c:v>
                </c:pt>
                <c:pt idx="6">
                  <c:v>Tarek Ansari</c:v>
                </c:pt>
                <c:pt idx="7">
                  <c:v>Badhon Ahnaf</c:v>
                </c:pt>
                <c:pt idx="8">
                  <c:v>Ziaul Hoque</c:v>
                </c:pt>
                <c:pt idx="9">
                  <c:v>Shanaul Hoque</c:v>
                </c:pt>
                <c:pt idx="10">
                  <c:v>Rezaul  Khan</c:v>
                </c:pt>
                <c:pt idx="11">
                  <c:v>Emran kha</c:v>
                </c:pt>
                <c:pt idx="12">
                  <c:v>Khorshed Ali</c:v>
                </c:pt>
                <c:pt idx="13">
                  <c:v>Abrar Talha</c:v>
                </c:pt>
                <c:pt idx="14">
                  <c:v>Owadud Adi</c:v>
                </c:pt>
                <c:pt idx="15">
                  <c:v>Obaidul Karim</c:v>
                </c:pt>
              </c:strCache>
            </c:strRef>
          </c:cat>
          <c:val>
            <c:numRef>
              <c:f>Sheet1!$H$12:$H$27</c:f>
              <c:numCache>
                <c:formatCode>General</c:formatCode>
                <c:ptCount val="16"/>
                <c:pt idx="0">
                  <c:v>284</c:v>
                </c:pt>
                <c:pt idx="1">
                  <c:v>283</c:v>
                </c:pt>
                <c:pt idx="2">
                  <c:v>243</c:v>
                </c:pt>
                <c:pt idx="3">
                  <c:v>287</c:v>
                </c:pt>
                <c:pt idx="4">
                  <c:v>270</c:v>
                </c:pt>
                <c:pt idx="5">
                  <c:v>224</c:v>
                </c:pt>
                <c:pt idx="6">
                  <c:v>292</c:v>
                </c:pt>
                <c:pt idx="7">
                  <c:v>244</c:v>
                </c:pt>
                <c:pt idx="8">
                  <c:v>247</c:v>
                </c:pt>
                <c:pt idx="9">
                  <c:v>262</c:v>
                </c:pt>
                <c:pt idx="10">
                  <c:v>257</c:v>
                </c:pt>
                <c:pt idx="11">
                  <c:v>272</c:v>
                </c:pt>
                <c:pt idx="12">
                  <c:v>227</c:v>
                </c:pt>
                <c:pt idx="13">
                  <c:v>231</c:v>
                </c:pt>
                <c:pt idx="14">
                  <c:v>269</c:v>
                </c:pt>
                <c:pt idx="15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3-4355-93FD-28BC4DDA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6537728"/>
        <c:axId val="706540640"/>
      </c:barChart>
      <c:catAx>
        <c:axId val="706537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540640"/>
        <c:crosses val="autoZero"/>
        <c:auto val="1"/>
        <c:lblAlgn val="ctr"/>
        <c:lblOffset val="100"/>
        <c:noMultiLvlLbl val="0"/>
      </c:catAx>
      <c:valAx>
        <c:axId val="70654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53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1243809</xdr:colOff>
      <xdr:row>1</xdr:row>
      <xdr:rowOff>31718</xdr:rowOff>
    </xdr:from>
    <xdr:to>
      <xdr:col>10</xdr:col>
      <xdr:colOff>462646</xdr:colOff>
      <xdr:row>5</xdr:row>
      <xdr:rowOff>150799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3A14C88-ED61-4657-8521-3121A8776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6120" y="220422"/>
          <a:ext cx="1546690" cy="873892"/>
        </a:xfrm>
        <a:prstGeom prst="rect">
          <a:avLst/>
        </a:prstGeom>
      </xdr:spPr>
    </xdr:pic>
    <xdr:clientData/>
  </xdr:twoCellAnchor>
  <xdr:twoCellAnchor>
    <xdr:from>
      <xdr:col>20</xdr:col>
      <xdr:colOff>544542</xdr:colOff>
      <xdr:row>10</xdr:row>
      <xdr:rowOff>1</xdr:rowOff>
    </xdr:from>
    <xdr:to>
      <xdr:col>28</xdr:col>
      <xdr:colOff>793750</xdr:colOff>
      <xdr:row>31</xdr:row>
      <xdr:rowOff>740831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79D0F5C-FA05-461F-ABD4-DE8082468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10490</xdr:colOff>
      <xdr:row>10</xdr:row>
      <xdr:rowOff>48433</xdr:rowOff>
    </xdr:from>
    <xdr:to>
      <xdr:col>36</xdr:col>
      <xdr:colOff>807203</xdr:colOff>
      <xdr:row>27</xdr:row>
      <xdr:rowOff>242162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72E840-BC35-4A41-91BA-DF33AABDC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163861</xdr:colOff>
      <xdr:row>9</xdr:row>
      <xdr:rowOff>174191</xdr:rowOff>
    </xdr:from>
    <xdr:to>
      <xdr:col>20</xdr:col>
      <xdr:colOff>476250</xdr:colOff>
      <xdr:row>31</xdr:row>
      <xdr:rowOff>669978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E84F6A-2946-4D8E-BBF1-697399678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25CE1E-9610-40B5-A7F9-22481EB0CB91}" name="Table2" displayName="Table2" ref="C30:G33" headerRowDxfId="33">
  <tableColumns count="5">
    <tableColumn id="1" xr3:uid="{B4F142AB-C2AA-4555-88DA-4C063AA10DA6}" name="criteria" totalsRowLabel="Total"/>
    <tableColumn id="2" xr3:uid="{31C94519-B4FB-4D30-87A3-816604D22438}" name="Bangla" dataDxfId="32"/>
    <tableColumn id="3" xr3:uid="{2DF90A38-D416-4BB2-A4A6-F2E21A6C3F9B}" name="Math" dataDxfId="31"/>
    <tableColumn id="4" xr3:uid="{B6076C10-6CBB-46E8-9340-9FAB968E7729}" name="English" dataDxfId="30"/>
    <tableColumn id="5" xr3:uid="{074B4DB4-6A1E-417E-996B-187E2572845E}" name="ICT" totalsRowFunction="sum" dataDxfId="29"/>
  </tableColumns>
  <tableStyleInfo name="TableStyleLight2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B23551-2E76-4D67-A4D8-579A6CFD8845}" name="Table3" displayName="Table3" ref="I30:J34" headerRowCount="0" totalsRowShown="0" dataDxfId="28">
  <tableColumns count="2">
    <tableColumn id="1" xr3:uid="{4D7DB4D0-4D42-4FFC-A496-A79780F22E24}" name="Column1" headerRowDxfId="27" dataDxfId="26"/>
    <tableColumn id="2" xr3:uid="{6A73AEFD-9A40-40EA-99C8-FA689059AE5A}" name="Column2" headerRowDxfId="25" dataDxfId="24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849E6E2-E242-40AD-B0F8-BF05475A20B3}" name="Table4" displayName="Table4" ref="B11:K27" headerRowCount="0" totalsRowShown="0" headerRowDxfId="23" dataDxfId="22">
  <tableColumns count="10">
    <tableColumn id="1" xr3:uid="{C9B417EA-82E5-4183-84A5-BCAD32E0C1D7}" name="Column1" headerRowDxfId="21" dataDxfId="20"/>
    <tableColumn id="2" xr3:uid="{C730420B-4864-4C80-9C49-8E7FE88BDB4E}" name="Column2" headerRowDxfId="19" dataDxfId="18"/>
    <tableColumn id="3" xr3:uid="{CAA49C29-07F3-4D16-AE01-4811D27F7469}" name="Column3" headerRowDxfId="17" dataDxfId="16"/>
    <tableColumn id="4" xr3:uid="{7369F19D-C4E2-46B9-8951-7F97B92E688C}" name="Column4" headerRowDxfId="15" dataDxfId="14"/>
    <tableColumn id="5" xr3:uid="{554E72B6-0A83-4C91-8F9A-C0C3C217FA9B}" name="Column5" headerRowDxfId="13" dataDxfId="12"/>
    <tableColumn id="6" xr3:uid="{203C64FB-2329-4F5C-BCD3-7B14248E91ED}" name="Column6" headerRowDxfId="11" dataDxfId="10"/>
    <tableColumn id="7" xr3:uid="{E4B843C3-C72F-44F4-9FD6-0AD7952FE9B3}" name="Column7" headerRowDxfId="9" dataDxfId="8">
      <calculatedColumnFormula>SUM(D12:G12)</calculatedColumnFormula>
    </tableColumn>
    <tableColumn id="8" xr3:uid="{2F3FD3E3-4C22-459D-90D8-1C4F811AD9BA}" name="Column8" headerRowDxfId="7" dataDxfId="6">
      <calculatedColumnFormula>AVERAGE(D12:G12)</calculatedColumnFormula>
    </tableColumn>
    <tableColumn id="9" xr3:uid="{5A660865-E070-458F-B51A-532E574D47F8}" name="Column9" headerRowDxfId="5" dataDxfId="4">
      <calculatedColumnFormula>IF(I12&gt;=80,"A",IF(I12&gt;=70,"B",IF(I12&gt;=50,"C",IF(I12&lt;50,"F","Iinvalid"))))</calculatedColumnFormula>
    </tableColumn>
    <tableColumn id="10" xr3:uid="{F6CC9C7A-1123-44CE-9426-715E89A9AF35}" name="Column10" headerRowDxfId="3" dataDxfId="2">
      <calculatedColumnFormula>RANK(H12,$H$13:$H$28)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oshpokonjo@gmail.com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6611-5401-4F30-B1EA-000B2FCE8CC1}">
  <dimension ref="A1:AM37"/>
  <sheetViews>
    <sheetView tabSelected="1" zoomScale="25" zoomScaleNormal="25" workbookViewId="0">
      <selection activeCell="J28" sqref="J28"/>
    </sheetView>
  </sheetViews>
  <sheetFormatPr defaultColWidth="0" defaultRowHeight="22.9" customHeight="1" zeroHeight="1" x14ac:dyDescent="0.45"/>
  <cols>
    <col min="1" max="1" width="12.1328125" style="2" customWidth="1"/>
    <col min="2" max="2" width="18.53125" style="2" bestFit="1" customWidth="1"/>
    <col min="3" max="3" width="13.9296875" style="2" bestFit="1" customWidth="1"/>
    <col min="4" max="7" width="13.19921875" style="2" customWidth="1"/>
    <col min="8" max="8" width="15.265625" style="2" bestFit="1" customWidth="1"/>
    <col min="9" max="9" width="19.33203125" style="2" bestFit="1" customWidth="1"/>
    <col min="10" max="10" width="13.19921875" style="2" customWidth="1"/>
    <col min="11" max="11" width="14.59765625" style="2" customWidth="1"/>
    <col min="12" max="14" width="12.1328125" style="2" customWidth="1"/>
    <col min="15" max="15" width="20.33203125" style="2" customWidth="1"/>
    <col min="16" max="37" width="12.1328125" style="2" customWidth="1"/>
    <col min="38" max="16384" width="12.1328125" style="2" hidden="1"/>
  </cols>
  <sheetData>
    <row r="1" spans="2:39" ht="14.75" customHeight="1" x14ac:dyDescent="0.45"/>
    <row r="2" spans="2:39" ht="14.75" customHeight="1" x14ac:dyDescent="0.45">
      <c r="J2" s="16"/>
      <c r="K2" s="16"/>
      <c r="L2" s="17" t="s">
        <v>0</v>
      </c>
      <c r="M2" s="17"/>
      <c r="N2" s="17"/>
      <c r="O2" s="17"/>
      <c r="P2" s="17"/>
      <c r="Q2" s="17"/>
    </row>
    <row r="3" spans="2:39" ht="14.75" customHeight="1" x14ac:dyDescent="0.45">
      <c r="J3" s="16"/>
      <c r="K3" s="16"/>
      <c r="L3" s="17"/>
      <c r="M3" s="17"/>
      <c r="N3" s="17"/>
      <c r="O3" s="17"/>
      <c r="P3" s="17"/>
      <c r="Q3" s="17"/>
    </row>
    <row r="4" spans="2:39" ht="14.75" customHeight="1" x14ac:dyDescent="0.45">
      <c r="J4" s="16"/>
      <c r="K4" s="16"/>
      <c r="L4" s="17"/>
      <c r="M4" s="17"/>
      <c r="N4" s="17"/>
      <c r="O4" s="17"/>
      <c r="P4" s="17"/>
      <c r="Q4" s="17"/>
    </row>
    <row r="5" spans="2:39" ht="14.75" customHeight="1" x14ac:dyDescent="0.45">
      <c r="J5" s="16"/>
      <c r="K5" s="16"/>
      <c r="L5" s="1"/>
      <c r="M5" s="1"/>
    </row>
    <row r="6" spans="2:39" ht="14.75" customHeight="1" x14ac:dyDescent="0.45">
      <c r="D6" s="24" t="s">
        <v>43</v>
      </c>
      <c r="E6" s="24"/>
      <c r="F6" s="24"/>
      <c r="G6" s="24"/>
      <c r="H6" s="24"/>
      <c r="J6" s="16"/>
      <c r="K6" s="16"/>
      <c r="L6" s="16" t="s">
        <v>1</v>
      </c>
      <c r="M6" s="16"/>
      <c r="N6" s="16"/>
      <c r="O6" s="16"/>
      <c r="P6" s="16"/>
      <c r="Q6" s="16"/>
    </row>
    <row r="7" spans="2:39" ht="14.75" customHeight="1" x14ac:dyDescent="0.45">
      <c r="D7" s="24"/>
      <c r="E7" s="24"/>
      <c r="F7" s="24"/>
      <c r="G7" s="24"/>
      <c r="H7" s="24"/>
      <c r="J7" s="1"/>
      <c r="K7" s="1"/>
      <c r="L7" s="18" t="s">
        <v>2</v>
      </c>
      <c r="M7" s="18"/>
      <c r="N7" s="18"/>
      <c r="O7" s="13">
        <v>8809611384827</v>
      </c>
      <c r="P7" s="13"/>
      <c r="Q7" s="13"/>
      <c r="W7" s="19" t="s">
        <v>42</v>
      </c>
      <c r="X7" s="16"/>
      <c r="Y7" s="16"/>
      <c r="Z7" s="16"/>
      <c r="AA7" s="16"/>
      <c r="AG7" s="15"/>
      <c r="AH7" s="15"/>
      <c r="AI7" s="15"/>
      <c r="AJ7" s="15"/>
      <c r="AK7" s="15"/>
      <c r="AL7" s="15"/>
      <c r="AM7" s="15"/>
    </row>
    <row r="8" spans="2:39" ht="6" customHeight="1" x14ac:dyDescent="0.45">
      <c r="D8" s="24"/>
      <c r="E8" s="24"/>
      <c r="F8" s="24"/>
      <c r="G8" s="24"/>
      <c r="H8" s="24"/>
      <c r="W8" s="16"/>
      <c r="X8" s="16"/>
      <c r="Y8" s="16"/>
      <c r="Z8" s="16"/>
      <c r="AA8" s="16"/>
      <c r="AG8" s="15"/>
      <c r="AH8" s="15"/>
      <c r="AI8" s="15"/>
      <c r="AJ8" s="15"/>
      <c r="AK8" s="15"/>
      <c r="AL8" s="15"/>
      <c r="AM8" s="15"/>
    </row>
    <row r="9" spans="2:39" ht="29.65" customHeight="1" x14ac:dyDescent="0.45">
      <c r="E9" s="25" t="s">
        <v>21</v>
      </c>
      <c r="F9" s="25"/>
      <c r="G9" s="25"/>
      <c r="T9" s="15"/>
      <c r="U9" s="15"/>
      <c r="V9" s="15"/>
      <c r="W9" s="16"/>
      <c r="X9" s="16"/>
      <c r="Y9" s="16"/>
      <c r="Z9" s="16"/>
      <c r="AA9" s="16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</row>
    <row r="10" spans="2:39" ht="14.75" customHeight="1" x14ac:dyDescent="0.45"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</row>
    <row r="11" spans="2:39" ht="22.9" customHeight="1" x14ac:dyDescent="0.45">
      <c r="B11" s="14" t="s">
        <v>3</v>
      </c>
      <c r="C11" s="14" t="s">
        <v>20</v>
      </c>
      <c r="D11" s="14" t="s">
        <v>22</v>
      </c>
      <c r="E11" s="14" t="s">
        <v>23</v>
      </c>
      <c r="F11" s="14" t="s">
        <v>24</v>
      </c>
      <c r="G11" s="14" t="s">
        <v>25</v>
      </c>
      <c r="H11" s="14" t="s">
        <v>26</v>
      </c>
      <c r="I11" s="14" t="s">
        <v>27</v>
      </c>
      <c r="J11" s="14" t="s">
        <v>28</v>
      </c>
      <c r="K11" s="14" t="s">
        <v>29</v>
      </c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</row>
    <row r="12" spans="2:39" ht="22.9" customHeight="1" x14ac:dyDescent="0.45">
      <c r="B12" s="2" t="s">
        <v>4</v>
      </c>
      <c r="C12" s="2">
        <v>202408001</v>
      </c>
      <c r="D12" s="2">
        <v>78</v>
      </c>
      <c r="E12" s="2">
        <v>80</v>
      </c>
      <c r="F12" s="2">
        <v>80</v>
      </c>
      <c r="G12" s="2">
        <v>46</v>
      </c>
      <c r="H12" s="2">
        <f>SUM(D12:G12)</f>
        <v>284</v>
      </c>
      <c r="I12" s="2">
        <f>AVERAGE(D12:G12)</f>
        <v>71</v>
      </c>
      <c r="J12" s="2" t="str">
        <f>IF(I12&gt;=80,"A",IF(I12&gt;=70,"B",IF(I12&gt;=50,"C",IF(I12&lt;50,"F","Iinvalid"))))</f>
        <v>B</v>
      </c>
      <c r="K12" s="2">
        <f t="shared" ref="K12:K27" si="0">RANK(H12,$H$12:$H$27)</f>
        <v>3</v>
      </c>
    </row>
    <row r="13" spans="2:39" ht="22.9" customHeight="1" x14ac:dyDescent="0.45">
      <c r="B13" s="2" t="s">
        <v>5</v>
      </c>
      <c r="C13" s="2">
        <v>202408002</v>
      </c>
      <c r="D13" s="2">
        <v>84</v>
      </c>
      <c r="E13" s="2">
        <v>78</v>
      </c>
      <c r="F13" s="2">
        <v>76</v>
      </c>
      <c r="G13" s="2">
        <v>45</v>
      </c>
      <c r="H13" s="2">
        <f t="shared" ref="H13:H27" si="1">SUM(D13:G13)</f>
        <v>283</v>
      </c>
      <c r="I13" s="2">
        <f t="shared" ref="I13:I27" si="2">AVERAGE(D13:G13)</f>
        <v>70.75</v>
      </c>
      <c r="J13" s="2" t="str">
        <f t="shared" ref="J13:J27" si="3">IF(I13&gt;=80,"A",IF(I13&gt;=70,"B",IF(I13&gt;=50,"C",IF(I13&lt;50,"F","Iinvalid"))))</f>
        <v>B</v>
      </c>
      <c r="K13" s="2">
        <f t="shared" si="0"/>
        <v>4</v>
      </c>
    </row>
    <row r="14" spans="2:39" ht="22.9" customHeight="1" x14ac:dyDescent="0.45">
      <c r="B14" s="2" t="s">
        <v>6</v>
      </c>
      <c r="C14" s="2">
        <v>202408003</v>
      </c>
      <c r="D14" s="2">
        <v>56</v>
      </c>
      <c r="E14" s="2">
        <v>76</v>
      </c>
      <c r="F14" s="2">
        <v>74</v>
      </c>
      <c r="G14" s="2">
        <v>37</v>
      </c>
      <c r="H14" s="2">
        <f t="shared" si="1"/>
        <v>243</v>
      </c>
      <c r="I14" s="2">
        <f t="shared" si="2"/>
        <v>60.75</v>
      </c>
      <c r="J14" s="2" t="str">
        <f t="shared" si="3"/>
        <v>C</v>
      </c>
      <c r="K14" s="2">
        <f t="shared" si="0"/>
        <v>13</v>
      </c>
    </row>
    <row r="15" spans="2:39" ht="22.9" customHeight="1" x14ac:dyDescent="0.45">
      <c r="B15" s="2" t="s">
        <v>7</v>
      </c>
      <c r="C15" s="2">
        <v>202408004</v>
      </c>
      <c r="D15" s="2">
        <v>90</v>
      </c>
      <c r="E15" s="2">
        <v>71</v>
      </c>
      <c r="F15" s="2">
        <v>80</v>
      </c>
      <c r="G15" s="2">
        <v>46</v>
      </c>
      <c r="H15" s="2">
        <f t="shared" si="1"/>
        <v>287</v>
      </c>
      <c r="I15" s="2">
        <f t="shared" si="2"/>
        <v>71.75</v>
      </c>
      <c r="J15" s="2" t="str">
        <f t="shared" si="3"/>
        <v>B</v>
      </c>
      <c r="K15" s="2">
        <f t="shared" si="0"/>
        <v>2</v>
      </c>
    </row>
    <row r="16" spans="2:39" ht="22.9" customHeight="1" x14ac:dyDescent="0.45">
      <c r="B16" s="2" t="s">
        <v>8</v>
      </c>
      <c r="C16" s="2">
        <v>202408005</v>
      </c>
      <c r="D16" s="2">
        <v>68</v>
      </c>
      <c r="E16" s="2">
        <v>70</v>
      </c>
      <c r="F16" s="2">
        <v>84</v>
      </c>
      <c r="G16" s="2">
        <v>48</v>
      </c>
      <c r="H16" s="2">
        <f t="shared" si="1"/>
        <v>270</v>
      </c>
      <c r="I16" s="2">
        <f t="shared" si="2"/>
        <v>67.5</v>
      </c>
      <c r="J16" s="2" t="str">
        <f t="shared" si="3"/>
        <v>C</v>
      </c>
      <c r="K16" s="2">
        <f t="shared" si="0"/>
        <v>6</v>
      </c>
    </row>
    <row r="17" spans="2:11" ht="22.9" customHeight="1" x14ac:dyDescent="0.45">
      <c r="B17" s="2" t="s">
        <v>9</v>
      </c>
      <c r="C17" s="2">
        <v>202408006</v>
      </c>
      <c r="D17" s="2">
        <v>65</v>
      </c>
      <c r="E17" s="2">
        <v>73</v>
      </c>
      <c r="F17" s="2">
        <v>50</v>
      </c>
      <c r="G17" s="2">
        <v>36</v>
      </c>
      <c r="H17" s="2">
        <f t="shared" si="1"/>
        <v>224</v>
      </c>
      <c r="I17" s="2">
        <f t="shared" si="2"/>
        <v>56</v>
      </c>
      <c r="J17" s="2" t="str">
        <f t="shared" si="3"/>
        <v>C</v>
      </c>
      <c r="K17" s="2">
        <f t="shared" si="0"/>
        <v>16</v>
      </c>
    </row>
    <row r="18" spans="2:11" ht="22.9" customHeight="1" x14ac:dyDescent="0.45">
      <c r="B18" s="2" t="s">
        <v>10</v>
      </c>
      <c r="C18" s="2">
        <v>202408007</v>
      </c>
      <c r="D18" s="2">
        <v>88</v>
      </c>
      <c r="E18" s="2">
        <v>78</v>
      </c>
      <c r="F18" s="2">
        <v>78</v>
      </c>
      <c r="G18" s="2">
        <v>48</v>
      </c>
      <c r="H18" s="2">
        <f t="shared" si="1"/>
        <v>292</v>
      </c>
      <c r="I18" s="2">
        <f t="shared" si="2"/>
        <v>73</v>
      </c>
      <c r="J18" s="2" t="str">
        <f t="shared" si="3"/>
        <v>B</v>
      </c>
      <c r="K18" s="2">
        <f t="shared" si="0"/>
        <v>1</v>
      </c>
    </row>
    <row r="19" spans="2:11" ht="22.9" customHeight="1" x14ac:dyDescent="0.45">
      <c r="B19" s="2" t="s">
        <v>11</v>
      </c>
      <c r="C19" s="2">
        <v>202408008</v>
      </c>
      <c r="D19" s="2">
        <v>80</v>
      </c>
      <c r="E19" s="2">
        <v>70</v>
      </c>
      <c r="F19" s="2">
        <v>46</v>
      </c>
      <c r="G19" s="2">
        <v>48</v>
      </c>
      <c r="H19" s="2">
        <f t="shared" si="1"/>
        <v>244</v>
      </c>
      <c r="I19" s="2">
        <f t="shared" si="2"/>
        <v>61</v>
      </c>
      <c r="J19" s="2" t="str">
        <f t="shared" si="3"/>
        <v>C</v>
      </c>
      <c r="K19" s="2">
        <f t="shared" si="0"/>
        <v>12</v>
      </c>
    </row>
    <row r="20" spans="2:11" ht="22.9" customHeight="1" x14ac:dyDescent="0.45">
      <c r="B20" s="2" t="s">
        <v>12</v>
      </c>
      <c r="C20" s="2">
        <v>202408009</v>
      </c>
      <c r="D20" s="2">
        <v>55</v>
      </c>
      <c r="E20" s="2">
        <v>80</v>
      </c>
      <c r="F20" s="2">
        <v>68</v>
      </c>
      <c r="G20" s="2">
        <v>44</v>
      </c>
      <c r="H20" s="2">
        <f t="shared" si="1"/>
        <v>247</v>
      </c>
      <c r="I20" s="2">
        <f t="shared" si="2"/>
        <v>61.75</v>
      </c>
      <c r="J20" s="2" t="str">
        <f t="shared" si="3"/>
        <v>C</v>
      </c>
      <c r="K20" s="2">
        <f t="shared" si="0"/>
        <v>11</v>
      </c>
    </row>
    <row r="21" spans="2:11" ht="22.9" customHeight="1" x14ac:dyDescent="0.45">
      <c r="B21" s="2" t="s">
        <v>13</v>
      </c>
      <c r="C21" s="2">
        <v>202408010</v>
      </c>
      <c r="D21" s="2">
        <v>50</v>
      </c>
      <c r="E21" s="2">
        <v>78</v>
      </c>
      <c r="F21" s="2">
        <v>78</v>
      </c>
      <c r="G21" s="2">
        <v>56</v>
      </c>
      <c r="H21" s="2">
        <f t="shared" si="1"/>
        <v>262</v>
      </c>
      <c r="I21" s="2">
        <f>AVERAGE(D21:G21)</f>
        <v>65.5</v>
      </c>
      <c r="J21" s="2" t="str">
        <f t="shared" si="3"/>
        <v>C</v>
      </c>
      <c r="K21" s="2">
        <f t="shared" si="0"/>
        <v>8</v>
      </c>
    </row>
    <row r="22" spans="2:11" ht="22.9" customHeight="1" x14ac:dyDescent="0.45">
      <c r="B22" s="2" t="s">
        <v>14</v>
      </c>
      <c r="C22" s="2">
        <v>202408011</v>
      </c>
      <c r="D22" s="2">
        <v>67</v>
      </c>
      <c r="E22" s="2">
        <v>76</v>
      </c>
      <c r="F22" s="2">
        <v>72</v>
      </c>
      <c r="G22" s="2">
        <v>42</v>
      </c>
      <c r="H22" s="2">
        <f t="shared" si="1"/>
        <v>257</v>
      </c>
      <c r="I22" s="2">
        <f t="shared" si="2"/>
        <v>64.25</v>
      </c>
      <c r="J22" s="2" t="str">
        <f t="shared" si="3"/>
        <v>C</v>
      </c>
      <c r="K22" s="2">
        <f t="shared" si="0"/>
        <v>9</v>
      </c>
    </row>
    <row r="23" spans="2:11" ht="22.9" customHeight="1" x14ac:dyDescent="0.45">
      <c r="B23" s="2" t="s">
        <v>15</v>
      </c>
      <c r="C23" s="2">
        <v>202408012</v>
      </c>
      <c r="D23" s="2">
        <v>88</v>
      </c>
      <c r="E23" s="2">
        <v>78</v>
      </c>
      <c r="F23" s="2">
        <v>68</v>
      </c>
      <c r="G23" s="2">
        <v>38</v>
      </c>
      <c r="H23" s="2">
        <f t="shared" si="1"/>
        <v>272</v>
      </c>
      <c r="I23" s="2">
        <f t="shared" si="2"/>
        <v>68</v>
      </c>
      <c r="J23" s="2" t="str">
        <f t="shared" si="3"/>
        <v>C</v>
      </c>
      <c r="K23" s="2">
        <f t="shared" si="0"/>
        <v>5</v>
      </c>
    </row>
    <row r="24" spans="2:11" ht="22.9" customHeight="1" x14ac:dyDescent="0.45">
      <c r="B24" s="2" t="s">
        <v>16</v>
      </c>
      <c r="C24" s="2">
        <v>202408013</v>
      </c>
      <c r="D24" s="2">
        <v>74</v>
      </c>
      <c r="E24" s="2">
        <v>68</v>
      </c>
      <c r="F24" s="2">
        <v>45</v>
      </c>
      <c r="G24" s="2">
        <v>40</v>
      </c>
      <c r="H24" s="2">
        <f t="shared" si="1"/>
        <v>227</v>
      </c>
      <c r="I24" s="2">
        <f t="shared" si="2"/>
        <v>56.75</v>
      </c>
      <c r="J24" s="2" t="str">
        <f t="shared" si="3"/>
        <v>C</v>
      </c>
      <c r="K24" s="2">
        <f t="shared" si="0"/>
        <v>15</v>
      </c>
    </row>
    <row r="25" spans="2:11" ht="22.9" customHeight="1" x14ac:dyDescent="0.45">
      <c r="B25" s="2" t="s">
        <v>17</v>
      </c>
      <c r="C25" s="2">
        <v>202408014</v>
      </c>
      <c r="D25" s="2">
        <v>67</v>
      </c>
      <c r="E25" s="2">
        <v>73</v>
      </c>
      <c r="F25" s="2">
        <v>50</v>
      </c>
      <c r="G25" s="2">
        <v>41</v>
      </c>
      <c r="H25" s="2">
        <f t="shared" si="1"/>
        <v>231</v>
      </c>
      <c r="I25" s="2">
        <f t="shared" si="2"/>
        <v>57.75</v>
      </c>
      <c r="J25" s="2" t="str">
        <f t="shared" si="3"/>
        <v>C</v>
      </c>
      <c r="K25" s="2">
        <f t="shared" si="0"/>
        <v>14</v>
      </c>
    </row>
    <row r="26" spans="2:11" ht="22.9" customHeight="1" x14ac:dyDescent="0.45">
      <c r="B26" s="2" t="s">
        <v>18</v>
      </c>
      <c r="C26" s="2">
        <v>202408015</v>
      </c>
      <c r="D26" s="2">
        <v>57</v>
      </c>
      <c r="E26" s="2">
        <v>76</v>
      </c>
      <c r="F26" s="2">
        <v>90</v>
      </c>
      <c r="G26" s="2">
        <v>46</v>
      </c>
      <c r="H26" s="2">
        <f t="shared" si="1"/>
        <v>269</v>
      </c>
      <c r="I26" s="2">
        <f t="shared" si="2"/>
        <v>67.25</v>
      </c>
      <c r="J26" s="2" t="str">
        <f t="shared" si="3"/>
        <v>C</v>
      </c>
      <c r="K26" s="2">
        <f t="shared" si="0"/>
        <v>7</v>
      </c>
    </row>
    <row r="27" spans="2:11" ht="22.9" customHeight="1" x14ac:dyDescent="0.45">
      <c r="B27" s="2" t="s">
        <v>19</v>
      </c>
      <c r="C27" s="2">
        <v>202408016</v>
      </c>
      <c r="D27" s="2">
        <v>66</v>
      </c>
      <c r="E27" s="2">
        <v>74</v>
      </c>
      <c r="F27" s="2">
        <v>68</v>
      </c>
      <c r="G27" s="2">
        <v>46</v>
      </c>
      <c r="H27" s="2">
        <f t="shared" si="1"/>
        <v>254</v>
      </c>
      <c r="I27" s="2">
        <f t="shared" si="2"/>
        <v>63.5</v>
      </c>
      <c r="J27" s="2" t="str">
        <f t="shared" si="3"/>
        <v>C</v>
      </c>
      <c r="K27" s="2">
        <f t="shared" si="0"/>
        <v>10</v>
      </c>
    </row>
    <row r="28" spans="2:11" ht="22.9" customHeight="1" x14ac:dyDescent="0.45"/>
    <row r="29" spans="2:11" ht="30.4" customHeight="1" x14ac:dyDescent="0.9">
      <c r="C29"/>
      <c r="D29" s="20" t="s">
        <v>33</v>
      </c>
      <c r="E29" s="21"/>
      <c r="F29" s="21"/>
      <c r="G29"/>
      <c r="I29" s="22" t="s">
        <v>35</v>
      </c>
      <c r="J29" s="23"/>
      <c r="K29" s="10"/>
    </row>
    <row r="30" spans="2:11" ht="24.75" customHeight="1" x14ac:dyDescent="0.45">
      <c r="C30" s="8" t="s">
        <v>34</v>
      </c>
      <c r="D30" s="9" t="s">
        <v>22</v>
      </c>
      <c r="E30" s="9" t="s">
        <v>23</v>
      </c>
      <c r="F30" s="9" t="s">
        <v>24</v>
      </c>
      <c r="G30" s="9" t="s">
        <v>25</v>
      </c>
      <c r="I30" s="11" t="s">
        <v>36</v>
      </c>
      <c r="J30" s="12" t="s">
        <v>37</v>
      </c>
    </row>
    <row r="31" spans="2:11" ht="55.9" customHeight="1" x14ac:dyDescent="0.45">
      <c r="C31" s="3" t="s">
        <v>30</v>
      </c>
      <c r="D31" s="6">
        <f>AVERAGE(D12:D27)</f>
        <v>70.8125</v>
      </c>
      <c r="E31" s="6">
        <f>AVERAGE(E12:E27)</f>
        <v>74.9375</v>
      </c>
      <c r="F31" s="6">
        <f>AVERAGE(F12:F27)</f>
        <v>69.1875</v>
      </c>
      <c r="G31" s="6">
        <f>AVERAGE(G12:G27)</f>
        <v>44.1875</v>
      </c>
      <c r="I31" s="11" t="s">
        <v>38</v>
      </c>
      <c r="J31" s="11">
        <f>COUNTIF($J$12:$J$27,I31)</f>
        <v>0</v>
      </c>
    </row>
    <row r="32" spans="2:11" ht="62.25" customHeight="1" x14ac:dyDescent="0.45">
      <c r="C32" s="5" t="s">
        <v>31</v>
      </c>
      <c r="D32" s="7">
        <f>MAX(D12:D27)</f>
        <v>90</v>
      </c>
      <c r="E32" s="7">
        <f>MAX(E12:E27)</f>
        <v>80</v>
      </c>
      <c r="F32" s="7">
        <f>MAX(F12:F27)</f>
        <v>90</v>
      </c>
      <c r="G32" s="7">
        <f>MAX(G12:G27)</f>
        <v>56</v>
      </c>
      <c r="I32" s="11" t="s">
        <v>39</v>
      </c>
      <c r="J32" s="11">
        <f>COUNTIF($J$12:$J$27,I32)</f>
        <v>4</v>
      </c>
    </row>
    <row r="33" spans="3:10" ht="52.9" customHeight="1" x14ac:dyDescent="0.45">
      <c r="C33" s="4" t="s">
        <v>32</v>
      </c>
      <c r="D33" s="7">
        <f>MIN(D12:D27)</f>
        <v>50</v>
      </c>
      <c r="E33" s="7">
        <f>MIN(E12:E27)</f>
        <v>68</v>
      </c>
      <c r="F33" s="7">
        <f>MIN(F12:F27)</f>
        <v>45</v>
      </c>
      <c r="G33" s="7">
        <f>MIN(G12:G27)</f>
        <v>36</v>
      </c>
      <c r="I33" s="11" t="s">
        <v>40</v>
      </c>
      <c r="J33" s="11">
        <f>COUNTIF($J$12:$J$27,I33)</f>
        <v>12</v>
      </c>
    </row>
    <row r="34" spans="3:10" ht="62.65" customHeight="1" x14ac:dyDescent="0.45">
      <c r="I34" s="11" t="s">
        <v>41</v>
      </c>
      <c r="J34" s="11">
        <f>COUNTIF($J$12:$J$27,I34)</f>
        <v>0</v>
      </c>
    </row>
    <row r="35" spans="3:10" ht="16.149999999999999" customHeight="1" x14ac:dyDescent="0.45"/>
    <row r="36" spans="3:10" ht="22.9" customHeight="1" x14ac:dyDescent="0.45"/>
    <row r="37" spans="3:10" ht="22.9" customHeight="1" x14ac:dyDescent="0.45"/>
  </sheetData>
  <mergeCells count="9">
    <mergeCell ref="D29:F29"/>
    <mergeCell ref="I29:J29"/>
    <mergeCell ref="D6:H8"/>
    <mergeCell ref="E9:G9"/>
    <mergeCell ref="J2:K6"/>
    <mergeCell ref="L2:Q4"/>
    <mergeCell ref="L6:Q6"/>
    <mergeCell ref="L7:N7"/>
    <mergeCell ref="W7:AA9"/>
  </mergeCells>
  <conditionalFormatting sqref="J12:J27">
    <cfRule type="containsText" dxfId="1" priority="2" operator="containsText" text="F">
      <formula>NOT(ISERROR(SEARCH("F",J12)))</formula>
    </cfRule>
    <cfRule type="containsText" dxfId="0" priority="3" operator="containsText" text="A">
      <formula>NOT(ISERROR(SEARCH("A",J12)))</formula>
    </cfRule>
  </conditionalFormatting>
  <hyperlinks>
    <hyperlink ref="L7" r:id="rId1" xr:uid="{D968F539-7984-4DCA-8890-1F187A5ACD94}"/>
  </hyperlinks>
  <pageMargins left="0.7" right="0.7" top="0.75" bottom="0.75" header="0.3" footer="0.3"/>
  <pageSetup orientation="portrait" r:id="rId2"/>
  <drawing r:id="rId3"/>
  <tableParts count="3"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Obaidul Hoque Tarek</dc:creator>
  <cp:lastModifiedBy>Md Obaidul Hoque Tarek</cp:lastModifiedBy>
  <dcterms:created xsi:type="dcterms:W3CDTF">2024-12-21T16:20:46Z</dcterms:created>
  <dcterms:modified xsi:type="dcterms:W3CDTF">2024-12-22T08:30:13Z</dcterms:modified>
</cp:coreProperties>
</file>