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81809\OneDrive - 名古屋市立大学\"/>
    </mc:Choice>
  </mc:AlternateContent>
  <xr:revisionPtr revIDLastSave="0" documentId="13_ncr:1_{8479F6D1-B309-4AB1-B910-CBAE7F2BF3BB}" xr6:coauthVersionLast="47" xr6:coauthVersionMax="47" xr10:uidLastSave="{00000000-0000-0000-0000-000000000000}"/>
  <bookViews>
    <workbookView xWindow="-110" yWindow="-110" windowWidth="22780" windowHeight="14660" xr2:uid="{7E36C7B1-DE88-404E-95FC-DCA1FB1238F9}"/>
  </bookViews>
  <sheets>
    <sheet name="計算用のシート" sheetId="3" r:id="rId1"/>
    <sheet name="エネルギー比率計算するだけ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2" l="1"/>
  <c r="AE5" i="2"/>
  <c r="AF5" i="2"/>
  <c r="AG5" i="2"/>
  <c r="AH5" i="2"/>
  <c r="AI5" i="2"/>
  <c r="AD6" i="2"/>
  <c r="AE6" i="2"/>
  <c r="AF6" i="2"/>
  <c r="AG6" i="2"/>
  <c r="AH6" i="2"/>
  <c r="AI6" i="2"/>
  <c r="AD7" i="2"/>
  <c r="AE7" i="2"/>
  <c r="AF7" i="2"/>
  <c r="AG7" i="2"/>
  <c r="AH7" i="2"/>
  <c r="AI7" i="2"/>
  <c r="AD8" i="2"/>
  <c r="AE8" i="2"/>
  <c r="AF8" i="2"/>
  <c r="AG8" i="2"/>
  <c r="AH8" i="2"/>
  <c r="AI8" i="2"/>
  <c r="AD9" i="2"/>
  <c r="AE9" i="2"/>
  <c r="AF9" i="2"/>
  <c r="AG9" i="2"/>
  <c r="AH9" i="2"/>
  <c r="AI9" i="2"/>
  <c r="AD10" i="2"/>
  <c r="AE10" i="2"/>
  <c r="AF10" i="2"/>
  <c r="AG10" i="2"/>
  <c r="AH10" i="2"/>
  <c r="AI10" i="2"/>
  <c r="AD11" i="2"/>
  <c r="AE11" i="2"/>
  <c r="AF11" i="2"/>
  <c r="AG11" i="2"/>
  <c r="AH11" i="2"/>
  <c r="AI11" i="2"/>
  <c r="AD12" i="2"/>
  <c r="AE12" i="2"/>
  <c r="AF12" i="2"/>
  <c r="AG12" i="2"/>
  <c r="AH12" i="2"/>
  <c r="AI12" i="2"/>
  <c r="AD13" i="2"/>
  <c r="AE13" i="2"/>
  <c r="AF13" i="2"/>
  <c r="AG13" i="2"/>
  <c r="AH13" i="2"/>
  <c r="AI13" i="2"/>
  <c r="AD14" i="2"/>
  <c r="AE14" i="2"/>
  <c r="AF14" i="2"/>
  <c r="AG14" i="2"/>
  <c r="AH14" i="2"/>
  <c r="AI14" i="2"/>
  <c r="AD15" i="2"/>
  <c r="AE15" i="2"/>
  <c r="AF15" i="2"/>
  <c r="AG15" i="2"/>
  <c r="AH15" i="2"/>
  <c r="AI15" i="2"/>
  <c r="AD16" i="2"/>
  <c r="AE16" i="2"/>
  <c r="AF16" i="2"/>
  <c r="AG16" i="2"/>
  <c r="AH16" i="2"/>
  <c r="AI16" i="2"/>
  <c r="AD17" i="2"/>
  <c r="AE17" i="2"/>
  <c r="AF17" i="2"/>
  <c r="AG17" i="2"/>
  <c r="AH17" i="2"/>
  <c r="AI17" i="2"/>
  <c r="AD18" i="2"/>
  <c r="AE18" i="2"/>
  <c r="AF18" i="2"/>
  <c r="AG18" i="2"/>
  <c r="AH18" i="2"/>
  <c r="AI18" i="2"/>
  <c r="AD19" i="2"/>
  <c r="AE19" i="2"/>
  <c r="AF19" i="2"/>
  <c r="AG19" i="2"/>
  <c r="AH19" i="2"/>
  <c r="AI19" i="2"/>
  <c r="AD20" i="2"/>
  <c r="AE20" i="2"/>
  <c r="AF20" i="2"/>
  <c r="AG20" i="2"/>
  <c r="AH20" i="2"/>
  <c r="AI20" i="2"/>
  <c r="AD21" i="2"/>
  <c r="AE21" i="2"/>
  <c r="AF21" i="2"/>
  <c r="AG21" i="2"/>
  <c r="AH21" i="2"/>
  <c r="AI21" i="2"/>
  <c r="AD22" i="2"/>
  <c r="AE22" i="2"/>
  <c r="AF22" i="2"/>
  <c r="AG22" i="2"/>
  <c r="AH22" i="2"/>
  <c r="AI22" i="2"/>
  <c r="AD23" i="2"/>
  <c r="AE23" i="2"/>
  <c r="AF23" i="2"/>
  <c r="AG23" i="2"/>
  <c r="AH23" i="2"/>
  <c r="AI23" i="2"/>
  <c r="AD24" i="2"/>
  <c r="AE24" i="2"/>
  <c r="AF24" i="2"/>
  <c r="AG24" i="2"/>
  <c r="AH24" i="2"/>
  <c r="AI24" i="2"/>
  <c r="AD25" i="2"/>
  <c r="AE25" i="2"/>
  <c r="AF25" i="2"/>
  <c r="AG25" i="2"/>
  <c r="AH25" i="2"/>
  <c r="AI25" i="2"/>
  <c r="AD26" i="2"/>
  <c r="AE26" i="2"/>
  <c r="AF26" i="2"/>
  <c r="AG26" i="2"/>
  <c r="AH26" i="2"/>
  <c r="AI26" i="2"/>
  <c r="AD27" i="2"/>
  <c r="AE27" i="2"/>
  <c r="AF27" i="2"/>
  <c r="AG27" i="2"/>
  <c r="AH27" i="2"/>
  <c r="AI27" i="2"/>
  <c r="AD28" i="2"/>
  <c r="AE28" i="2"/>
  <c r="AF28" i="2"/>
  <c r="AG28" i="2"/>
  <c r="AH28" i="2"/>
  <c r="AI28" i="2"/>
  <c r="AD29" i="2"/>
  <c r="AE29" i="2"/>
  <c r="AF29" i="2"/>
  <c r="AG29" i="2"/>
  <c r="AH29" i="2"/>
  <c r="AI29" i="2"/>
  <c r="AD30" i="2"/>
  <c r="AE30" i="2"/>
  <c r="AF30" i="2"/>
  <c r="AG30" i="2"/>
  <c r="AH30" i="2"/>
  <c r="AI30" i="2"/>
  <c r="AG4" i="2"/>
  <c r="AF4" i="2"/>
  <c r="AE4" i="2"/>
  <c r="AD4" i="2"/>
  <c r="AC12" i="2"/>
  <c r="AC20" i="2"/>
  <c r="AC28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4" i="2"/>
  <c r="Z5" i="2"/>
  <c r="AA5" i="2"/>
  <c r="Z6" i="2"/>
  <c r="AA6" i="2"/>
  <c r="AC6" i="2" s="1"/>
  <c r="Z7" i="2"/>
  <c r="AC7" i="2" s="1"/>
  <c r="AA7" i="2"/>
  <c r="Z8" i="2"/>
  <c r="AC8" i="2" s="1"/>
  <c r="AA8" i="2"/>
  <c r="Z9" i="2"/>
  <c r="AA9" i="2"/>
  <c r="Z10" i="2"/>
  <c r="AA10" i="2"/>
  <c r="Z11" i="2"/>
  <c r="AC11" i="2" s="1"/>
  <c r="AA11" i="2"/>
  <c r="Z12" i="2"/>
  <c r="AA12" i="2"/>
  <c r="Z13" i="2"/>
  <c r="AA13" i="2"/>
  <c r="Z14" i="2"/>
  <c r="AA14" i="2"/>
  <c r="Z15" i="2"/>
  <c r="AC15" i="2" s="1"/>
  <c r="AA15" i="2"/>
  <c r="Z16" i="2"/>
  <c r="AC16" i="2" s="1"/>
  <c r="AA16" i="2"/>
  <c r="Z17" i="2"/>
  <c r="AA17" i="2"/>
  <c r="Z18" i="2"/>
  <c r="AA18" i="2"/>
  <c r="Z19" i="2"/>
  <c r="AC19" i="2" s="1"/>
  <c r="AA19" i="2"/>
  <c r="Z20" i="2"/>
  <c r="AA20" i="2"/>
  <c r="Z21" i="2"/>
  <c r="AA21" i="2"/>
  <c r="Z22" i="2"/>
  <c r="AA22" i="2"/>
  <c r="Z23" i="2"/>
  <c r="AC23" i="2" s="1"/>
  <c r="AA23" i="2"/>
  <c r="Z24" i="2"/>
  <c r="AC24" i="2" s="1"/>
  <c r="AA24" i="2"/>
  <c r="Z25" i="2"/>
  <c r="AA25" i="2"/>
  <c r="Z26" i="2"/>
  <c r="AA26" i="2"/>
  <c r="AC26" i="2" s="1"/>
  <c r="Z27" i="2"/>
  <c r="AA27" i="2"/>
  <c r="Z28" i="2"/>
  <c r="AA28" i="2"/>
  <c r="Z29" i="2"/>
  <c r="AA29" i="2"/>
  <c r="Z30" i="2"/>
  <c r="AA30" i="2"/>
  <c r="AC30" i="2" s="1"/>
  <c r="AA4" i="2"/>
  <c r="Z4" i="2"/>
  <c r="AC27" i="2" l="1"/>
  <c r="AC18" i="2"/>
  <c r="AC25" i="2"/>
  <c r="AC9" i="2"/>
  <c r="AC10" i="2"/>
  <c r="AC17" i="2"/>
  <c r="AC4" i="2"/>
  <c r="AC22" i="2"/>
  <c r="AC14" i="2"/>
  <c r="AC29" i="2"/>
  <c r="AC21" i="2"/>
  <c r="AC13" i="2"/>
  <c r="AC5" i="2"/>
  <c r="AH4" i="2" l="1"/>
  <c r="AI4" i="2"/>
</calcChain>
</file>

<file path=xl/sharedStrings.xml><?xml version="1.0" encoding="utf-8"?>
<sst xmlns="http://schemas.openxmlformats.org/spreadsheetml/2006/main" count="196" uniqueCount="99">
  <si>
    <t>可　　食　　部　　 100　　g　　当　　た　　り</t>
  </si>
  <si>
    <t>元の名前</t>
    <rPh sb="0" eb="1">
      <t>モト</t>
    </rPh>
    <rPh sb="2" eb="4">
      <t>ナマエ</t>
    </rPh>
    <phoneticPr fontId="1"/>
  </si>
  <si>
    <t>価格の単位</t>
  </si>
  <si>
    <t>食　品　名</t>
    <rPh sb="0" eb="1">
      <t>ショク</t>
    </rPh>
    <rPh sb="2" eb="3">
      <t>ヒン</t>
    </rPh>
    <rPh sb="4" eb="5">
      <t>メイ</t>
    </rPh>
    <phoneticPr fontId="3"/>
  </si>
  <si>
    <t>1食分の目安量</t>
  </si>
  <si>
    <t>たんぱく質</t>
    <rPh sb="4" eb="5">
      <t>シツ</t>
    </rPh>
    <phoneticPr fontId="1"/>
  </si>
  <si>
    <t>食物繊維総量</t>
    <rPh sb="0" eb="1">
      <t>ショク</t>
    </rPh>
    <rPh sb="1" eb="2">
      <t>モノ</t>
    </rPh>
    <rPh sb="2" eb="3">
      <t>セン</t>
    </rPh>
    <rPh sb="3" eb="4">
      <t>イ</t>
    </rPh>
    <rPh sb="4" eb="5">
      <t>ソウ</t>
    </rPh>
    <rPh sb="5" eb="6">
      <t>リョウ</t>
    </rPh>
    <phoneticPr fontId="3"/>
  </si>
  <si>
    <t>カ　リ　ウ　ム</t>
    <phoneticPr fontId="3"/>
  </si>
  <si>
    <t>カ ル シ ウ ム</t>
    <phoneticPr fontId="3"/>
  </si>
  <si>
    <t>マ グ ネ シ ウ ム</t>
    <phoneticPr fontId="3"/>
  </si>
  <si>
    <t>鉄</t>
    <rPh sb="0" eb="1">
      <t>テツ</t>
    </rPh>
    <phoneticPr fontId="3"/>
  </si>
  <si>
    <t>亜　鉛</t>
    <rPh sb="0" eb="1">
      <t>ア</t>
    </rPh>
    <rPh sb="2" eb="3">
      <t>ナマリ</t>
    </rPh>
    <phoneticPr fontId="3"/>
  </si>
  <si>
    <t>ビタミンA</t>
    <phoneticPr fontId="3"/>
  </si>
  <si>
    <t>ビタミンD</t>
    <phoneticPr fontId="1"/>
  </si>
  <si>
    <r>
      <t>ビ
タ
ミ
ン
Ｂ</t>
    </r>
    <r>
      <rPr>
        <vertAlign val="subscript"/>
        <sz val="11"/>
        <color theme="1"/>
        <rFont val="游ゴシック"/>
        <family val="3"/>
        <charset val="128"/>
      </rPr>
      <t>１</t>
    </r>
    <phoneticPr fontId="1"/>
  </si>
  <si>
    <r>
      <t>ビ
タ
ミ
ン
B</t>
    </r>
    <r>
      <rPr>
        <vertAlign val="subscript"/>
        <sz val="11"/>
        <color theme="1"/>
        <rFont val="游ゴシック"/>
        <family val="3"/>
        <charset val="128"/>
      </rPr>
      <t>２</t>
    </r>
    <phoneticPr fontId="1"/>
  </si>
  <si>
    <r>
      <t>ビ
タ
ミ
ン
Ｂ</t>
    </r>
    <r>
      <rPr>
        <vertAlign val="subscript"/>
        <sz val="11"/>
        <color theme="1"/>
        <rFont val="游ゴシック"/>
        <family val="3"/>
        <charset val="128"/>
      </rPr>
      <t>６</t>
    </r>
    <phoneticPr fontId="3"/>
  </si>
  <si>
    <t>葉　酸</t>
    <rPh sb="0" eb="1">
      <t>ハ</t>
    </rPh>
    <rPh sb="2" eb="3">
      <t>サン</t>
    </rPh>
    <phoneticPr fontId="3"/>
  </si>
  <si>
    <t>ビタミンC</t>
    <phoneticPr fontId="1"/>
  </si>
  <si>
    <t>アミノ酸組成による
たんぱく質</t>
    <phoneticPr fontId="1"/>
  </si>
  <si>
    <t>脂肪酸の
トリアシルグリセロール当量</t>
    <rPh sb="0" eb="3">
      <t>シボウサン</t>
    </rPh>
    <rPh sb="16" eb="18">
      <t>トウリョウ</t>
    </rPh>
    <phoneticPr fontId="1"/>
  </si>
  <si>
    <t>利用可能炭水化物
（単糖当量）</t>
    <phoneticPr fontId="1"/>
  </si>
  <si>
    <t>食物繊維総量</t>
    <rPh sb="0" eb="2">
      <t>ショクモツ</t>
    </rPh>
    <rPh sb="2" eb="4">
      <t>センイ</t>
    </rPh>
    <rPh sb="4" eb="6">
      <t>ソウリョウ</t>
    </rPh>
    <phoneticPr fontId="1"/>
  </si>
  <si>
    <t>糖アルコール</t>
    <rPh sb="0" eb="1">
      <t>トウ</t>
    </rPh>
    <phoneticPr fontId="1"/>
  </si>
  <si>
    <t>有機酸</t>
    <rPh sb="0" eb="3">
      <t>ユウキサン</t>
    </rPh>
    <phoneticPr fontId="1"/>
  </si>
  <si>
    <t>アルコール</t>
    <phoneticPr fontId="1"/>
  </si>
  <si>
    <t>炭水化物のエネルギー</t>
  </si>
  <si>
    <t>総エネルギー</t>
  </si>
  <si>
    <t>pi-0.13ti</t>
  </si>
  <si>
    <t>pi-0.2ti</t>
  </si>
  <si>
    <t>fi-0.2ti</t>
  </si>
  <si>
    <t>fi-0.3ti</t>
  </si>
  <si>
    <t>ci-0.5ti</t>
  </si>
  <si>
    <t>ci-0.65ti</t>
  </si>
  <si>
    <t>g</t>
  </si>
  <si>
    <t>単位</t>
    <rPh sb="0" eb="2">
      <t>タンイ</t>
    </rPh>
    <phoneticPr fontId="1"/>
  </si>
  <si>
    <t>g</t>
    <phoneticPr fontId="1"/>
  </si>
  <si>
    <t>mg</t>
    <phoneticPr fontId="1"/>
  </si>
  <si>
    <t>μg</t>
    <phoneticPr fontId="1"/>
  </si>
  <si>
    <t>mg</t>
    <phoneticPr fontId="3"/>
  </si>
  <si>
    <t>kcal</t>
  </si>
  <si>
    <t>こめ　［水稲めし］　精白米　うるち米</t>
  </si>
  <si>
    <t>うるち米(単一原料米,「コシヒカリ」)</t>
    <phoneticPr fontId="1"/>
  </si>
  <si>
    <t>こむぎ　［うどん・そうめん類］　うどん　ゆで</t>
  </si>
  <si>
    <t>ゆでうどん</t>
    <phoneticPr fontId="1"/>
  </si>
  <si>
    <t>こむぎ　［マカロニ・スパゲッティ類］　マカロニ・スパゲッティ　ゆで</t>
  </si>
  <si>
    <t>スパゲッティ</t>
    <phoneticPr fontId="1"/>
  </si>
  <si>
    <t>こむぎ　［中華めん類］　蒸し中華めん　蒸し中華めん</t>
    <phoneticPr fontId="1"/>
  </si>
  <si>
    <t>中華麺</t>
    <rPh sb="0" eb="2">
      <t>チュウカ</t>
    </rPh>
    <rPh sb="2" eb="3">
      <t>メン</t>
    </rPh>
    <phoneticPr fontId="1"/>
  </si>
  <si>
    <t>＜畜肉類＞　うし　［乳用肥育牛肉］　かた　脂身つき　生</t>
  </si>
  <si>
    <t>牛肉(かた)</t>
    <rPh sb="0" eb="2">
      <t>ギュウニク</t>
    </rPh>
    <phoneticPr fontId="2"/>
  </si>
  <si>
    <t>＜畜肉類＞　うし　［乳用肥育牛肉］　かたロース　脂身つき　生</t>
  </si>
  <si>
    <t>牛肉(かたロース)</t>
  </si>
  <si>
    <t>＜畜肉類＞　うし　［乳用肥育牛肉］　リブロース　脂身つき　生</t>
  </si>
  <si>
    <t>牛肉(リブロース)</t>
  </si>
  <si>
    <t>＜畜肉類＞　うし　［乳用肥育牛肉］　サーロイン　脂身つき　生</t>
  </si>
  <si>
    <t>牛肉(サーロイン)</t>
  </si>
  <si>
    <t>＜畜肉類＞　うし　［乳用肥育牛肉］　ばら　脂身つき　生</t>
  </si>
  <si>
    <t>牛肉(ばら)</t>
  </si>
  <si>
    <t>＜畜肉類＞　うし　［乳用肥育牛肉］　もも　脂身つき　生</t>
  </si>
  <si>
    <t>牛肉(もも)</t>
  </si>
  <si>
    <t>＜畜肉類＞　うし　［乳用肥育牛肉］　そともも　脂身つき　生</t>
  </si>
  <si>
    <t>牛肉(そともも)</t>
  </si>
  <si>
    <t>＜畜肉類＞　うし　［乳用肥育牛肉］　ランプ　脂身つき　生</t>
  </si>
  <si>
    <t>牛肉(ランプ)</t>
    <rPh sb="0" eb="2">
      <t>ギュウニク</t>
    </rPh>
    <phoneticPr fontId="2"/>
  </si>
  <si>
    <t>＜畜肉類＞　うし　［乳用肥育牛肉］　ヒレ　赤肉　生</t>
  </si>
  <si>
    <t>牛肉(ヒレ)</t>
    <rPh sb="0" eb="2">
      <t>ギュウニク</t>
    </rPh>
    <phoneticPr fontId="2"/>
  </si>
  <si>
    <t>＜畜肉類＞　ぶた　［大型種肉］　かた　脂身つき　生</t>
  </si>
  <si>
    <t>豚肉(かた)</t>
    <rPh sb="0" eb="2">
      <t>ブタニク</t>
    </rPh>
    <phoneticPr fontId="2"/>
  </si>
  <si>
    <t>＜畜肉類＞　ぶた　［大型種肉］　かたロース　脂身つき　生</t>
  </si>
  <si>
    <t>豚肉(かたロース)</t>
    <rPh sb="0" eb="2">
      <t>ブタニク</t>
    </rPh>
    <phoneticPr fontId="2"/>
  </si>
  <si>
    <t>＜畜肉類＞　ぶた　［大型種肉］　ロース　脂身つき　生</t>
  </si>
  <si>
    <t>豚肉(ロース)</t>
  </si>
  <si>
    <t>＜畜肉類＞　ぶた　［大型種肉］　ばら　脂身つき　生</t>
  </si>
  <si>
    <t>豚肉(ばら)</t>
  </si>
  <si>
    <t>＜畜肉類＞　ぶた　［大型種肉］　もも　脂身つき　生</t>
  </si>
  <si>
    <t>豚肉(もも)</t>
  </si>
  <si>
    <t>＜畜肉類＞　ぶた　［大型種肉］　そともも　脂身つき　生</t>
  </si>
  <si>
    <t>豚肉(そともも)</t>
  </si>
  <si>
    <t>＜畜肉類＞　ぶた　［大型種肉］　ヒレ　赤肉　生</t>
  </si>
  <si>
    <t>豚肉(ヒレ)</t>
  </si>
  <si>
    <t>＜鳥肉類＞　にわとり　［若どり・主品目］　手羽　皮つき　生</t>
  </si>
  <si>
    <t>鶏肉(手羽)</t>
    <rPh sb="0" eb="2">
      <t>トリニク</t>
    </rPh>
    <rPh sb="3" eb="5">
      <t>テバ</t>
    </rPh>
    <phoneticPr fontId="2"/>
  </si>
  <si>
    <t>＜鳥肉類＞　にわとり　［若どり・主品目］　手羽さき　皮つき　生</t>
  </si>
  <si>
    <t>鶏肉(手羽さき)</t>
    <rPh sb="3" eb="5">
      <t>テバ</t>
    </rPh>
    <phoneticPr fontId="2"/>
  </si>
  <si>
    <t>＜鳥肉類＞　にわとり　［若どり・主品目］　手羽もと　皮つき　生</t>
  </si>
  <si>
    <t>鶏肉(手羽もと)</t>
    <rPh sb="3" eb="5">
      <t>テバ</t>
    </rPh>
    <phoneticPr fontId="2"/>
  </si>
  <si>
    <t>＜鳥肉類＞　にわとり　［若どり・主品目］　むね　皮つき　生</t>
  </si>
  <si>
    <t>鶏肉(むね)</t>
  </si>
  <si>
    <t>＜鳥肉類＞　にわとり　［若どり・主品目］　もも　皮つき　生</t>
  </si>
  <si>
    <t>鶏肉(もも)</t>
  </si>
  <si>
    <t>＜鳥肉類＞　にわとり　［若どり・副品目］　ささみ　生</t>
  </si>
  <si>
    <t>鶏肉(ささみ)</t>
  </si>
  <si>
    <t>＜鳥肉類＞　にわとり　［二次品目］　ひき肉　生</t>
  </si>
  <si>
    <t>鶏肉(ひきにく)</t>
  </si>
  <si>
    <t>18~29歳男性　摂取推奨量(厚労省)</t>
  </si>
  <si>
    <t>1食分の目安</t>
    <rPh sb="1" eb="3">
      <t>ショクブン</t>
    </rPh>
    <rPh sb="4" eb="6">
      <t>メヤス</t>
    </rPh>
    <phoneticPr fontId="1"/>
  </si>
  <si>
    <t>タンパク質のエネルギー</t>
    <rPh sb="4" eb="5">
      <t>シツ</t>
    </rPh>
    <phoneticPr fontId="1"/>
  </si>
  <si>
    <t>脂質のエネルギー</t>
    <rPh sb="0" eb="2">
      <t>シシツ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</si>
</sst>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</font>
    <font>
      <vertAlign val="subscript"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/>
      <bottom style="thin">
        <color auto="1"/>
      </bottom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000000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1">
    <xf numFmtId="0" fontId="0" fillId="0" borderId="0" xfId="0">
      <alignment vertical="center"/>
    </xf>
    <xf numFmtId="0" fontId="4" fillId="0" borderId="0" xfId="0" applyFont="1">
      <alignment vertical="center"/>
    </xf>
    <xf numFmtId="49" fontId="4" fillId="0" borderId="0" xfId="1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4" xfId="1" applyNumberFormat="1" applyFont="1" applyBorder="1" applyAlignment="1">
      <alignment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255"/>
    </xf>
    <xf numFmtId="49" fontId="4" fillId="0" borderId="5" xfId="1" applyNumberFormat="1" applyFont="1" applyBorder="1" applyAlignment="1">
      <alignment horizontal="center" vertical="center" textRotation="255"/>
    </xf>
    <xf numFmtId="49" fontId="4" fillId="0" borderId="5" xfId="1" applyNumberFormat="1" applyFont="1" applyBorder="1" applyAlignment="1">
      <alignment horizontal="center" vertical="center" wrapText="1"/>
    </xf>
    <xf numFmtId="49" fontId="4" fillId="0" borderId="14" xfId="1" applyNumberFormat="1" applyFont="1" applyBorder="1" applyAlignment="1">
      <alignment horizontal="center" vertical="center" textRotation="255"/>
    </xf>
    <xf numFmtId="49" fontId="4" fillId="0" borderId="6" xfId="1" applyNumberFormat="1" applyFont="1" applyBorder="1" applyAlignment="1">
      <alignment horizontal="center" vertical="center" textRotation="255" wrapText="1"/>
    </xf>
    <xf numFmtId="0" fontId="4" fillId="0" borderId="5" xfId="0" applyFont="1" applyBorder="1" applyAlignment="1">
      <alignment vertical="center" textRotation="255" wrapText="1"/>
    </xf>
    <xf numFmtId="0" fontId="4" fillId="0" borderId="5" xfId="0" applyFont="1" applyBorder="1" applyAlignment="1">
      <alignment vertical="center" textRotation="255"/>
    </xf>
    <xf numFmtId="0" fontId="4" fillId="0" borderId="8" xfId="0" applyFont="1" applyBorder="1" applyAlignment="1">
      <alignment vertical="center" textRotation="255"/>
    </xf>
    <xf numFmtId="0" fontId="4" fillId="0" borderId="13" xfId="0" applyFont="1" applyBorder="1" applyAlignment="1">
      <alignment vertical="center" textRotation="255"/>
    </xf>
    <xf numFmtId="0" fontId="4" fillId="0" borderId="18" xfId="0" applyFont="1" applyBorder="1" applyAlignment="1">
      <alignment vertical="center" textRotation="255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49" fontId="4" fillId="0" borderId="5" xfId="1" applyNumberFormat="1" applyFont="1" applyBorder="1" applyAlignment="1">
      <alignment horizontal="center" vertical="center"/>
    </xf>
    <xf numFmtId="49" fontId="4" fillId="0" borderId="15" xfId="1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16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9" xfId="0" applyFont="1" applyBorder="1" applyAlignment="1">
      <alignment horizontal="right" vertical="center"/>
    </xf>
    <xf numFmtId="0" fontId="4" fillId="0" borderId="9" xfId="0" applyFont="1" applyBorder="1">
      <alignment vertical="center"/>
    </xf>
    <xf numFmtId="0" fontId="4" fillId="0" borderId="15" xfId="0" applyFont="1" applyBorder="1">
      <alignment vertical="center"/>
    </xf>
    <xf numFmtId="49" fontId="4" fillId="0" borderId="8" xfId="1" applyNumberFormat="1" applyFont="1" applyBorder="1" applyAlignment="1">
      <alignment horizontal="center" vertical="center"/>
    </xf>
    <xf numFmtId="49" fontId="4" fillId="0" borderId="6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7" xfId="1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8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vertical="center" textRotation="255"/>
    </xf>
    <xf numFmtId="0" fontId="4" fillId="0" borderId="7" xfId="0" applyFont="1" applyBorder="1" applyAlignment="1">
      <alignment vertical="center" textRotation="255"/>
    </xf>
    <xf numFmtId="0" fontId="4" fillId="0" borderId="32" xfId="0" applyFont="1" applyBorder="1" applyAlignment="1">
      <alignment vertical="center" textRotation="255"/>
    </xf>
  </cellXfs>
  <cellStyles count="2">
    <cellStyle name="標準" xfId="0" builtinId="0"/>
    <cellStyle name="標準 2" xfId="1" xr:uid="{2EAB457E-99F4-487C-8AE9-B316DB3EBB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3E39-95ED-4142-9E14-53CE5E556F6C}">
  <dimension ref="A1:AB30"/>
  <sheetViews>
    <sheetView tabSelected="1" topLeftCell="A2" zoomScale="75" workbookViewId="0">
      <selection activeCell="A2" sqref="A2"/>
    </sheetView>
  </sheetViews>
  <sheetFormatPr defaultColWidth="9" defaultRowHeight="18" x14ac:dyDescent="0.55000000000000004"/>
  <cols>
    <col min="1" max="1" width="65.33203125" style="1" bestFit="1" customWidth="1"/>
    <col min="2" max="2" width="13.08203125" style="1" bestFit="1" customWidth="1"/>
    <col min="3" max="3" width="34.08203125" style="1" bestFit="1" customWidth="1"/>
    <col min="4" max="4" width="13.75" style="1" customWidth="1"/>
    <col min="5" max="5" width="8.5" style="1" customWidth="1"/>
    <col min="6" max="6" width="4.5" style="1" customWidth="1"/>
    <col min="7" max="7" width="5.75" style="1" bestFit="1" customWidth="1"/>
    <col min="8" max="9" width="4.75" style="1" bestFit="1" customWidth="1"/>
    <col min="10" max="11" width="4.58203125" style="1" bestFit="1" customWidth="1"/>
    <col min="12" max="12" width="4.75" style="1" bestFit="1" customWidth="1"/>
    <col min="13" max="13" width="4.5" style="1" bestFit="1" customWidth="1"/>
    <col min="14" max="16" width="5.58203125" style="1" bestFit="1" customWidth="1"/>
    <col min="17" max="18" width="4.75" style="1" bestFit="1" customWidth="1"/>
    <col min="19" max="16384" width="9" style="1"/>
  </cols>
  <sheetData>
    <row r="1" spans="1:28" x14ac:dyDescent="0.55000000000000004"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8" ht="199" x14ac:dyDescent="0.55000000000000004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9" t="s">
        <v>14</v>
      </c>
      <c r="O2" s="9" t="s">
        <v>15</v>
      </c>
      <c r="P2" s="9" t="s">
        <v>16</v>
      </c>
      <c r="Q2" s="8" t="s">
        <v>17</v>
      </c>
      <c r="R2" s="10" t="s">
        <v>18</v>
      </c>
      <c r="S2" s="58" t="s">
        <v>97</v>
      </c>
      <c r="T2" s="59" t="s">
        <v>98</v>
      </c>
      <c r="U2" s="59" t="s">
        <v>26</v>
      </c>
      <c r="V2" s="60" t="s">
        <v>27</v>
      </c>
      <c r="W2" s="17" t="s">
        <v>28</v>
      </c>
      <c r="X2" s="18" t="s">
        <v>29</v>
      </c>
      <c r="Y2" s="19" t="s">
        <v>30</v>
      </c>
      <c r="Z2" s="19" t="s">
        <v>31</v>
      </c>
      <c r="AA2" s="19" t="s">
        <v>32</v>
      </c>
      <c r="AB2" s="20" t="s">
        <v>33</v>
      </c>
    </row>
    <row r="3" spans="1:28" ht="18" customHeight="1" x14ac:dyDescent="0.55000000000000004">
      <c r="A3" s="21"/>
      <c r="B3" s="22" t="s">
        <v>34</v>
      </c>
      <c r="C3" s="23" t="s">
        <v>35</v>
      </c>
      <c r="D3" s="22" t="s">
        <v>34</v>
      </c>
      <c r="E3" s="44" t="s">
        <v>36</v>
      </c>
      <c r="F3" s="45"/>
      <c r="G3" s="46" t="s">
        <v>37</v>
      </c>
      <c r="H3" s="47"/>
      <c r="I3" s="47"/>
      <c r="J3" s="47"/>
      <c r="K3" s="48"/>
      <c r="L3" s="46" t="s">
        <v>38</v>
      </c>
      <c r="M3" s="48"/>
      <c r="N3" s="44" t="s">
        <v>39</v>
      </c>
      <c r="O3" s="49"/>
      <c r="P3" s="45"/>
      <c r="Q3" s="24" t="s">
        <v>38</v>
      </c>
      <c r="R3" s="25" t="s">
        <v>39</v>
      </c>
      <c r="S3" s="56" t="s">
        <v>40</v>
      </c>
      <c r="T3" s="47"/>
      <c r="U3" s="47"/>
      <c r="V3" s="57"/>
      <c r="W3" s="36"/>
      <c r="X3" s="36"/>
      <c r="Y3" s="36"/>
      <c r="Z3" s="36"/>
      <c r="AA3" s="36"/>
      <c r="AB3" s="37"/>
    </row>
    <row r="4" spans="1:28" x14ac:dyDescent="0.55000000000000004">
      <c r="A4" s="26" t="s">
        <v>41</v>
      </c>
      <c r="B4" s="26">
        <v>5000</v>
      </c>
      <c r="C4" s="26" t="s">
        <v>42</v>
      </c>
      <c r="D4" s="1">
        <v>200</v>
      </c>
      <c r="E4" s="1">
        <v>2</v>
      </c>
      <c r="F4" s="1">
        <v>1.5</v>
      </c>
      <c r="G4" s="1">
        <v>29</v>
      </c>
      <c r="H4" s="1">
        <v>3</v>
      </c>
      <c r="I4" s="1">
        <v>7</v>
      </c>
      <c r="J4" s="1">
        <v>0.1</v>
      </c>
      <c r="K4" s="1">
        <v>0.6</v>
      </c>
      <c r="L4" s="1">
        <v>0</v>
      </c>
      <c r="M4" s="1">
        <v>0</v>
      </c>
      <c r="N4" s="1">
        <v>0.02</v>
      </c>
      <c r="O4" s="1">
        <v>0.01</v>
      </c>
      <c r="P4" s="1">
        <v>0.02</v>
      </c>
      <c r="Q4" s="1">
        <v>3</v>
      </c>
      <c r="R4" s="27">
        <v>0</v>
      </c>
      <c r="S4" s="1">
        <v>8</v>
      </c>
      <c r="T4" s="1">
        <v>1.8</v>
      </c>
      <c r="U4" s="1">
        <v>145.875</v>
      </c>
      <c r="V4" s="54">
        <v>155.67500000000001</v>
      </c>
      <c r="W4" s="1">
        <v>-12.23775</v>
      </c>
      <c r="X4" s="1">
        <v>-23.135000000000005</v>
      </c>
      <c r="Y4" s="1">
        <v>-29.335000000000004</v>
      </c>
      <c r="Z4" s="1">
        <v>-44.902500000000003</v>
      </c>
      <c r="AA4" s="1">
        <v>68.037499999999994</v>
      </c>
      <c r="AB4" s="38">
        <v>44.686249999999987</v>
      </c>
    </row>
    <row r="5" spans="1:28" x14ac:dyDescent="0.55000000000000004">
      <c r="A5" s="26" t="s">
        <v>43</v>
      </c>
      <c r="B5" s="26">
        <v>1000</v>
      </c>
      <c r="C5" s="26" t="s">
        <v>44</v>
      </c>
      <c r="D5" s="1">
        <v>200</v>
      </c>
      <c r="E5" s="1">
        <v>2.2999999999999998</v>
      </c>
      <c r="F5" s="1">
        <v>1.3</v>
      </c>
      <c r="G5" s="1">
        <v>9</v>
      </c>
      <c r="H5" s="1">
        <v>6</v>
      </c>
      <c r="I5" s="1">
        <v>6</v>
      </c>
      <c r="J5" s="1">
        <v>0.2</v>
      </c>
      <c r="K5" s="1">
        <v>0.1</v>
      </c>
      <c r="L5" s="1">
        <v>0</v>
      </c>
      <c r="M5" s="1">
        <v>0</v>
      </c>
      <c r="N5" s="1">
        <v>0.02</v>
      </c>
      <c r="O5" s="1">
        <v>0.01</v>
      </c>
      <c r="P5" s="1">
        <v>0.01</v>
      </c>
      <c r="Q5" s="1">
        <v>2</v>
      </c>
      <c r="R5" s="27">
        <v>0</v>
      </c>
      <c r="S5" s="1">
        <v>9.1999999999999993</v>
      </c>
      <c r="T5" s="1">
        <v>2.6999999999999997</v>
      </c>
      <c r="U5" s="1">
        <v>82.85</v>
      </c>
      <c r="V5" s="54">
        <v>94.75</v>
      </c>
      <c r="W5" s="1">
        <v>-3.1175000000000015</v>
      </c>
      <c r="X5" s="1">
        <v>-9.75</v>
      </c>
      <c r="Y5" s="1">
        <v>-16.25</v>
      </c>
      <c r="Z5" s="1">
        <v>-25.725000000000001</v>
      </c>
      <c r="AA5" s="1">
        <v>35.474999999999994</v>
      </c>
      <c r="AB5" s="39">
        <v>21.262499999999996</v>
      </c>
    </row>
    <row r="6" spans="1:28" x14ac:dyDescent="0.55000000000000004">
      <c r="A6" s="26" t="s">
        <v>45</v>
      </c>
      <c r="B6" s="26">
        <v>1000</v>
      </c>
      <c r="C6" s="26" t="s">
        <v>46</v>
      </c>
      <c r="D6" s="1">
        <v>180</v>
      </c>
      <c r="E6" s="1">
        <v>5.3</v>
      </c>
      <c r="F6" s="1">
        <v>3</v>
      </c>
      <c r="G6" s="1">
        <v>14</v>
      </c>
      <c r="H6" s="1">
        <v>8</v>
      </c>
      <c r="I6" s="1">
        <v>20</v>
      </c>
      <c r="J6" s="1">
        <v>0.7</v>
      </c>
      <c r="K6" s="1">
        <v>0.7</v>
      </c>
      <c r="L6" s="1">
        <v>0</v>
      </c>
      <c r="M6" s="1">
        <v>0</v>
      </c>
      <c r="N6" s="1">
        <v>0.06</v>
      </c>
      <c r="O6" s="1">
        <v>0.03</v>
      </c>
      <c r="P6" s="1">
        <v>0.02</v>
      </c>
      <c r="Q6" s="1">
        <v>4</v>
      </c>
      <c r="R6" s="27">
        <v>0</v>
      </c>
      <c r="S6" s="1">
        <v>21.2</v>
      </c>
      <c r="T6" s="1">
        <v>6.3</v>
      </c>
      <c r="U6" s="1">
        <v>123.375</v>
      </c>
      <c r="V6" s="54">
        <v>150.875</v>
      </c>
      <c r="W6" s="1">
        <v>1.5862499999999997</v>
      </c>
      <c r="X6" s="1">
        <v>-8.9750000000000014</v>
      </c>
      <c r="Y6" s="1">
        <v>-23.875</v>
      </c>
      <c r="Z6" s="1">
        <v>-38.962499999999999</v>
      </c>
      <c r="AA6" s="1">
        <v>47.9375</v>
      </c>
      <c r="AB6" s="39">
        <v>25.306249999999991</v>
      </c>
    </row>
    <row r="7" spans="1:28" x14ac:dyDescent="0.55000000000000004">
      <c r="A7" s="26" t="s">
        <v>47</v>
      </c>
      <c r="B7" s="26">
        <v>1000</v>
      </c>
      <c r="C7" s="26" t="s">
        <v>48</v>
      </c>
      <c r="D7" s="1">
        <v>180</v>
      </c>
      <c r="E7" s="1">
        <v>4.7</v>
      </c>
      <c r="F7" s="1">
        <v>3.1</v>
      </c>
      <c r="G7" s="1">
        <v>80</v>
      </c>
      <c r="H7" s="1">
        <v>10</v>
      </c>
      <c r="I7" s="1">
        <v>9</v>
      </c>
      <c r="J7" s="1">
        <v>0.4</v>
      </c>
      <c r="K7" s="1">
        <v>0.2</v>
      </c>
      <c r="L7" s="1">
        <v>0</v>
      </c>
      <c r="M7" s="1">
        <v>0</v>
      </c>
      <c r="N7" s="1">
        <v>0</v>
      </c>
      <c r="O7" s="1">
        <v>0.16</v>
      </c>
      <c r="P7" s="1">
        <v>0.02</v>
      </c>
      <c r="Q7" s="1">
        <v>4</v>
      </c>
      <c r="R7" s="27">
        <v>0</v>
      </c>
      <c r="S7" s="1">
        <v>18.8</v>
      </c>
      <c r="T7" s="1">
        <v>13.5</v>
      </c>
      <c r="U7" s="1">
        <v>132.67999999999998</v>
      </c>
      <c r="V7" s="54">
        <v>164.97999999999996</v>
      </c>
      <c r="W7" s="1">
        <v>-2.647399999999994</v>
      </c>
      <c r="X7" s="1">
        <v>-14.195999999999994</v>
      </c>
      <c r="Y7" s="1">
        <v>-19.495999999999995</v>
      </c>
      <c r="Z7" s="1">
        <v>-35.993999999999986</v>
      </c>
      <c r="AA7" s="1">
        <v>50.19</v>
      </c>
      <c r="AB7" s="39">
        <v>25.442999999999998</v>
      </c>
    </row>
    <row r="8" spans="1:28" x14ac:dyDescent="0.55000000000000004">
      <c r="A8" s="26" t="s">
        <v>49</v>
      </c>
      <c r="B8" s="26">
        <v>100</v>
      </c>
      <c r="C8" s="26" t="s">
        <v>50</v>
      </c>
      <c r="D8" s="1">
        <v>114</v>
      </c>
      <c r="E8" s="1">
        <v>17.100000000000001</v>
      </c>
      <c r="F8" s="1">
        <v>0</v>
      </c>
      <c r="G8" s="1">
        <v>290</v>
      </c>
      <c r="H8" s="1">
        <v>4</v>
      </c>
      <c r="I8" s="1">
        <v>18</v>
      </c>
      <c r="J8" s="1">
        <v>2.1</v>
      </c>
      <c r="K8" s="1">
        <v>4.5</v>
      </c>
      <c r="L8" s="1">
        <v>5</v>
      </c>
      <c r="M8" s="1">
        <v>0</v>
      </c>
      <c r="N8" s="1">
        <v>0.08</v>
      </c>
      <c r="O8" s="1">
        <v>0.2</v>
      </c>
      <c r="P8" s="1">
        <v>0.33</v>
      </c>
      <c r="Q8" s="1">
        <v>6</v>
      </c>
      <c r="R8" s="27">
        <v>1</v>
      </c>
      <c r="S8" s="1">
        <v>68.400000000000006</v>
      </c>
      <c r="T8" s="1">
        <v>162</v>
      </c>
      <c r="U8" s="1">
        <v>1.125</v>
      </c>
      <c r="V8" s="54">
        <v>231.52500000000001</v>
      </c>
      <c r="W8" s="1">
        <v>38.301750000000006</v>
      </c>
      <c r="X8" s="1">
        <v>22.094999999999999</v>
      </c>
      <c r="Y8" s="1">
        <v>115.69499999999999</v>
      </c>
      <c r="Z8" s="1">
        <v>92.542500000000004</v>
      </c>
      <c r="AA8" s="1">
        <v>-114.6375</v>
      </c>
      <c r="AB8" s="39">
        <v>-149.36625000000001</v>
      </c>
    </row>
    <row r="9" spans="1:28" x14ac:dyDescent="0.55000000000000004">
      <c r="A9" s="26" t="s">
        <v>51</v>
      </c>
      <c r="B9" s="26">
        <v>100</v>
      </c>
      <c r="C9" s="26" t="s">
        <v>52</v>
      </c>
      <c r="D9" s="1">
        <v>142</v>
      </c>
      <c r="E9" s="1">
        <v>13.7</v>
      </c>
      <c r="F9" s="1">
        <v>0</v>
      </c>
      <c r="G9" s="1">
        <v>260</v>
      </c>
      <c r="H9" s="1">
        <v>4</v>
      </c>
      <c r="I9" s="1">
        <v>16</v>
      </c>
      <c r="J9" s="1">
        <v>0.9</v>
      </c>
      <c r="K9" s="1">
        <v>4.7</v>
      </c>
      <c r="L9" s="1">
        <v>7</v>
      </c>
      <c r="M9" s="1">
        <v>0.1</v>
      </c>
      <c r="N9" s="1">
        <v>0.06</v>
      </c>
      <c r="O9" s="1">
        <v>0.17</v>
      </c>
      <c r="P9" s="1">
        <v>0.21</v>
      </c>
      <c r="Q9" s="1">
        <v>7</v>
      </c>
      <c r="R9" s="27">
        <v>1</v>
      </c>
      <c r="S9" s="1">
        <v>54.8</v>
      </c>
      <c r="T9" s="1">
        <v>222.29999999999998</v>
      </c>
      <c r="U9" s="1">
        <v>16.5</v>
      </c>
      <c r="V9" s="54">
        <v>293.59999999999997</v>
      </c>
      <c r="W9" s="1">
        <v>16.631999999999998</v>
      </c>
      <c r="X9" s="1">
        <v>-3.9200000000000017</v>
      </c>
      <c r="Y9" s="1">
        <v>163.57999999999998</v>
      </c>
      <c r="Z9" s="1">
        <v>134.22</v>
      </c>
      <c r="AA9" s="1">
        <v>-130.29999999999998</v>
      </c>
      <c r="AB9" s="39">
        <v>-174.33999999999997</v>
      </c>
    </row>
    <row r="10" spans="1:28" x14ac:dyDescent="0.55000000000000004">
      <c r="A10" s="26" t="s">
        <v>53</v>
      </c>
      <c r="B10" s="26">
        <v>100</v>
      </c>
      <c r="C10" s="26" t="s">
        <v>54</v>
      </c>
      <c r="D10" s="1">
        <v>156</v>
      </c>
      <c r="E10" s="1">
        <v>12.5</v>
      </c>
      <c r="F10" s="1">
        <v>0</v>
      </c>
      <c r="G10" s="1">
        <v>230</v>
      </c>
      <c r="H10" s="1">
        <v>4</v>
      </c>
      <c r="I10" s="1">
        <v>14</v>
      </c>
      <c r="J10" s="1">
        <v>1</v>
      </c>
      <c r="K10" s="1">
        <v>3.7</v>
      </c>
      <c r="L10" s="1">
        <v>13</v>
      </c>
      <c r="M10" s="1">
        <v>0.1</v>
      </c>
      <c r="N10" s="1">
        <v>0.05</v>
      </c>
      <c r="O10" s="1">
        <v>0.12</v>
      </c>
      <c r="P10" s="1">
        <v>0.22</v>
      </c>
      <c r="Q10" s="1">
        <v>6</v>
      </c>
      <c r="R10" s="27">
        <v>1</v>
      </c>
      <c r="S10" s="1">
        <v>50</v>
      </c>
      <c r="T10" s="1">
        <v>315</v>
      </c>
      <c r="U10" s="1">
        <v>14.625</v>
      </c>
      <c r="V10" s="54">
        <v>379.625</v>
      </c>
      <c r="W10" s="1">
        <v>0.64874999999999972</v>
      </c>
      <c r="X10" s="1">
        <v>-25.924999999999997</v>
      </c>
      <c r="Y10" s="1">
        <v>239.07499999999999</v>
      </c>
      <c r="Z10" s="1">
        <v>201.11250000000001</v>
      </c>
      <c r="AA10" s="1">
        <v>-175.1875</v>
      </c>
      <c r="AB10" s="39">
        <v>-232.13124999999999</v>
      </c>
    </row>
    <row r="11" spans="1:28" x14ac:dyDescent="0.55000000000000004">
      <c r="A11" s="26" t="s">
        <v>55</v>
      </c>
      <c r="B11" s="26">
        <v>100</v>
      </c>
      <c r="C11" s="26" t="s">
        <v>56</v>
      </c>
      <c r="D11" s="1">
        <v>139</v>
      </c>
      <c r="E11" s="1">
        <v>14</v>
      </c>
      <c r="F11" s="1">
        <v>0</v>
      </c>
      <c r="G11" s="1">
        <v>270</v>
      </c>
      <c r="H11" s="1">
        <v>4</v>
      </c>
      <c r="I11" s="1">
        <v>16</v>
      </c>
      <c r="J11" s="1">
        <v>1</v>
      </c>
      <c r="K11" s="1">
        <v>2.9</v>
      </c>
      <c r="L11" s="1">
        <v>8</v>
      </c>
      <c r="M11" s="1">
        <v>0</v>
      </c>
      <c r="N11" s="1">
        <v>0.06</v>
      </c>
      <c r="O11" s="1">
        <v>0.1</v>
      </c>
      <c r="P11" s="1">
        <v>0.38</v>
      </c>
      <c r="Q11" s="1">
        <v>6</v>
      </c>
      <c r="R11" s="27">
        <v>1</v>
      </c>
      <c r="S11" s="1">
        <v>56</v>
      </c>
      <c r="T11" s="1">
        <v>240.29999999999998</v>
      </c>
      <c r="U11" s="1">
        <v>15.374999999999998</v>
      </c>
      <c r="V11" s="54">
        <v>311.67499999999995</v>
      </c>
      <c r="W11" s="1">
        <v>15.482250000000008</v>
      </c>
      <c r="X11" s="1">
        <v>-6.3349999999999937</v>
      </c>
      <c r="Y11" s="1">
        <v>177.96499999999997</v>
      </c>
      <c r="Z11" s="1">
        <v>146.79750000000001</v>
      </c>
      <c r="AA11" s="1">
        <v>-140.46249999999998</v>
      </c>
      <c r="AB11" s="39">
        <v>-187.21374999999998</v>
      </c>
    </row>
    <row r="12" spans="1:28" x14ac:dyDescent="0.55000000000000004">
      <c r="A12" s="26" t="s">
        <v>57</v>
      </c>
      <c r="B12" s="26">
        <v>100</v>
      </c>
      <c r="C12" s="26" t="s">
        <v>58</v>
      </c>
      <c r="D12" s="1">
        <v>176</v>
      </c>
      <c r="E12" s="1">
        <v>11.1</v>
      </c>
      <c r="F12" s="1">
        <v>0</v>
      </c>
      <c r="G12" s="1">
        <v>190</v>
      </c>
      <c r="H12" s="1">
        <v>3</v>
      </c>
      <c r="I12" s="1">
        <v>12</v>
      </c>
      <c r="J12" s="1">
        <v>1.4</v>
      </c>
      <c r="K12" s="1">
        <v>2.8</v>
      </c>
      <c r="L12" s="1">
        <v>13</v>
      </c>
      <c r="M12" s="1">
        <v>0</v>
      </c>
      <c r="N12" s="1">
        <v>0.05</v>
      </c>
      <c r="O12" s="1">
        <v>0.12</v>
      </c>
      <c r="P12" s="1">
        <v>0.21</v>
      </c>
      <c r="Q12" s="1">
        <v>3</v>
      </c>
      <c r="R12" s="27">
        <v>1</v>
      </c>
      <c r="S12" s="1">
        <v>44.4</v>
      </c>
      <c r="T12" s="1">
        <v>335.7</v>
      </c>
      <c r="U12" s="1">
        <v>1.125</v>
      </c>
      <c r="V12" s="54">
        <v>381.22499999999997</v>
      </c>
      <c r="W12" s="1">
        <v>-5.1592500000000001</v>
      </c>
      <c r="X12" s="1">
        <v>-31.844999999999992</v>
      </c>
      <c r="Y12" s="1">
        <v>259.45499999999998</v>
      </c>
      <c r="Z12" s="1">
        <v>221.33249999999998</v>
      </c>
      <c r="AA12" s="1">
        <v>-189.48749999999998</v>
      </c>
      <c r="AB12" s="39">
        <v>-246.67124999999999</v>
      </c>
    </row>
    <row r="13" spans="1:28" x14ac:dyDescent="0.55000000000000004">
      <c r="A13" s="26" t="s">
        <v>59</v>
      </c>
      <c r="B13" s="26">
        <v>100</v>
      </c>
      <c r="C13" s="26" t="s">
        <v>60</v>
      </c>
      <c r="D13" s="1">
        <v>122</v>
      </c>
      <c r="E13" s="1">
        <v>16</v>
      </c>
      <c r="F13" s="1">
        <v>0</v>
      </c>
      <c r="G13" s="1">
        <v>330</v>
      </c>
      <c r="H13" s="1">
        <v>4</v>
      </c>
      <c r="I13" s="1">
        <v>22</v>
      </c>
      <c r="J13" s="1">
        <v>1.4</v>
      </c>
      <c r="K13" s="1">
        <v>4.5</v>
      </c>
      <c r="L13" s="1">
        <v>3</v>
      </c>
      <c r="M13" s="1">
        <v>0</v>
      </c>
      <c r="N13" s="1">
        <v>0.08</v>
      </c>
      <c r="O13" s="1">
        <v>0.2</v>
      </c>
      <c r="P13" s="1">
        <v>0.32</v>
      </c>
      <c r="Q13" s="1">
        <v>9</v>
      </c>
      <c r="R13" s="27">
        <v>1</v>
      </c>
      <c r="S13" s="1">
        <v>64</v>
      </c>
      <c r="T13" s="1">
        <v>113.39999999999999</v>
      </c>
      <c r="U13" s="1">
        <v>17.25</v>
      </c>
      <c r="V13" s="54">
        <v>194.64999999999998</v>
      </c>
      <c r="W13" s="1">
        <v>38.695500000000003</v>
      </c>
      <c r="X13" s="1">
        <v>25.07</v>
      </c>
      <c r="Y13" s="1">
        <v>74.47</v>
      </c>
      <c r="Z13" s="1">
        <v>55.005000000000003</v>
      </c>
      <c r="AA13" s="1">
        <v>-80.074999999999989</v>
      </c>
      <c r="AB13" s="39">
        <v>-109.27249999999999</v>
      </c>
    </row>
    <row r="14" spans="1:28" x14ac:dyDescent="0.55000000000000004">
      <c r="A14" s="26" t="s">
        <v>61</v>
      </c>
      <c r="B14" s="26">
        <v>100</v>
      </c>
      <c r="C14" s="26" t="s">
        <v>62</v>
      </c>
      <c r="D14" s="1">
        <v>130</v>
      </c>
      <c r="E14" s="1">
        <v>15</v>
      </c>
      <c r="F14" s="1">
        <v>0</v>
      </c>
      <c r="G14" s="1">
        <v>310</v>
      </c>
      <c r="H14" s="1">
        <v>4</v>
      </c>
      <c r="I14" s="1">
        <v>20</v>
      </c>
      <c r="J14" s="1">
        <v>1.4</v>
      </c>
      <c r="K14" s="1">
        <v>3.2</v>
      </c>
      <c r="L14" s="1">
        <v>5</v>
      </c>
      <c r="M14" s="1">
        <v>0</v>
      </c>
      <c r="N14" s="1">
        <v>0.08</v>
      </c>
      <c r="O14" s="1">
        <v>0.17</v>
      </c>
      <c r="P14" s="1">
        <v>0.34</v>
      </c>
      <c r="Q14" s="1">
        <v>6</v>
      </c>
      <c r="R14" s="27">
        <v>1</v>
      </c>
      <c r="S14" s="1">
        <v>60</v>
      </c>
      <c r="T14" s="1">
        <v>143.1</v>
      </c>
      <c r="U14" s="1">
        <v>15.75</v>
      </c>
      <c r="V14" s="54">
        <v>218.85</v>
      </c>
      <c r="W14" s="1">
        <v>31.549499999999998</v>
      </c>
      <c r="X14" s="1">
        <v>16.229999999999997</v>
      </c>
      <c r="Y14" s="1">
        <v>99.329999999999984</v>
      </c>
      <c r="Z14" s="1">
        <v>77.444999999999993</v>
      </c>
      <c r="AA14" s="1">
        <v>-93.674999999999997</v>
      </c>
      <c r="AB14" s="39">
        <v>-126.5025</v>
      </c>
    </row>
    <row r="15" spans="1:28" x14ac:dyDescent="0.55000000000000004">
      <c r="A15" s="26" t="s">
        <v>63</v>
      </c>
      <c r="B15" s="26">
        <v>100</v>
      </c>
      <c r="C15" s="26" t="s">
        <v>64</v>
      </c>
      <c r="D15" s="1">
        <v>127</v>
      </c>
      <c r="E15" s="1">
        <v>15.3</v>
      </c>
      <c r="F15" s="1">
        <v>0</v>
      </c>
      <c r="G15" s="1">
        <v>300</v>
      </c>
      <c r="H15" s="1">
        <v>4</v>
      </c>
      <c r="I15" s="1">
        <v>20</v>
      </c>
      <c r="J15" s="1">
        <v>1.4</v>
      </c>
      <c r="K15" s="1">
        <v>3.7</v>
      </c>
      <c r="L15" s="1">
        <v>6</v>
      </c>
      <c r="M15" s="1">
        <v>0</v>
      </c>
      <c r="N15" s="1">
        <v>0.08</v>
      </c>
      <c r="O15" s="1">
        <v>0.19</v>
      </c>
      <c r="P15" s="1">
        <v>0.3</v>
      </c>
      <c r="Q15" s="1">
        <v>6</v>
      </c>
      <c r="R15" s="27">
        <v>1</v>
      </c>
      <c r="S15" s="1">
        <v>61.2</v>
      </c>
      <c r="T15" s="1">
        <v>153.9</v>
      </c>
      <c r="U15" s="1">
        <v>17.25</v>
      </c>
      <c r="V15" s="54">
        <v>232.35000000000002</v>
      </c>
      <c r="W15" s="1">
        <v>30.994499999999999</v>
      </c>
      <c r="X15" s="1">
        <v>14.729999999999997</v>
      </c>
      <c r="Y15" s="1">
        <v>107.43</v>
      </c>
      <c r="Z15" s="1">
        <v>84.195000000000007</v>
      </c>
      <c r="AA15" s="1">
        <v>-98.925000000000011</v>
      </c>
      <c r="AB15" s="39">
        <v>-133.77750000000003</v>
      </c>
    </row>
    <row r="16" spans="1:28" x14ac:dyDescent="0.55000000000000004">
      <c r="A16" s="26" t="s">
        <v>65</v>
      </c>
      <c r="B16" s="26">
        <v>100</v>
      </c>
      <c r="C16" s="26" t="s">
        <v>66</v>
      </c>
      <c r="D16" s="1">
        <v>110</v>
      </c>
      <c r="E16" s="1">
        <v>17.7</v>
      </c>
      <c r="F16" s="1">
        <v>0</v>
      </c>
      <c r="G16" s="1">
        <v>380</v>
      </c>
      <c r="H16" s="1">
        <v>4</v>
      </c>
      <c r="I16" s="1">
        <v>23</v>
      </c>
      <c r="J16" s="1">
        <v>2.4</v>
      </c>
      <c r="K16" s="1">
        <v>3.4</v>
      </c>
      <c r="L16" s="1">
        <v>4</v>
      </c>
      <c r="M16" s="1">
        <v>0</v>
      </c>
      <c r="N16" s="1">
        <v>0.12</v>
      </c>
      <c r="O16" s="1">
        <v>0.26</v>
      </c>
      <c r="P16" s="1">
        <v>0.43</v>
      </c>
      <c r="Q16" s="1">
        <v>11</v>
      </c>
      <c r="R16" s="27">
        <v>1</v>
      </c>
      <c r="S16" s="1">
        <v>70.8</v>
      </c>
      <c r="T16" s="1">
        <v>90.899999999999991</v>
      </c>
      <c r="U16" s="1">
        <v>14.25</v>
      </c>
      <c r="V16" s="54">
        <v>175.95</v>
      </c>
      <c r="W16" s="1">
        <v>47.926499999999997</v>
      </c>
      <c r="X16" s="1">
        <v>35.61</v>
      </c>
      <c r="Y16" s="1">
        <v>55.709999999999994</v>
      </c>
      <c r="Z16" s="1">
        <v>38.114999999999995</v>
      </c>
      <c r="AA16" s="1">
        <v>-73.724999999999994</v>
      </c>
      <c r="AB16" s="39">
        <v>-100.11749999999999</v>
      </c>
    </row>
    <row r="17" spans="1:28" x14ac:dyDescent="0.55000000000000004">
      <c r="A17" s="26" t="s">
        <v>67</v>
      </c>
      <c r="B17" s="26">
        <v>100</v>
      </c>
      <c r="C17" s="26" t="s">
        <v>68</v>
      </c>
      <c r="D17" s="1">
        <v>105</v>
      </c>
      <c r="E17" s="1">
        <v>18.5</v>
      </c>
      <c r="F17" s="1">
        <v>0</v>
      </c>
      <c r="G17" s="1">
        <v>320</v>
      </c>
      <c r="H17" s="1">
        <v>4</v>
      </c>
      <c r="I17" s="1">
        <v>21</v>
      </c>
      <c r="J17" s="1">
        <v>0.5</v>
      </c>
      <c r="K17" s="1">
        <v>2.7</v>
      </c>
      <c r="L17" s="1">
        <v>5</v>
      </c>
      <c r="M17" s="1">
        <v>0.2</v>
      </c>
      <c r="N17" s="1">
        <v>0.66</v>
      </c>
      <c r="O17" s="1">
        <v>0.23</v>
      </c>
      <c r="P17" s="1">
        <v>0.32</v>
      </c>
      <c r="Q17" s="1">
        <v>2</v>
      </c>
      <c r="R17" s="27">
        <v>2</v>
      </c>
      <c r="S17" s="1">
        <v>74</v>
      </c>
      <c r="T17" s="1">
        <v>126</v>
      </c>
      <c r="U17" s="1">
        <v>0.75</v>
      </c>
      <c r="V17" s="54">
        <v>200.75</v>
      </c>
      <c r="W17" s="1">
        <v>47.902500000000003</v>
      </c>
      <c r="X17" s="1">
        <v>33.849999999999994</v>
      </c>
      <c r="Y17" s="1">
        <v>85.85</v>
      </c>
      <c r="Z17" s="1">
        <v>65.775000000000006</v>
      </c>
      <c r="AA17" s="1">
        <v>-99.625</v>
      </c>
      <c r="AB17" s="39">
        <v>-129.73750000000001</v>
      </c>
    </row>
    <row r="18" spans="1:28" x14ac:dyDescent="0.55000000000000004">
      <c r="A18" s="26" t="s">
        <v>69</v>
      </c>
      <c r="B18" s="26">
        <v>100</v>
      </c>
      <c r="C18" s="26" t="s">
        <v>70</v>
      </c>
      <c r="D18" s="1">
        <v>133</v>
      </c>
      <c r="E18" s="1">
        <v>14.7</v>
      </c>
      <c r="F18" s="1">
        <v>0</v>
      </c>
      <c r="G18" s="1">
        <v>300</v>
      </c>
      <c r="H18" s="1">
        <v>4</v>
      </c>
      <c r="I18" s="1">
        <v>18</v>
      </c>
      <c r="J18" s="1">
        <v>0.6</v>
      </c>
      <c r="K18" s="1">
        <v>2.7</v>
      </c>
      <c r="L18" s="1">
        <v>6</v>
      </c>
      <c r="M18" s="1">
        <v>0.3</v>
      </c>
      <c r="N18" s="1">
        <v>0.63</v>
      </c>
      <c r="O18" s="1">
        <v>0.23</v>
      </c>
      <c r="P18" s="1">
        <v>0.28000000000000003</v>
      </c>
      <c r="Q18" s="1">
        <v>2</v>
      </c>
      <c r="R18" s="27">
        <v>2</v>
      </c>
      <c r="S18" s="1">
        <v>58.8</v>
      </c>
      <c r="T18" s="1">
        <v>165.6</v>
      </c>
      <c r="U18" s="1">
        <v>12.75</v>
      </c>
      <c r="V18" s="54">
        <v>237.14999999999998</v>
      </c>
      <c r="W18" s="1">
        <v>27.970499999999998</v>
      </c>
      <c r="X18" s="1">
        <v>11.369999999999997</v>
      </c>
      <c r="Y18" s="1">
        <v>118.16999999999999</v>
      </c>
      <c r="Z18" s="1">
        <v>94.454999999999998</v>
      </c>
      <c r="AA18" s="1">
        <v>-105.82499999999999</v>
      </c>
      <c r="AB18" s="39">
        <v>-141.39749999999998</v>
      </c>
    </row>
    <row r="19" spans="1:28" x14ac:dyDescent="0.55000000000000004">
      <c r="A19" s="26" t="s">
        <v>71</v>
      </c>
      <c r="B19" s="26">
        <v>100</v>
      </c>
      <c r="C19" s="26" t="s">
        <v>72</v>
      </c>
      <c r="D19" s="1">
        <v>113</v>
      </c>
      <c r="E19" s="1">
        <v>17.2</v>
      </c>
      <c r="F19" s="1">
        <v>0</v>
      </c>
      <c r="G19" s="1">
        <v>310</v>
      </c>
      <c r="H19" s="1">
        <v>4</v>
      </c>
      <c r="I19" s="1">
        <v>22</v>
      </c>
      <c r="J19" s="1">
        <v>0.3</v>
      </c>
      <c r="K19" s="1">
        <v>1.6</v>
      </c>
      <c r="L19" s="1">
        <v>6</v>
      </c>
      <c r="M19" s="1">
        <v>0.1</v>
      </c>
      <c r="N19" s="1">
        <v>0.69</v>
      </c>
      <c r="O19" s="1">
        <v>0.15</v>
      </c>
      <c r="P19" s="1">
        <v>0.32</v>
      </c>
      <c r="Q19" s="1">
        <v>1</v>
      </c>
      <c r="R19" s="27">
        <v>1</v>
      </c>
      <c r="S19" s="1">
        <v>68.8</v>
      </c>
      <c r="T19" s="1">
        <v>166.5</v>
      </c>
      <c r="U19" s="1">
        <v>11.25</v>
      </c>
      <c r="V19" s="54">
        <v>246.55</v>
      </c>
      <c r="W19" s="1">
        <v>36.748499999999993</v>
      </c>
      <c r="X19" s="1">
        <v>19.489999999999995</v>
      </c>
      <c r="Y19" s="1">
        <v>117.19</v>
      </c>
      <c r="Z19" s="1">
        <v>92.534999999999997</v>
      </c>
      <c r="AA19" s="1">
        <v>-112.02500000000001</v>
      </c>
      <c r="AB19" s="39">
        <v>-149.00750000000002</v>
      </c>
    </row>
    <row r="20" spans="1:28" x14ac:dyDescent="0.55000000000000004">
      <c r="A20" s="26" t="s">
        <v>73</v>
      </c>
      <c r="B20" s="26">
        <v>100</v>
      </c>
      <c r="C20" s="26" t="s">
        <v>74</v>
      </c>
      <c r="D20" s="1">
        <v>152</v>
      </c>
      <c r="E20" s="1">
        <v>12.8</v>
      </c>
      <c r="F20" s="1">
        <v>0</v>
      </c>
      <c r="G20" s="1">
        <v>240</v>
      </c>
      <c r="H20" s="1">
        <v>3</v>
      </c>
      <c r="I20" s="1">
        <v>15</v>
      </c>
      <c r="J20" s="1">
        <v>0.6</v>
      </c>
      <c r="K20" s="1">
        <v>1.8</v>
      </c>
      <c r="L20" s="1">
        <v>11</v>
      </c>
      <c r="M20" s="1">
        <v>0.5</v>
      </c>
      <c r="N20" s="1">
        <v>0.51</v>
      </c>
      <c r="O20" s="1">
        <v>0.13</v>
      </c>
      <c r="P20" s="1">
        <v>0.22</v>
      </c>
      <c r="Q20" s="1">
        <v>2</v>
      </c>
      <c r="R20" s="27">
        <v>1</v>
      </c>
      <c r="S20" s="1">
        <v>51.2</v>
      </c>
      <c r="T20" s="1">
        <v>314.09999999999997</v>
      </c>
      <c r="U20" s="1">
        <v>0.375</v>
      </c>
      <c r="V20" s="54">
        <v>365.67499999999995</v>
      </c>
      <c r="W20" s="1">
        <v>3.6622500000000073</v>
      </c>
      <c r="X20" s="1">
        <v>-21.934999999999988</v>
      </c>
      <c r="Y20" s="1">
        <v>240.96499999999997</v>
      </c>
      <c r="Z20" s="1">
        <v>204.39749999999998</v>
      </c>
      <c r="AA20" s="1">
        <v>-182.46249999999998</v>
      </c>
      <c r="AB20" s="39">
        <v>-237.31374999999997</v>
      </c>
    </row>
    <row r="21" spans="1:28" x14ac:dyDescent="0.55000000000000004">
      <c r="A21" s="26" t="s">
        <v>75</v>
      </c>
      <c r="B21" s="26">
        <v>100</v>
      </c>
      <c r="C21" s="26" t="s">
        <v>76</v>
      </c>
      <c r="D21" s="1">
        <v>115</v>
      </c>
      <c r="E21" s="1">
        <v>16.899999999999999</v>
      </c>
      <c r="F21" s="1">
        <v>0</v>
      </c>
      <c r="G21" s="1">
        <v>350</v>
      </c>
      <c r="H21" s="1">
        <v>4</v>
      </c>
      <c r="I21" s="1">
        <v>24</v>
      </c>
      <c r="J21" s="1">
        <v>0.7</v>
      </c>
      <c r="K21" s="1">
        <v>2</v>
      </c>
      <c r="L21" s="1">
        <v>4</v>
      </c>
      <c r="M21" s="1">
        <v>0.1</v>
      </c>
      <c r="N21" s="1">
        <v>0.9</v>
      </c>
      <c r="O21" s="1">
        <v>0.21</v>
      </c>
      <c r="P21" s="1">
        <v>0.31</v>
      </c>
      <c r="Q21" s="1">
        <v>2</v>
      </c>
      <c r="R21" s="27">
        <v>1</v>
      </c>
      <c r="S21" s="1">
        <v>67.599999999999994</v>
      </c>
      <c r="T21" s="1">
        <v>85.5</v>
      </c>
      <c r="U21" s="1">
        <v>17.25</v>
      </c>
      <c r="V21" s="54">
        <v>170.35</v>
      </c>
      <c r="W21" s="1">
        <v>45.454499999999996</v>
      </c>
      <c r="X21" s="1">
        <v>33.529999999999994</v>
      </c>
      <c r="Y21" s="1">
        <v>51.43</v>
      </c>
      <c r="Z21" s="1">
        <v>34.395000000000003</v>
      </c>
      <c r="AA21" s="1">
        <v>-67.924999999999997</v>
      </c>
      <c r="AB21" s="39">
        <v>-93.477500000000006</v>
      </c>
    </row>
    <row r="22" spans="1:28" x14ac:dyDescent="0.55000000000000004">
      <c r="A22" s="26" t="s">
        <v>77</v>
      </c>
      <c r="B22" s="26">
        <v>100</v>
      </c>
      <c r="C22" s="26" t="s">
        <v>78</v>
      </c>
      <c r="D22" s="1">
        <v>125</v>
      </c>
      <c r="E22" s="1">
        <v>15.6</v>
      </c>
      <c r="F22" s="1">
        <v>0</v>
      </c>
      <c r="G22" s="1">
        <v>320</v>
      </c>
      <c r="H22" s="1">
        <v>4</v>
      </c>
      <c r="I22" s="1">
        <v>22</v>
      </c>
      <c r="J22" s="1">
        <v>0.5</v>
      </c>
      <c r="K22" s="1">
        <v>1.9</v>
      </c>
      <c r="L22" s="1">
        <v>5</v>
      </c>
      <c r="M22" s="1">
        <v>0.2</v>
      </c>
      <c r="N22" s="1">
        <v>0.79</v>
      </c>
      <c r="O22" s="1">
        <v>0.18</v>
      </c>
      <c r="P22" s="1">
        <v>0.36</v>
      </c>
      <c r="Q22" s="1">
        <v>1</v>
      </c>
      <c r="R22" s="27">
        <v>1</v>
      </c>
      <c r="S22" s="1">
        <v>62.4</v>
      </c>
      <c r="T22" s="1">
        <v>143.1</v>
      </c>
      <c r="U22" s="1">
        <v>15</v>
      </c>
      <c r="V22" s="54">
        <v>220.5</v>
      </c>
      <c r="W22" s="1">
        <v>33.734999999999999</v>
      </c>
      <c r="X22" s="1">
        <v>18.299999999999997</v>
      </c>
      <c r="Y22" s="1">
        <v>99</v>
      </c>
      <c r="Z22" s="1">
        <v>76.95</v>
      </c>
      <c r="AA22" s="1">
        <v>-95.25</v>
      </c>
      <c r="AB22" s="39">
        <v>-128.32500000000002</v>
      </c>
    </row>
    <row r="23" spans="1:28" x14ac:dyDescent="0.55000000000000004">
      <c r="A23" s="26" t="s">
        <v>79</v>
      </c>
      <c r="B23" s="26">
        <v>100</v>
      </c>
      <c r="C23" s="26" t="s">
        <v>80</v>
      </c>
      <c r="D23" s="1">
        <v>105</v>
      </c>
      <c r="E23" s="1">
        <v>18.5</v>
      </c>
      <c r="F23" s="1">
        <v>0</v>
      </c>
      <c r="G23" s="1">
        <v>430</v>
      </c>
      <c r="H23" s="1">
        <v>3</v>
      </c>
      <c r="I23" s="1">
        <v>27</v>
      </c>
      <c r="J23" s="1">
        <v>0.9</v>
      </c>
      <c r="K23" s="1">
        <v>2.2000000000000002</v>
      </c>
      <c r="L23" s="1">
        <v>3</v>
      </c>
      <c r="M23" s="1">
        <v>0.3</v>
      </c>
      <c r="N23" s="1">
        <v>1.32</v>
      </c>
      <c r="O23" s="1">
        <v>0.25</v>
      </c>
      <c r="P23" s="1">
        <v>0.54</v>
      </c>
      <c r="Q23" s="1">
        <v>1</v>
      </c>
      <c r="R23" s="27">
        <v>1</v>
      </c>
      <c r="S23" s="1">
        <v>74</v>
      </c>
      <c r="T23" s="1">
        <v>29.7</v>
      </c>
      <c r="U23" s="1">
        <v>13.875</v>
      </c>
      <c r="V23" s="54">
        <v>117.575</v>
      </c>
      <c r="W23" s="1">
        <v>58.715249999999997</v>
      </c>
      <c r="X23" s="1">
        <v>50.484999999999999</v>
      </c>
      <c r="Y23" s="1">
        <v>6.1849999999999987</v>
      </c>
      <c r="Z23" s="1">
        <v>-5.5725000000000016</v>
      </c>
      <c r="AA23" s="1">
        <v>-44.912500000000001</v>
      </c>
      <c r="AB23" s="39">
        <v>-62.548749999999998</v>
      </c>
    </row>
    <row r="24" spans="1:28" x14ac:dyDescent="0.55000000000000004">
      <c r="A24" s="26" t="s">
        <v>81</v>
      </c>
      <c r="B24" s="26">
        <v>100</v>
      </c>
      <c r="C24" s="26" t="s">
        <v>82</v>
      </c>
      <c r="D24" s="1">
        <v>118</v>
      </c>
      <c r="E24" s="1">
        <v>16.5</v>
      </c>
      <c r="F24" s="1">
        <v>0</v>
      </c>
      <c r="G24" s="1">
        <v>220</v>
      </c>
      <c r="H24" s="1">
        <v>14</v>
      </c>
      <c r="I24" s="1">
        <v>17</v>
      </c>
      <c r="J24" s="1">
        <v>0.5</v>
      </c>
      <c r="K24" s="1">
        <v>1.2</v>
      </c>
      <c r="L24" s="1">
        <v>47</v>
      </c>
      <c r="M24" s="1">
        <v>0.4</v>
      </c>
      <c r="N24" s="1">
        <v>7.0000000000000007E-2</v>
      </c>
      <c r="O24" s="1">
        <v>0.1</v>
      </c>
      <c r="P24" s="1">
        <v>0.38</v>
      </c>
      <c r="Q24" s="1">
        <v>10</v>
      </c>
      <c r="R24" s="27">
        <v>2</v>
      </c>
      <c r="S24" s="1">
        <v>66</v>
      </c>
      <c r="T24" s="1">
        <v>123.3</v>
      </c>
      <c r="U24" s="1">
        <v>0</v>
      </c>
      <c r="V24" s="54">
        <v>189.3</v>
      </c>
      <c r="W24" s="1">
        <v>41.390999999999998</v>
      </c>
      <c r="X24" s="1">
        <v>28.139999999999993</v>
      </c>
      <c r="Y24" s="1">
        <v>85.44</v>
      </c>
      <c r="Z24" s="1">
        <v>66.509999999999991</v>
      </c>
      <c r="AA24" s="1">
        <v>-94.65</v>
      </c>
      <c r="AB24" s="39">
        <v>-123.04500000000002</v>
      </c>
    </row>
    <row r="25" spans="1:28" x14ac:dyDescent="0.55000000000000004">
      <c r="A25" s="26" t="s">
        <v>83</v>
      </c>
      <c r="B25" s="26">
        <v>100</v>
      </c>
      <c r="C25" s="26" t="s">
        <v>84</v>
      </c>
      <c r="D25" s="1">
        <v>120</v>
      </c>
      <c r="E25" s="1">
        <v>16.3</v>
      </c>
      <c r="F25" s="1">
        <v>0</v>
      </c>
      <c r="G25" s="1">
        <v>210</v>
      </c>
      <c r="H25" s="1">
        <v>20</v>
      </c>
      <c r="I25" s="1">
        <v>16</v>
      </c>
      <c r="J25" s="1">
        <v>0.6</v>
      </c>
      <c r="K25" s="1">
        <v>1.5</v>
      </c>
      <c r="L25" s="1">
        <v>51</v>
      </c>
      <c r="M25" s="1">
        <v>0.6</v>
      </c>
      <c r="N25" s="1">
        <v>7.0000000000000007E-2</v>
      </c>
      <c r="O25" s="1">
        <v>0.09</v>
      </c>
      <c r="P25" s="1">
        <v>0.3</v>
      </c>
      <c r="Q25" s="1">
        <v>8</v>
      </c>
      <c r="R25" s="27">
        <v>2</v>
      </c>
      <c r="S25" s="1">
        <v>65.2</v>
      </c>
      <c r="T25" s="1">
        <v>141.29999999999998</v>
      </c>
      <c r="U25" s="1">
        <v>0</v>
      </c>
      <c r="V25" s="54">
        <v>206.5</v>
      </c>
      <c r="W25" s="1">
        <v>38.355000000000004</v>
      </c>
      <c r="X25" s="1">
        <v>23.9</v>
      </c>
      <c r="Y25" s="1">
        <v>99.999999999999972</v>
      </c>
      <c r="Z25" s="1">
        <v>79.349999999999994</v>
      </c>
      <c r="AA25" s="1">
        <v>-103.25</v>
      </c>
      <c r="AB25" s="39">
        <v>-134.22499999999999</v>
      </c>
    </row>
    <row r="26" spans="1:28" x14ac:dyDescent="0.55000000000000004">
      <c r="A26" s="26" t="s">
        <v>85</v>
      </c>
      <c r="B26" s="26">
        <v>100</v>
      </c>
      <c r="C26" s="26" t="s">
        <v>86</v>
      </c>
      <c r="D26" s="1">
        <v>117</v>
      </c>
      <c r="E26" s="1">
        <v>16.7</v>
      </c>
      <c r="F26" s="1">
        <v>0</v>
      </c>
      <c r="G26" s="1">
        <v>230</v>
      </c>
      <c r="H26" s="1">
        <v>10</v>
      </c>
      <c r="I26" s="1">
        <v>19</v>
      </c>
      <c r="J26" s="1">
        <v>0.5</v>
      </c>
      <c r="K26" s="1">
        <v>1</v>
      </c>
      <c r="L26" s="1">
        <v>44</v>
      </c>
      <c r="M26" s="1">
        <v>0.3</v>
      </c>
      <c r="N26" s="1">
        <v>0.08</v>
      </c>
      <c r="O26" s="1">
        <v>0.1</v>
      </c>
      <c r="P26" s="1">
        <v>0.45</v>
      </c>
      <c r="Q26" s="1">
        <v>12</v>
      </c>
      <c r="R26" s="27">
        <v>2</v>
      </c>
      <c r="S26" s="1">
        <v>66.8</v>
      </c>
      <c r="T26" s="1">
        <v>108.89999999999999</v>
      </c>
      <c r="U26" s="1">
        <v>0</v>
      </c>
      <c r="V26" s="54">
        <v>175.7</v>
      </c>
      <c r="W26" s="1">
        <v>43.959000000000003</v>
      </c>
      <c r="X26" s="1">
        <v>31.659999999999997</v>
      </c>
      <c r="Y26" s="1">
        <v>73.759999999999991</v>
      </c>
      <c r="Z26" s="1">
        <v>56.19</v>
      </c>
      <c r="AA26" s="1">
        <v>-87.85</v>
      </c>
      <c r="AB26" s="39">
        <v>-114.205</v>
      </c>
    </row>
    <row r="27" spans="1:28" x14ac:dyDescent="0.55000000000000004">
      <c r="A27" s="26" t="s">
        <v>87</v>
      </c>
      <c r="B27" s="26">
        <v>100</v>
      </c>
      <c r="C27" s="26" t="s">
        <v>88</v>
      </c>
      <c r="D27" s="1">
        <v>113</v>
      </c>
      <c r="E27" s="1">
        <v>17.3</v>
      </c>
      <c r="F27" s="1">
        <v>0</v>
      </c>
      <c r="G27" s="1">
        <v>340</v>
      </c>
      <c r="H27" s="1">
        <v>4</v>
      </c>
      <c r="I27" s="1">
        <v>27</v>
      </c>
      <c r="J27" s="1">
        <v>0.3</v>
      </c>
      <c r="K27" s="1">
        <v>0.6</v>
      </c>
      <c r="L27" s="1">
        <v>18</v>
      </c>
      <c r="M27" s="1">
        <v>0.1</v>
      </c>
      <c r="N27" s="1">
        <v>0.09</v>
      </c>
      <c r="O27" s="1">
        <v>0.1</v>
      </c>
      <c r="P27" s="1">
        <v>0.56999999999999995</v>
      </c>
      <c r="Q27" s="1">
        <v>12</v>
      </c>
      <c r="R27" s="27">
        <v>3</v>
      </c>
      <c r="S27" s="1">
        <v>69.2</v>
      </c>
      <c r="T27" s="1">
        <v>49.5</v>
      </c>
      <c r="U27" s="1">
        <v>13.5</v>
      </c>
      <c r="V27" s="54">
        <v>132.19999999999999</v>
      </c>
      <c r="W27" s="1">
        <v>52.014000000000003</v>
      </c>
      <c r="X27" s="1">
        <v>42.760000000000005</v>
      </c>
      <c r="Y27" s="1">
        <v>23.060000000000002</v>
      </c>
      <c r="Z27" s="1">
        <v>9.8400000000000034</v>
      </c>
      <c r="AA27" s="1">
        <v>-52.599999999999994</v>
      </c>
      <c r="AB27" s="39">
        <v>-72.429999999999993</v>
      </c>
    </row>
    <row r="28" spans="1:28" x14ac:dyDescent="0.55000000000000004">
      <c r="A28" s="26" t="s">
        <v>89</v>
      </c>
      <c r="B28" s="26">
        <v>100</v>
      </c>
      <c r="C28" s="26" t="s">
        <v>90</v>
      </c>
      <c r="D28" s="1">
        <v>115</v>
      </c>
      <c r="E28" s="1">
        <v>17</v>
      </c>
      <c r="F28" s="1">
        <v>0</v>
      </c>
      <c r="G28" s="1">
        <v>290</v>
      </c>
      <c r="H28" s="1">
        <v>5</v>
      </c>
      <c r="I28" s="1">
        <v>21</v>
      </c>
      <c r="J28" s="1">
        <v>0.6</v>
      </c>
      <c r="K28" s="1">
        <v>1.6</v>
      </c>
      <c r="L28" s="1">
        <v>40</v>
      </c>
      <c r="M28" s="1">
        <v>0.4</v>
      </c>
      <c r="N28" s="1">
        <v>0.1</v>
      </c>
      <c r="O28" s="1">
        <v>0.15</v>
      </c>
      <c r="P28" s="1">
        <v>0.25</v>
      </c>
      <c r="Q28" s="1">
        <v>13</v>
      </c>
      <c r="R28" s="27">
        <v>3</v>
      </c>
      <c r="S28" s="1">
        <v>68</v>
      </c>
      <c r="T28" s="1">
        <v>121.5</v>
      </c>
      <c r="U28" s="1">
        <v>0</v>
      </c>
      <c r="V28" s="54">
        <v>189.5</v>
      </c>
      <c r="W28" s="1">
        <v>43.364999999999995</v>
      </c>
      <c r="X28" s="1">
        <v>30.1</v>
      </c>
      <c r="Y28" s="1">
        <v>83.6</v>
      </c>
      <c r="Z28" s="1">
        <v>64.650000000000006</v>
      </c>
      <c r="AA28" s="1">
        <v>-94.75</v>
      </c>
      <c r="AB28" s="39">
        <v>-123.175</v>
      </c>
    </row>
    <row r="29" spans="1:28" x14ac:dyDescent="0.55000000000000004">
      <c r="A29" s="26" t="s">
        <v>91</v>
      </c>
      <c r="B29" s="26">
        <v>100</v>
      </c>
      <c r="C29" s="26" t="s">
        <v>92</v>
      </c>
      <c r="D29" s="1">
        <v>99</v>
      </c>
      <c r="E29" s="1">
        <v>19.7</v>
      </c>
      <c r="F29" s="1">
        <v>0</v>
      </c>
      <c r="G29" s="1">
        <v>410</v>
      </c>
      <c r="H29" s="1">
        <v>4</v>
      </c>
      <c r="I29" s="1">
        <v>32</v>
      </c>
      <c r="J29" s="1">
        <v>0.3</v>
      </c>
      <c r="K29" s="1">
        <v>0.6</v>
      </c>
      <c r="L29" s="1">
        <v>5</v>
      </c>
      <c r="M29" s="1">
        <v>0</v>
      </c>
      <c r="N29" s="1">
        <v>0.09</v>
      </c>
      <c r="O29" s="1">
        <v>0.11</v>
      </c>
      <c r="P29" s="1">
        <v>0.62</v>
      </c>
      <c r="Q29" s="1">
        <v>15</v>
      </c>
      <c r="R29" s="27">
        <v>3</v>
      </c>
      <c r="S29" s="1">
        <v>78.8</v>
      </c>
      <c r="T29" s="1">
        <v>4.5</v>
      </c>
      <c r="U29" s="1">
        <v>12.6</v>
      </c>
      <c r="V29" s="54">
        <v>95.899999999999991</v>
      </c>
      <c r="W29" s="1">
        <v>66.332999999999998</v>
      </c>
      <c r="X29" s="1">
        <v>59.62</v>
      </c>
      <c r="Y29" s="1">
        <v>-14.68</v>
      </c>
      <c r="Z29" s="1">
        <v>-24.269999999999996</v>
      </c>
      <c r="AA29" s="1">
        <v>-35.349999999999994</v>
      </c>
      <c r="AB29" s="39">
        <v>-49.734999999999992</v>
      </c>
    </row>
    <row r="30" spans="1:28" x14ac:dyDescent="0.55000000000000004">
      <c r="A30" s="41" t="s">
        <v>93</v>
      </c>
      <c r="B30" s="41">
        <v>100</v>
      </c>
      <c r="C30" s="41" t="s">
        <v>94</v>
      </c>
      <c r="D30" s="42">
        <v>134</v>
      </c>
      <c r="E30" s="42">
        <v>14.6</v>
      </c>
      <c r="F30" s="42">
        <v>0</v>
      </c>
      <c r="G30" s="42">
        <v>250</v>
      </c>
      <c r="H30" s="42">
        <v>8</v>
      </c>
      <c r="I30" s="42">
        <v>24</v>
      </c>
      <c r="J30" s="42">
        <v>0.8</v>
      </c>
      <c r="K30" s="42">
        <v>1.1000000000000001</v>
      </c>
      <c r="L30" s="42">
        <v>37</v>
      </c>
      <c r="M30" s="42">
        <v>0.1</v>
      </c>
      <c r="N30" s="42">
        <v>0.09</v>
      </c>
      <c r="O30" s="42">
        <v>0.17</v>
      </c>
      <c r="P30" s="42">
        <v>0.52</v>
      </c>
      <c r="Q30" s="42">
        <v>10</v>
      </c>
      <c r="R30" s="43">
        <v>1</v>
      </c>
      <c r="S30" s="53">
        <v>58.4</v>
      </c>
      <c r="T30" s="42">
        <v>99</v>
      </c>
      <c r="U30" s="42">
        <v>12.75</v>
      </c>
      <c r="V30" s="55">
        <v>170.15</v>
      </c>
      <c r="W30" s="42">
        <v>36.280499999999996</v>
      </c>
      <c r="X30" s="42">
        <v>24.369999999999997</v>
      </c>
      <c r="Y30" s="42">
        <v>64.97</v>
      </c>
      <c r="Z30" s="42">
        <v>47.954999999999998</v>
      </c>
      <c r="AA30" s="42">
        <v>-72.325000000000003</v>
      </c>
      <c r="AB30" s="40">
        <v>-97.847500000000011</v>
      </c>
    </row>
  </sheetData>
  <mergeCells count="5">
    <mergeCell ref="S3:V3"/>
    <mergeCell ref="E3:F3"/>
    <mergeCell ref="G3:K3"/>
    <mergeCell ref="L3:M3"/>
    <mergeCell ref="N3:P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D20D-942F-455A-B057-2DD8C4A2B19D}">
  <dimension ref="A1:AI32"/>
  <sheetViews>
    <sheetView topLeftCell="G2" zoomScale="75" workbookViewId="0">
      <selection activeCell="Z1" sqref="Z1:AC30"/>
    </sheetView>
  </sheetViews>
  <sheetFormatPr defaultColWidth="9" defaultRowHeight="15.75" customHeight="1" x14ac:dyDescent="0.55000000000000004"/>
  <cols>
    <col min="1" max="1" width="65.33203125" style="1" bestFit="1" customWidth="1"/>
    <col min="2" max="2" width="13.08203125" style="1" bestFit="1" customWidth="1"/>
    <col min="3" max="3" width="34.08203125" style="1" bestFit="1" customWidth="1"/>
    <col min="4" max="4" width="13.75" style="1" customWidth="1"/>
    <col min="5" max="5" width="8.5" style="1" customWidth="1"/>
    <col min="6" max="6" width="4.5" style="1" customWidth="1"/>
    <col min="7" max="7" width="5.75" style="1" bestFit="1" customWidth="1"/>
    <col min="8" max="9" width="4.75" style="1" bestFit="1" customWidth="1"/>
    <col min="10" max="11" width="4.58203125" style="1" bestFit="1" customWidth="1"/>
    <col min="12" max="12" width="4.75" style="1" bestFit="1" customWidth="1"/>
    <col min="13" max="13" width="4.5" style="1" bestFit="1" customWidth="1"/>
    <col min="14" max="16" width="5.58203125" style="1" bestFit="1" customWidth="1"/>
    <col min="17" max="18" width="4.75" style="1" bestFit="1" customWidth="1"/>
    <col min="19" max="19" width="5.58203125" style="1" bestFit="1" customWidth="1"/>
    <col min="20" max="20" width="5.5" style="1" customWidth="1"/>
    <col min="21" max="29" width="9" style="1"/>
    <col min="30" max="30" width="9.33203125" style="1" customWidth="1"/>
    <col min="31" max="32" width="9" style="1"/>
    <col min="33" max="33" width="9.5" style="1" bestFit="1" customWidth="1"/>
    <col min="34" max="34" width="8.83203125" style="1" customWidth="1"/>
    <col min="35" max="35" width="9" style="1" customWidth="1"/>
    <col min="36" max="16384" width="9" style="1"/>
  </cols>
  <sheetData>
    <row r="1" spans="1:35" ht="18" x14ac:dyDescent="0.55000000000000004"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5" ht="235" x14ac:dyDescent="0.55000000000000004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9" t="s">
        <v>14</v>
      </c>
      <c r="O2" s="9" t="s">
        <v>15</v>
      </c>
      <c r="P2" s="9" t="s">
        <v>16</v>
      </c>
      <c r="Q2" s="8" t="s">
        <v>17</v>
      </c>
      <c r="R2" s="10" t="s">
        <v>18</v>
      </c>
      <c r="S2" s="11" t="s">
        <v>19</v>
      </c>
      <c r="T2" s="12" t="s">
        <v>20</v>
      </c>
      <c r="U2" s="12" t="s">
        <v>21</v>
      </c>
      <c r="V2" s="13" t="s">
        <v>22</v>
      </c>
      <c r="W2" s="13" t="s">
        <v>23</v>
      </c>
      <c r="X2" s="13" t="s">
        <v>24</v>
      </c>
      <c r="Y2" s="14" t="s">
        <v>25</v>
      </c>
      <c r="Z2" s="15" t="s">
        <v>97</v>
      </c>
      <c r="AA2" s="15" t="s">
        <v>98</v>
      </c>
      <c r="AB2" s="15" t="s">
        <v>26</v>
      </c>
      <c r="AC2" s="16" t="s">
        <v>27</v>
      </c>
      <c r="AD2" s="30" t="s">
        <v>28</v>
      </c>
      <c r="AE2" s="31" t="s">
        <v>29</v>
      </c>
      <c r="AF2" s="32" t="s">
        <v>30</v>
      </c>
      <c r="AG2" s="32" t="s">
        <v>31</v>
      </c>
      <c r="AH2" s="32" t="s">
        <v>32</v>
      </c>
      <c r="AI2" s="33" t="s">
        <v>33</v>
      </c>
    </row>
    <row r="3" spans="1:35" ht="18" customHeight="1" x14ac:dyDescent="0.55000000000000004">
      <c r="A3" s="21"/>
      <c r="B3" s="22" t="s">
        <v>34</v>
      </c>
      <c r="C3" s="23" t="s">
        <v>35</v>
      </c>
      <c r="D3" s="22" t="s">
        <v>34</v>
      </c>
      <c r="E3" s="44" t="s">
        <v>36</v>
      </c>
      <c r="F3" s="45"/>
      <c r="G3" s="46" t="s">
        <v>37</v>
      </c>
      <c r="H3" s="47"/>
      <c r="I3" s="47"/>
      <c r="J3" s="47"/>
      <c r="K3" s="48"/>
      <c r="L3" s="46" t="s">
        <v>38</v>
      </c>
      <c r="M3" s="48"/>
      <c r="N3" s="44" t="s">
        <v>39</v>
      </c>
      <c r="O3" s="49"/>
      <c r="P3" s="45"/>
      <c r="Q3" s="24" t="s">
        <v>38</v>
      </c>
      <c r="R3" s="25" t="s">
        <v>39</v>
      </c>
      <c r="S3" s="52" t="s">
        <v>36</v>
      </c>
      <c r="T3" s="52"/>
      <c r="U3" s="52"/>
      <c r="V3" s="52"/>
      <c r="W3" s="52"/>
      <c r="X3" s="52"/>
      <c r="Y3" s="52"/>
      <c r="Z3" s="50" t="s">
        <v>40</v>
      </c>
      <c r="AA3" s="51"/>
      <c r="AB3" s="51"/>
      <c r="AC3" s="51"/>
      <c r="AD3" s="35"/>
      <c r="AE3" s="21"/>
      <c r="AF3" s="21"/>
      <c r="AG3" s="21"/>
      <c r="AH3" s="21"/>
      <c r="AI3" s="34"/>
    </row>
    <row r="4" spans="1:35" ht="18" x14ac:dyDescent="0.55000000000000004">
      <c r="A4" s="26" t="s">
        <v>41</v>
      </c>
      <c r="B4" s="26">
        <v>5000</v>
      </c>
      <c r="C4" s="26" t="s">
        <v>42</v>
      </c>
      <c r="D4" s="1">
        <v>200</v>
      </c>
      <c r="E4" s="1">
        <v>2</v>
      </c>
      <c r="F4" s="1">
        <v>1.5</v>
      </c>
      <c r="G4" s="1">
        <v>29</v>
      </c>
      <c r="H4" s="1">
        <v>3</v>
      </c>
      <c r="I4" s="1">
        <v>7</v>
      </c>
      <c r="J4" s="1">
        <v>0.1</v>
      </c>
      <c r="K4" s="1">
        <v>0.6</v>
      </c>
      <c r="L4" s="1">
        <v>0</v>
      </c>
      <c r="M4" s="1">
        <v>0</v>
      </c>
      <c r="N4" s="1">
        <v>0.02</v>
      </c>
      <c r="O4" s="1">
        <v>0.01</v>
      </c>
      <c r="P4" s="1">
        <v>0.02</v>
      </c>
      <c r="Q4" s="1">
        <v>3</v>
      </c>
      <c r="R4" s="27">
        <v>0</v>
      </c>
      <c r="S4" s="1">
        <v>2</v>
      </c>
      <c r="T4" s="26">
        <v>0.2</v>
      </c>
      <c r="U4" s="26">
        <v>38.1</v>
      </c>
      <c r="V4" s="1">
        <v>1.5</v>
      </c>
      <c r="W4" s="1">
        <v>0</v>
      </c>
      <c r="X4" s="1">
        <v>0</v>
      </c>
      <c r="Y4" s="1">
        <v>0</v>
      </c>
      <c r="Z4" s="1">
        <f>4*S4</f>
        <v>8</v>
      </c>
      <c r="AA4" s="1">
        <f>9*T4</f>
        <v>1.8</v>
      </c>
      <c r="AB4" s="1">
        <f>(3.75*U4)+(2*V4)+(2.4*W4)+(3*X4)+(7*Y4)</f>
        <v>145.875</v>
      </c>
      <c r="AC4" s="27">
        <f>SUM(Z4:AB4)</f>
        <v>155.67500000000001</v>
      </c>
      <c r="AD4" s="1">
        <f>Z4-0.13*AC4</f>
        <v>-12.237750000000002</v>
      </c>
      <c r="AE4" s="1">
        <f>Z4-0.2*AC4</f>
        <v>-23.135000000000005</v>
      </c>
      <c r="AF4" s="1">
        <f>AA4-0.2*AC4</f>
        <v>-29.335000000000004</v>
      </c>
      <c r="AG4" s="1">
        <f>AA4-0.3*AC4</f>
        <v>-44.902500000000003</v>
      </c>
      <c r="AH4" s="1">
        <f>AB4-0.5*AC4</f>
        <v>68.037499999999994</v>
      </c>
      <c r="AI4" s="1">
        <f>AB4-0.65*AC4</f>
        <v>44.686249999999987</v>
      </c>
    </row>
    <row r="5" spans="1:35" ht="18" x14ac:dyDescent="0.55000000000000004">
      <c r="A5" s="26" t="s">
        <v>43</v>
      </c>
      <c r="B5" s="26">
        <v>1000</v>
      </c>
      <c r="C5" s="26" t="s">
        <v>44</v>
      </c>
      <c r="D5" s="1">
        <v>200</v>
      </c>
      <c r="E5" s="1">
        <v>2.2999999999999998</v>
      </c>
      <c r="F5" s="1">
        <v>1.3</v>
      </c>
      <c r="G5" s="1">
        <v>9</v>
      </c>
      <c r="H5" s="1">
        <v>6</v>
      </c>
      <c r="I5" s="1">
        <v>6</v>
      </c>
      <c r="J5" s="1">
        <v>0.2</v>
      </c>
      <c r="K5" s="1">
        <v>0.1</v>
      </c>
      <c r="L5" s="1">
        <v>0</v>
      </c>
      <c r="M5" s="1">
        <v>0</v>
      </c>
      <c r="N5" s="1">
        <v>0.02</v>
      </c>
      <c r="O5" s="1">
        <v>0.01</v>
      </c>
      <c r="P5" s="1">
        <v>0.01</v>
      </c>
      <c r="Q5" s="1">
        <v>2</v>
      </c>
      <c r="R5" s="27">
        <v>0</v>
      </c>
      <c r="S5" s="1">
        <v>2.2999999999999998</v>
      </c>
      <c r="T5" s="26">
        <v>0.3</v>
      </c>
      <c r="U5" s="26">
        <v>21.4</v>
      </c>
      <c r="V5" s="1">
        <v>1.3</v>
      </c>
      <c r="W5" s="1">
        <v>0</v>
      </c>
      <c r="X5" s="1">
        <v>0</v>
      </c>
      <c r="Y5" s="1">
        <v>0</v>
      </c>
      <c r="Z5" s="1">
        <f t="shared" ref="Z5:Z30" si="0">4*S5</f>
        <v>9.1999999999999993</v>
      </c>
      <c r="AA5" s="1">
        <f t="shared" ref="AA5:AA30" si="1">9*T5</f>
        <v>2.6999999999999997</v>
      </c>
      <c r="AB5" s="1">
        <f t="shared" ref="AB5:AB30" si="2">(3.75*U5)+(2*V5)+(2.4*W5)+(3*X5)+(7*Y5)</f>
        <v>82.85</v>
      </c>
      <c r="AC5" s="27">
        <f t="shared" ref="AC5:AC30" si="3">SUM(Z5:AB5)</f>
        <v>94.75</v>
      </c>
      <c r="AD5" s="1">
        <f t="shared" ref="AD5:AD30" si="4">Z5-0.13*AC5</f>
        <v>-3.1175000000000015</v>
      </c>
      <c r="AE5" s="1">
        <f t="shared" ref="AE5:AE30" si="5">Z5-0.2*AC5</f>
        <v>-9.75</v>
      </c>
      <c r="AF5" s="1">
        <f t="shared" ref="AF5:AF30" si="6">AA5-0.2*AC5</f>
        <v>-16.25</v>
      </c>
      <c r="AG5" s="1">
        <f t="shared" ref="AG5:AG30" si="7">AA5-0.3*AC5</f>
        <v>-25.725000000000001</v>
      </c>
      <c r="AH5" s="1">
        <f t="shared" ref="AH5:AH30" si="8">AB5-0.5*AC5</f>
        <v>35.474999999999994</v>
      </c>
      <c r="AI5" s="1">
        <f t="shared" ref="AI5:AI30" si="9">AB5-0.65*AC5</f>
        <v>21.262499999999996</v>
      </c>
    </row>
    <row r="6" spans="1:35" ht="18" x14ac:dyDescent="0.55000000000000004">
      <c r="A6" s="26" t="s">
        <v>45</v>
      </c>
      <c r="B6" s="26">
        <v>1000</v>
      </c>
      <c r="C6" s="26" t="s">
        <v>46</v>
      </c>
      <c r="D6" s="1">
        <v>180</v>
      </c>
      <c r="E6" s="1">
        <v>5.3</v>
      </c>
      <c r="F6" s="1">
        <v>3</v>
      </c>
      <c r="G6" s="1">
        <v>14</v>
      </c>
      <c r="H6" s="1">
        <v>8</v>
      </c>
      <c r="I6" s="1">
        <v>20</v>
      </c>
      <c r="J6" s="1">
        <v>0.7</v>
      </c>
      <c r="K6" s="1">
        <v>0.7</v>
      </c>
      <c r="L6" s="1">
        <v>0</v>
      </c>
      <c r="M6" s="1">
        <v>0</v>
      </c>
      <c r="N6" s="1">
        <v>0.06</v>
      </c>
      <c r="O6" s="1">
        <v>0.03</v>
      </c>
      <c r="P6" s="1">
        <v>0.02</v>
      </c>
      <c r="Q6" s="1">
        <v>4</v>
      </c>
      <c r="R6" s="27">
        <v>0</v>
      </c>
      <c r="S6" s="1">
        <v>5.3</v>
      </c>
      <c r="T6" s="26">
        <v>0.7</v>
      </c>
      <c r="U6" s="26">
        <v>31.3</v>
      </c>
      <c r="V6" s="1">
        <v>3</v>
      </c>
      <c r="W6" s="1">
        <v>0</v>
      </c>
      <c r="X6" s="1">
        <v>0</v>
      </c>
      <c r="Y6" s="1">
        <v>0</v>
      </c>
      <c r="Z6" s="1">
        <f t="shared" si="0"/>
        <v>21.2</v>
      </c>
      <c r="AA6" s="1">
        <f t="shared" si="1"/>
        <v>6.3</v>
      </c>
      <c r="AB6" s="1">
        <f t="shared" si="2"/>
        <v>123.375</v>
      </c>
      <c r="AC6" s="27">
        <f t="shared" si="3"/>
        <v>150.875</v>
      </c>
      <c r="AD6" s="1">
        <f t="shared" si="4"/>
        <v>1.5862499999999997</v>
      </c>
      <c r="AE6" s="1">
        <f t="shared" si="5"/>
        <v>-8.9750000000000014</v>
      </c>
      <c r="AF6" s="1">
        <f t="shared" si="6"/>
        <v>-23.875</v>
      </c>
      <c r="AG6" s="1">
        <f t="shared" si="7"/>
        <v>-38.962499999999999</v>
      </c>
      <c r="AH6" s="1">
        <f t="shared" si="8"/>
        <v>47.9375</v>
      </c>
      <c r="AI6" s="1">
        <f t="shared" si="9"/>
        <v>25.306249999999991</v>
      </c>
    </row>
    <row r="7" spans="1:35" ht="18" x14ac:dyDescent="0.55000000000000004">
      <c r="A7" s="26" t="s">
        <v>47</v>
      </c>
      <c r="B7" s="26">
        <v>1000</v>
      </c>
      <c r="C7" s="26" t="s">
        <v>48</v>
      </c>
      <c r="D7" s="1">
        <v>180</v>
      </c>
      <c r="E7" s="1">
        <v>4.7</v>
      </c>
      <c r="F7" s="1">
        <v>3.1</v>
      </c>
      <c r="G7" s="1">
        <v>80</v>
      </c>
      <c r="H7" s="1">
        <v>10</v>
      </c>
      <c r="I7" s="1">
        <v>9</v>
      </c>
      <c r="J7" s="1">
        <v>0.4</v>
      </c>
      <c r="K7" s="1">
        <v>0.2</v>
      </c>
      <c r="L7" s="1">
        <v>0</v>
      </c>
      <c r="M7" s="1">
        <v>0</v>
      </c>
      <c r="N7" s="1">
        <v>0</v>
      </c>
      <c r="O7" s="1">
        <v>0.16</v>
      </c>
      <c r="P7" s="1">
        <v>0.02</v>
      </c>
      <c r="Q7" s="1">
        <v>4</v>
      </c>
      <c r="R7" s="27">
        <v>0</v>
      </c>
      <c r="S7" s="1">
        <v>4.7</v>
      </c>
      <c r="T7" s="26">
        <v>1.5</v>
      </c>
      <c r="U7" s="26">
        <v>33.6</v>
      </c>
      <c r="V7" s="1">
        <v>3.1</v>
      </c>
      <c r="W7" s="1">
        <v>0.2</v>
      </c>
      <c r="X7" s="1">
        <v>0</v>
      </c>
      <c r="Y7" s="1">
        <v>0</v>
      </c>
      <c r="Z7" s="1">
        <f t="shared" si="0"/>
        <v>18.8</v>
      </c>
      <c r="AA7" s="1">
        <f t="shared" si="1"/>
        <v>13.5</v>
      </c>
      <c r="AB7" s="1">
        <f t="shared" si="2"/>
        <v>132.67999999999998</v>
      </c>
      <c r="AC7" s="27">
        <f t="shared" si="3"/>
        <v>164.97999999999996</v>
      </c>
      <c r="AD7" s="1">
        <f t="shared" si="4"/>
        <v>-2.647399999999994</v>
      </c>
      <c r="AE7" s="1">
        <f t="shared" si="5"/>
        <v>-14.195999999999994</v>
      </c>
      <c r="AF7" s="1">
        <f t="shared" si="6"/>
        <v>-19.495999999999995</v>
      </c>
      <c r="AG7" s="1">
        <f t="shared" si="7"/>
        <v>-35.993999999999986</v>
      </c>
      <c r="AH7" s="1">
        <f t="shared" si="8"/>
        <v>50.19</v>
      </c>
      <c r="AI7" s="1">
        <f t="shared" si="9"/>
        <v>25.442999999999998</v>
      </c>
    </row>
    <row r="8" spans="1:35" ht="18" x14ac:dyDescent="0.55000000000000004">
      <c r="A8" s="26" t="s">
        <v>49</v>
      </c>
      <c r="B8" s="26">
        <v>100</v>
      </c>
      <c r="C8" s="26" t="s">
        <v>50</v>
      </c>
      <c r="D8" s="1">
        <v>114</v>
      </c>
      <c r="E8" s="1">
        <v>17.100000000000001</v>
      </c>
      <c r="F8" s="1">
        <v>0</v>
      </c>
      <c r="G8" s="1">
        <v>290</v>
      </c>
      <c r="H8" s="1">
        <v>4</v>
      </c>
      <c r="I8" s="1">
        <v>18</v>
      </c>
      <c r="J8" s="1">
        <v>2.1</v>
      </c>
      <c r="K8" s="1">
        <v>4.5</v>
      </c>
      <c r="L8" s="1">
        <v>5</v>
      </c>
      <c r="M8" s="1">
        <v>0</v>
      </c>
      <c r="N8" s="1">
        <v>0.08</v>
      </c>
      <c r="O8" s="1">
        <v>0.2</v>
      </c>
      <c r="P8" s="1">
        <v>0.33</v>
      </c>
      <c r="Q8" s="1">
        <v>6</v>
      </c>
      <c r="R8" s="27">
        <v>1</v>
      </c>
      <c r="S8" s="1">
        <v>17.100000000000001</v>
      </c>
      <c r="T8" s="26">
        <v>18</v>
      </c>
      <c r="U8" s="26">
        <v>0.3</v>
      </c>
      <c r="V8" s="1">
        <v>0</v>
      </c>
      <c r="W8" s="1">
        <v>0</v>
      </c>
      <c r="X8" s="1">
        <v>0</v>
      </c>
      <c r="Y8" s="1">
        <v>0</v>
      </c>
      <c r="Z8" s="1">
        <f t="shared" si="0"/>
        <v>68.400000000000006</v>
      </c>
      <c r="AA8" s="1">
        <f t="shared" si="1"/>
        <v>162</v>
      </c>
      <c r="AB8" s="1">
        <f t="shared" si="2"/>
        <v>1.125</v>
      </c>
      <c r="AC8" s="27">
        <f t="shared" si="3"/>
        <v>231.52500000000001</v>
      </c>
      <c r="AD8" s="1">
        <f t="shared" si="4"/>
        <v>38.301750000000006</v>
      </c>
      <c r="AE8" s="1">
        <f t="shared" si="5"/>
        <v>22.094999999999999</v>
      </c>
      <c r="AF8" s="1">
        <f t="shared" si="6"/>
        <v>115.69499999999999</v>
      </c>
      <c r="AG8" s="1">
        <f t="shared" si="7"/>
        <v>92.542500000000004</v>
      </c>
      <c r="AH8" s="1">
        <f t="shared" si="8"/>
        <v>-114.6375</v>
      </c>
      <c r="AI8" s="1">
        <f t="shared" si="9"/>
        <v>-149.36625000000001</v>
      </c>
    </row>
    <row r="9" spans="1:35" ht="18" x14ac:dyDescent="0.55000000000000004">
      <c r="A9" s="26" t="s">
        <v>51</v>
      </c>
      <c r="B9" s="26">
        <v>100</v>
      </c>
      <c r="C9" s="26" t="s">
        <v>52</v>
      </c>
      <c r="D9" s="1">
        <v>142</v>
      </c>
      <c r="E9" s="1">
        <v>13.7</v>
      </c>
      <c r="F9" s="1">
        <v>0</v>
      </c>
      <c r="G9" s="1">
        <v>260</v>
      </c>
      <c r="H9" s="1">
        <v>4</v>
      </c>
      <c r="I9" s="1">
        <v>16</v>
      </c>
      <c r="J9" s="1">
        <v>0.9</v>
      </c>
      <c r="K9" s="1">
        <v>4.7</v>
      </c>
      <c r="L9" s="1">
        <v>7</v>
      </c>
      <c r="M9" s="1">
        <v>0.1</v>
      </c>
      <c r="N9" s="1">
        <v>0.06</v>
      </c>
      <c r="O9" s="1">
        <v>0.17</v>
      </c>
      <c r="P9" s="1">
        <v>0.21</v>
      </c>
      <c r="Q9" s="1">
        <v>7</v>
      </c>
      <c r="R9" s="27">
        <v>1</v>
      </c>
      <c r="S9" s="1">
        <v>13.7</v>
      </c>
      <c r="T9" s="26">
        <v>24.7</v>
      </c>
      <c r="U9" s="26">
        <v>4.4000000000000004</v>
      </c>
      <c r="V9" s="1">
        <v>0</v>
      </c>
      <c r="W9" s="1">
        <v>0</v>
      </c>
      <c r="X9" s="1">
        <v>0</v>
      </c>
      <c r="Y9" s="1">
        <v>0</v>
      </c>
      <c r="Z9" s="1">
        <f t="shared" si="0"/>
        <v>54.8</v>
      </c>
      <c r="AA9" s="1">
        <f t="shared" si="1"/>
        <v>222.29999999999998</v>
      </c>
      <c r="AB9" s="1">
        <f t="shared" si="2"/>
        <v>16.5</v>
      </c>
      <c r="AC9" s="27">
        <f t="shared" si="3"/>
        <v>293.59999999999997</v>
      </c>
      <c r="AD9" s="1">
        <f t="shared" si="4"/>
        <v>16.631999999999998</v>
      </c>
      <c r="AE9" s="1">
        <f t="shared" si="5"/>
        <v>-3.9200000000000017</v>
      </c>
      <c r="AF9" s="1">
        <f t="shared" si="6"/>
        <v>163.57999999999998</v>
      </c>
      <c r="AG9" s="1">
        <f t="shared" si="7"/>
        <v>134.22</v>
      </c>
      <c r="AH9" s="1">
        <f t="shared" si="8"/>
        <v>-130.29999999999998</v>
      </c>
      <c r="AI9" s="1">
        <f t="shared" si="9"/>
        <v>-174.33999999999997</v>
      </c>
    </row>
    <row r="10" spans="1:35" ht="18" x14ac:dyDescent="0.55000000000000004">
      <c r="A10" s="26" t="s">
        <v>53</v>
      </c>
      <c r="B10" s="26">
        <v>100</v>
      </c>
      <c r="C10" s="26" t="s">
        <v>54</v>
      </c>
      <c r="D10" s="1">
        <v>156</v>
      </c>
      <c r="E10" s="1">
        <v>12.5</v>
      </c>
      <c r="F10" s="1">
        <v>0</v>
      </c>
      <c r="G10" s="1">
        <v>230</v>
      </c>
      <c r="H10" s="1">
        <v>4</v>
      </c>
      <c r="I10" s="1">
        <v>14</v>
      </c>
      <c r="J10" s="1">
        <v>1</v>
      </c>
      <c r="K10" s="1">
        <v>3.7</v>
      </c>
      <c r="L10" s="1">
        <v>13</v>
      </c>
      <c r="M10" s="1">
        <v>0.1</v>
      </c>
      <c r="N10" s="1">
        <v>0.05</v>
      </c>
      <c r="O10" s="1">
        <v>0.12</v>
      </c>
      <c r="P10" s="1">
        <v>0.22</v>
      </c>
      <c r="Q10" s="1">
        <v>6</v>
      </c>
      <c r="R10" s="27">
        <v>1</v>
      </c>
      <c r="S10" s="1">
        <v>12.5</v>
      </c>
      <c r="T10" s="26">
        <v>35</v>
      </c>
      <c r="U10" s="26">
        <v>3.9</v>
      </c>
      <c r="V10" s="1">
        <v>0</v>
      </c>
      <c r="W10" s="1">
        <v>0</v>
      </c>
      <c r="X10" s="1">
        <v>0</v>
      </c>
      <c r="Y10" s="1">
        <v>0</v>
      </c>
      <c r="Z10" s="1">
        <f t="shared" si="0"/>
        <v>50</v>
      </c>
      <c r="AA10" s="1">
        <f t="shared" si="1"/>
        <v>315</v>
      </c>
      <c r="AB10" s="1">
        <f t="shared" si="2"/>
        <v>14.625</v>
      </c>
      <c r="AC10" s="27">
        <f t="shared" si="3"/>
        <v>379.625</v>
      </c>
      <c r="AD10" s="1">
        <f t="shared" si="4"/>
        <v>0.64874999999999972</v>
      </c>
      <c r="AE10" s="1">
        <f t="shared" si="5"/>
        <v>-25.924999999999997</v>
      </c>
      <c r="AF10" s="1">
        <f t="shared" si="6"/>
        <v>239.07499999999999</v>
      </c>
      <c r="AG10" s="1">
        <f t="shared" si="7"/>
        <v>201.11250000000001</v>
      </c>
      <c r="AH10" s="1">
        <f t="shared" si="8"/>
        <v>-175.1875</v>
      </c>
      <c r="AI10" s="1">
        <f t="shared" si="9"/>
        <v>-232.13124999999999</v>
      </c>
    </row>
    <row r="11" spans="1:35" ht="18" x14ac:dyDescent="0.55000000000000004">
      <c r="A11" s="26" t="s">
        <v>55</v>
      </c>
      <c r="B11" s="26">
        <v>100</v>
      </c>
      <c r="C11" s="26" t="s">
        <v>56</v>
      </c>
      <c r="D11" s="1">
        <v>139</v>
      </c>
      <c r="E11" s="1">
        <v>14</v>
      </c>
      <c r="F11" s="1">
        <v>0</v>
      </c>
      <c r="G11" s="1">
        <v>270</v>
      </c>
      <c r="H11" s="1">
        <v>4</v>
      </c>
      <c r="I11" s="1">
        <v>16</v>
      </c>
      <c r="J11" s="1">
        <v>1</v>
      </c>
      <c r="K11" s="1">
        <v>2.9</v>
      </c>
      <c r="L11" s="1">
        <v>8</v>
      </c>
      <c r="M11" s="1">
        <v>0</v>
      </c>
      <c r="N11" s="1">
        <v>0.06</v>
      </c>
      <c r="O11" s="1">
        <v>0.1</v>
      </c>
      <c r="P11" s="1">
        <v>0.38</v>
      </c>
      <c r="Q11" s="1">
        <v>6</v>
      </c>
      <c r="R11" s="27">
        <v>1</v>
      </c>
      <c r="S11" s="1">
        <v>14</v>
      </c>
      <c r="T11" s="26">
        <v>26.7</v>
      </c>
      <c r="U11" s="26">
        <v>4.0999999999999996</v>
      </c>
      <c r="V11" s="1">
        <v>0</v>
      </c>
      <c r="W11" s="1">
        <v>0</v>
      </c>
      <c r="X11" s="1">
        <v>0</v>
      </c>
      <c r="Y11" s="1">
        <v>0</v>
      </c>
      <c r="Z11" s="1">
        <f t="shared" si="0"/>
        <v>56</v>
      </c>
      <c r="AA11" s="1">
        <f t="shared" si="1"/>
        <v>240.29999999999998</v>
      </c>
      <c r="AB11" s="1">
        <f t="shared" si="2"/>
        <v>15.374999999999998</v>
      </c>
      <c r="AC11" s="27">
        <f t="shared" si="3"/>
        <v>311.67499999999995</v>
      </c>
      <c r="AD11" s="1">
        <f t="shared" si="4"/>
        <v>15.482250000000008</v>
      </c>
      <c r="AE11" s="1">
        <f t="shared" si="5"/>
        <v>-6.3349999999999937</v>
      </c>
      <c r="AF11" s="1">
        <f t="shared" si="6"/>
        <v>177.96499999999997</v>
      </c>
      <c r="AG11" s="1">
        <f t="shared" si="7"/>
        <v>146.79750000000001</v>
      </c>
      <c r="AH11" s="1">
        <f t="shared" si="8"/>
        <v>-140.46249999999998</v>
      </c>
      <c r="AI11" s="1">
        <f t="shared" si="9"/>
        <v>-187.21374999999998</v>
      </c>
    </row>
    <row r="12" spans="1:35" ht="18" x14ac:dyDescent="0.55000000000000004">
      <c r="A12" s="26" t="s">
        <v>57</v>
      </c>
      <c r="B12" s="26">
        <v>100</v>
      </c>
      <c r="C12" s="26" t="s">
        <v>58</v>
      </c>
      <c r="D12" s="1">
        <v>176</v>
      </c>
      <c r="E12" s="1">
        <v>11.1</v>
      </c>
      <c r="F12" s="1">
        <v>0</v>
      </c>
      <c r="G12" s="1">
        <v>190</v>
      </c>
      <c r="H12" s="1">
        <v>3</v>
      </c>
      <c r="I12" s="1">
        <v>12</v>
      </c>
      <c r="J12" s="1">
        <v>1.4</v>
      </c>
      <c r="K12" s="1">
        <v>2.8</v>
      </c>
      <c r="L12" s="1">
        <v>13</v>
      </c>
      <c r="M12" s="1">
        <v>0</v>
      </c>
      <c r="N12" s="1">
        <v>0.05</v>
      </c>
      <c r="O12" s="1">
        <v>0.12</v>
      </c>
      <c r="P12" s="1">
        <v>0.21</v>
      </c>
      <c r="Q12" s="1">
        <v>3</v>
      </c>
      <c r="R12" s="27">
        <v>1</v>
      </c>
      <c r="S12" s="1">
        <v>11.1</v>
      </c>
      <c r="T12" s="26">
        <v>37.299999999999997</v>
      </c>
      <c r="U12" s="26">
        <v>0.3</v>
      </c>
      <c r="V12" s="1">
        <v>0</v>
      </c>
      <c r="W12" s="1">
        <v>0</v>
      </c>
      <c r="X12" s="1">
        <v>0</v>
      </c>
      <c r="Y12" s="1">
        <v>0</v>
      </c>
      <c r="Z12" s="1">
        <f t="shared" si="0"/>
        <v>44.4</v>
      </c>
      <c r="AA12" s="1">
        <f t="shared" si="1"/>
        <v>335.7</v>
      </c>
      <c r="AB12" s="1">
        <f t="shared" si="2"/>
        <v>1.125</v>
      </c>
      <c r="AC12" s="27">
        <f t="shared" si="3"/>
        <v>381.22499999999997</v>
      </c>
      <c r="AD12" s="1">
        <f t="shared" si="4"/>
        <v>-5.1592500000000001</v>
      </c>
      <c r="AE12" s="1">
        <f t="shared" si="5"/>
        <v>-31.844999999999992</v>
      </c>
      <c r="AF12" s="1">
        <f t="shared" si="6"/>
        <v>259.45499999999998</v>
      </c>
      <c r="AG12" s="1">
        <f t="shared" si="7"/>
        <v>221.33249999999998</v>
      </c>
      <c r="AH12" s="1">
        <f t="shared" si="8"/>
        <v>-189.48749999999998</v>
      </c>
      <c r="AI12" s="1">
        <f t="shared" si="9"/>
        <v>-246.67124999999999</v>
      </c>
    </row>
    <row r="13" spans="1:35" ht="18" x14ac:dyDescent="0.55000000000000004">
      <c r="A13" s="26" t="s">
        <v>59</v>
      </c>
      <c r="B13" s="26">
        <v>100</v>
      </c>
      <c r="C13" s="26" t="s">
        <v>60</v>
      </c>
      <c r="D13" s="1">
        <v>122</v>
      </c>
      <c r="E13" s="1">
        <v>16</v>
      </c>
      <c r="F13" s="1">
        <v>0</v>
      </c>
      <c r="G13" s="1">
        <v>330</v>
      </c>
      <c r="H13" s="1">
        <v>4</v>
      </c>
      <c r="I13" s="1">
        <v>22</v>
      </c>
      <c r="J13" s="1">
        <v>1.4</v>
      </c>
      <c r="K13" s="1">
        <v>4.5</v>
      </c>
      <c r="L13" s="1">
        <v>3</v>
      </c>
      <c r="M13" s="1">
        <v>0</v>
      </c>
      <c r="N13" s="1">
        <v>0.08</v>
      </c>
      <c r="O13" s="1">
        <v>0.2</v>
      </c>
      <c r="P13" s="1">
        <v>0.32</v>
      </c>
      <c r="Q13" s="1">
        <v>9</v>
      </c>
      <c r="R13" s="27">
        <v>1</v>
      </c>
      <c r="S13" s="1">
        <v>16</v>
      </c>
      <c r="T13" s="26">
        <v>12.6</v>
      </c>
      <c r="U13" s="26">
        <v>4.5999999999999996</v>
      </c>
      <c r="V13" s="1">
        <v>0</v>
      </c>
      <c r="W13" s="1">
        <v>0</v>
      </c>
      <c r="X13" s="1">
        <v>0</v>
      </c>
      <c r="Y13" s="1">
        <v>0</v>
      </c>
      <c r="Z13" s="1">
        <f t="shared" si="0"/>
        <v>64</v>
      </c>
      <c r="AA13" s="1">
        <f t="shared" si="1"/>
        <v>113.39999999999999</v>
      </c>
      <c r="AB13" s="1">
        <f t="shared" si="2"/>
        <v>17.25</v>
      </c>
      <c r="AC13" s="27">
        <f t="shared" si="3"/>
        <v>194.64999999999998</v>
      </c>
      <c r="AD13" s="1">
        <f t="shared" si="4"/>
        <v>38.695500000000003</v>
      </c>
      <c r="AE13" s="1">
        <f t="shared" si="5"/>
        <v>25.07</v>
      </c>
      <c r="AF13" s="1">
        <f t="shared" si="6"/>
        <v>74.47</v>
      </c>
      <c r="AG13" s="1">
        <f t="shared" si="7"/>
        <v>55.005000000000003</v>
      </c>
      <c r="AH13" s="1">
        <f t="shared" si="8"/>
        <v>-80.074999999999989</v>
      </c>
      <c r="AI13" s="1">
        <f t="shared" si="9"/>
        <v>-109.27249999999999</v>
      </c>
    </row>
    <row r="14" spans="1:35" ht="18" x14ac:dyDescent="0.55000000000000004">
      <c r="A14" s="26" t="s">
        <v>61</v>
      </c>
      <c r="B14" s="26">
        <v>100</v>
      </c>
      <c r="C14" s="26" t="s">
        <v>62</v>
      </c>
      <c r="D14" s="1">
        <v>130</v>
      </c>
      <c r="E14" s="1">
        <v>15</v>
      </c>
      <c r="F14" s="1">
        <v>0</v>
      </c>
      <c r="G14" s="1">
        <v>310</v>
      </c>
      <c r="H14" s="1">
        <v>4</v>
      </c>
      <c r="I14" s="1">
        <v>20</v>
      </c>
      <c r="J14" s="1">
        <v>1.4</v>
      </c>
      <c r="K14" s="1">
        <v>3.2</v>
      </c>
      <c r="L14" s="1">
        <v>5</v>
      </c>
      <c r="M14" s="1">
        <v>0</v>
      </c>
      <c r="N14" s="1">
        <v>0.08</v>
      </c>
      <c r="O14" s="1">
        <v>0.17</v>
      </c>
      <c r="P14" s="1">
        <v>0.34</v>
      </c>
      <c r="Q14" s="1">
        <v>6</v>
      </c>
      <c r="R14" s="27">
        <v>1</v>
      </c>
      <c r="S14" s="1">
        <v>15</v>
      </c>
      <c r="T14" s="26">
        <v>15.9</v>
      </c>
      <c r="U14" s="26">
        <v>4.2</v>
      </c>
      <c r="V14" s="1">
        <v>0</v>
      </c>
      <c r="W14" s="1">
        <v>0</v>
      </c>
      <c r="X14" s="1">
        <v>0</v>
      </c>
      <c r="Y14" s="1">
        <v>0</v>
      </c>
      <c r="Z14" s="1">
        <f t="shared" si="0"/>
        <v>60</v>
      </c>
      <c r="AA14" s="1">
        <f t="shared" si="1"/>
        <v>143.1</v>
      </c>
      <c r="AB14" s="1">
        <f t="shared" si="2"/>
        <v>15.75</v>
      </c>
      <c r="AC14" s="27">
        <f t="shared" si="3"/>
        <v>218.85</v>
      </c>
      <c r="AD14" s="1">
        <f t="shared" si="4"/>
        <v>31.549499999999998</v>
      </c>
      <c r="AE14" s="1">
        <f t="shared" si="5"/>
        <v>16.229999999999997</v>
      </c>
      <c r="AF14" s="1">
        <f t="shared" si="6"/>
        <v>99.329999999999984</v>
      </c>
      <c r="AG14" s="1">
        <f t="shared" si="7"/>
        <v>77.444999999999993</v>
      </c>
      <c r="AH14" s="1">
        <f t="shared" si="8"/>
        <v>-93.674999999999997</v>
      </c>
      <c r="AI14" s="1">
        <f t="shared" si="9"/>
        <v>-126.5025</v>
      </c>
    </row>
    <row r="15" spans="1:35" ht="18" x14ac:dyDescent="0.55000000000000004">
      <c r="A15" s="26" t="s">
        <v>63</v>
      </c>
      <c r="B15" s="26">
        <v>100</v>
      </c>
      <c r="C15" s="26" t="s">
        <v>64</v>
      </c>
      <c r="D15" s="1">
        <v>127</v>
      </c>
      <c r="E15" s="1">
        <v>15.3</v>
      </c>
      <c r="F15" s="1">
        <v>0</v>
      </c>
      <c r="G15" s="1">
        <v>300</v>
      </c>
      <c r="H15" s="1">
        <v>4</v>
      </c>
      <c r="I15" s="1">
        <v>20</v>
      </c>
      <c r="J15" s="1">
        <v>1.4</v>
      </c>
      <c r="K15" s="1">
        <v>3.7</v>
      </c>
      <c r="L15" s="1">
        <v>6</v>
      </c>
      <c r="M15" s="1">
        <v>0</v>
      </c>
      <c r="N15" s="1">
        <v>0.08</v>
      </c>
      <c r="O15" s="1">
        <v>0.19</v>
      </c>
      <c r="P15" s="1">
        <v>0.3</v>
      </c>
      <c r="Q15" s="1">
        <v>6</v>
      </c>
      <c r="R15" s="27">
        <v>1</v>
      </c>
      <c r="S15" s="1">
        <v>15.3</v>
      </c>
      <c r="T15" s="26">
        <v>17.100000000000001</v>
      </c>
      <c r="U15" s="26">
        <v>4.5999999999999996</v>
      </c>
      <c r="V15" s="1">
        <v>0</v>
      </c>
      <c r="W15" s="1">
        <v>0</v>
      </c>
      <c r="X15" s="1">
        <v>0</v>
      </c>
      <c r="Y15" s="1">
        <v>0</v>
      </c>
      <c r="Z15" s="1">
        <f t="shared" si="0"/>
        <v>61.2</v>
      </c>
      <c r="AA15" s="1">
        <f t="shared" si="1"/>
        <v>153.9</v>
      </c>
      <c r="AB15" s="1">
        <f t="shared" si="2"/>
        <v>17.25</v>
      </c>
      <c r="AC15" s="27">
        <f t="shared" si="3"/>
        <v>232.35000000000002</v>
      </c>
      <c r="AD15" s="1">
        <f t="shared" si="4"/>
        <v>30.994499999999999</v>
      </c>
      <c r="AE15" s="1">
        <f t="shared" si="5"/>
        <v>14.729999999999997</v>
      </c>
      <c r="AF15" s="1">
        <f t="shared" si="6"/>
        <v>107.43</v>
      </c>
      <c r="AG15" s="1">
        <f t="shared" si="7"/>
        <v>84.195000000000007</v>
      </c>
      <c r="AH15" s="1">
        <f t="shared" si="8"/>
        <v>-98.925000000000011</v>
      </c>
      <c r="AI15" s="1">
        <f t="shared" si="9"/>
        <v>-133.77750000000003</v>
      </c>
    </row>
    <row r="16" spans="1:35" ht="18" x14ac:dyDescent="0.55000000000000004">
      <c r="A16" s="26" t="s">
        <v>65</v>
      </c>
      <c r="B16" s="26">
        <v>100</v>
      </c>
      <c r="C16" s="26" t="s">
        <v>66</v>
      </c>
      <c r="D16" s="1">
        <v>110</v>
      </c>
      <c r="E16" s="1">
        <v>17.7</v>
      </c>
      <c r="F16" s="1">
        <v>0</v>
      </c>
      <c r="G16" s="1">
        <v>380</v>
      </c>
      <c r="H16" s="1">
        <v>4</v>
      </c>
      <c r="I16" s="1">
        <v>23</v>
      </c>
      <c r="J16" s="1">
        <v>2.4</v>
      </c>
      <c r="K16" s="1">
        <v>3.4</v>
      </c>
      <c r="L16" s="1">
        <v>4</v>
      </c>
      <c r="M16" s="1">
        <v>0</v>
      </c>
      <c r="N16" s="1">
        <v>0.12</v>
      </c>
      <c r="O16" s="1">
        <v>0.26</v>
      </c>
      <c r="P16" s="1">
        <v>0.43</v>
      </c>
      <c r="Q16" s="1">
        <v>11</v>
      </c>
      <c r="R16" s="27">
        <v>1</v>
      </c>
      <c r="S16" s="1">
        <v>17.7</v>
      </c>
      <c r="T16" s="26">
        <v>10.1</v>
      </c>
      <c r="U16" s="26">
        <v>3.8</v>
      </c>
      <c r="V16" s="1">
        <v>0</v>
      </c>
      <c r="W16" s="1">
        <v>0</v>
      </c>
      <c r="X16" s="1">
        <v>0</v>
      </c>
      <c r="Y16" s="1">
        <v>0</v>
      </c>
      <c r="Z16" s="1">
        <f t="shared" si="0"/>
        <v>70.8</v>
      </c>
      <c r="AA16" s="1">
        <f t="shared" si="1"/>
        <v>90.899999999999991</v>
      </c>
      <c r="AB16" s="1">
        <f t="shared" si="2"/>
        <v>14.25</v>
      </c>
      <c r="AC16" s="27">
        <f t="shared" si="3"/>
        <v>175.95</v>
      </c>
      <c r="AD16" s="1">
        <f t="shared" si="4"/>
        <v>47.926499999999997</v>
      </c>
      <c r="AE16" s="1">
        <f t="shared" si="5"/>
        <v>35.61</v>
      </c>
      <c r="AF16" s="1">
        <f t="shared" si="6"/>
        <v>55.709999999999994</v>
      </c>
      <c r="AG16" s="1">
        <f t="shared" si="7"/>
        <v>38.114999999999995</v>
      </c>
      <c r="AH16" s="1">
        <f t="shared" si="8"/>
        <v>-73.724999999999994</v>
      </c>
      <c r="AI16" s="1">
        <f t="shared" si="9"/>
        <v>-100.11749999999999</v>
      </c>
    </row>
    <row r="17" spans="1:35" ht="18" x14ac:dyDescent="0.55000000000000004">
      <c r="A17" s="26" t="s">
        <v>67</v>
      </c>
      <c r="B17" s="26">
        <v>100</v>
      </c>
      <c r="C17" s="26" t="s">
        <v>68</v>
      </c>
      <c r="D17" s="1">
        <v>105</v>
      </c>
      <c r="E17" s="1">
        <v>18.5</v>
      </c>
      <c r="F17" s="1">
        <v>0</v>
      </c>
      <c r="G17" s="1">
        <v>320</v>
      </c>
      <c r="H17" s="1">
        <v>4</v>
      </c>
      <c r="I17" s="1">
        <v>21</v>
      </c>
      <c r="J17" s="1">
        <v>0.5</v>
      </c>
      <c r="K17" s="1">
        <v>2.7</v>
      </c>
      <c r="L17" s="1">
        <v>5</v>
      </c>
      <c r="M17" s="1">
        <v>0.2</v>
      </c>
      <c r="N17" s="1">
        <v>0.66</v>
      </c>
      <c r="O17" s="1">
        <v>0.23</v>
      </c>
      <c r="P17" s="1">
        <v>0.32</v>
      </c>
      <c r="Q17" s="1">
        <v>2</v>
      </c>
      <c r="R17" s="27">
        <v>2</v>
      </c>
      <c r="S17" s="1">
        <v>18.5</v>
      </c>
      <c r="T17" s="26">
        <v>14</v>
      </c>
      <c r="U17" s="26">
        <v>0.2</v>
      </c>
      <c r="V17" s="1">
        <v>0</v>
      </c>
      <c r="W17" s="1">
        <v>0</v>
      </c>
      <c r="X17" s="1">
        <v>0</v>
      </c>
      <c r="Y17" s="1">
        <v>0</v>
      </c>
      <c r="Z17" s="1">
        <f t="shared" si="0"/>
        <v>74</v>
      </c>
      <c r="AA17" s="1">
        <f t="shared" si="1"/>
        <v>126</v>
      </c>
      <c r="AB17" s="1">
        <f t="shared" si="2"/>
        <v>0.75</v>
      </c>
      <c r="AC17" s="27">
        <f t="shared" si="3"/>
        <v>200.75</v>
      </c>
      <c r="AD17" s="1">
        <f t="shared" si="4"/>
        <v>47.902500000000003</v>
      </c>
      <c r="AE17" s="1">
        <f t="shared" si="5"/>
        <v>33.849999999999994</v>
      </c>
      <c r="AF17" s="1">
        <f t="shared" si="6"/>
        <v>85.85</v>
      </c>
      <c r="AG17" s="1">
        <f t="shared" si="7"/>
        <v>65.775000000000006</v>
      </c>
      <c r="AH17" s="1">
        <f t="shared" si="8"/>
        <v>-99.625</v>
      </c>
      <c r="AI17" s="1">
        <f t="shared" si="9"/>
        <v>-129.73750000000001</v>
      </c>
    </row>
    <row r="18" spans="1:35" ht="18" x14ac:dyDescent="0.55000000000000004">
      <c r="A18" s="26" t="s">
        <v>69</v>
      </c>
      <c r="B18" s="26">
        <v>100</v>
      </c>
      <c r="C18" s="26" t="s">
        <v>70</v>
      </c>
      <c r="D18" s="1">
        <v>133</v>
      </c>
      <c r="E18" s="1">
        <v>14.7</v>
      </c>
      <c r="F18" s="1">
        <v>0</v>
      </c>
      <c r="G18" s="1">
        <v>300</v>
      </c>
      <c r="H18" s="1">
        <v>4</v>
      </c>
      <c r="I18" s="1">
        <v>18</v>
      </c>
      <c r="J18" s="1">
        <v>0.6</v>
      </c>
      <c r="K18" s="1">
        <v>2.7</v>
      </c>
      <c r="L18" s="1">
        <v>6</v>
      </c>
      <c r="M18" s="1">
        <v>0.3</v>
      </c>
      <c r="N18" s="1">
        <v>0.63</v>
      </c>
      <c r="O18" s="1">
        <v>0.23</v>
      </c>
      <c r="P18" s="1">
        <v>0.28000000000000003</v>
      </c>
      <c r="Q18" s="1">
        <v>2</v>
      </c>
      <c r="R18" s="27">
        <v>2</v>
      </c>
      <c r="S18" s="1">
        <v>14.7</v>
      </c>
      <c r="T18" s="26">
        <v>18.399999999999999</v>
      </c>
      <c r="U18" s="26">
        <v>3.4</v>
      </c>
      <c r="V18" s="1">
        <v>0</v>
      </c>
      <c r="W18" s="1">
        <v>0</v>
      </c>
      <c r="X18" s="1">
        <v>0</v>
      </c>
      <c r="Y18" s="1">
        <v>0</v>
      </c>
      <c r="Z18" s="1">
        <f t="shared" si="0"/>
        <v>58.8</v>
      </c>
      <c r="AA18" s="1">
        <f t="shared" si="1"/>
        <v>165.6</v>
      </c>
      <c r="AB18" s="1">
        <f t="shared" si="2"/>
        <v>12.75</v>
      </c>
      <c r="AC18" s="27">
        <f t="shared" si="3"/>
        <v>237.14999999999998</v>
      </c>
      <c r="AD18" s="1">
        <f t="shared" si="4"/>
        <v>27.970499999999998</v>
      </c>
      <c r="AE18" s="1">
        <f t="shared" si="5"/>
        <v>11.369999999999997</v>
      </c>
      <c r="AF18" s="1">
        <f t="shared" si="6"/>
        <v>118.16999999999999</v>
      </c>
      <c r="AG18" s="1">
        <f t="shared" si="7"/>
        <v>94.454999999999998</v>
      </c>
      <c r="AH18" s="1">
        <f t="shared" si="8"/>
        <v>-105.82499999999999</v>
      </c>
      <c r="AI18" s="1">
        <f t="shared" si="9"/>
        <v>-141.39749999999998</v>
      </c>
    </row>
    <row r="19" spans="1:35" ht="18" x14ac:dyDescent="0.55000000000000004">
      <c r="A19" s="26" t="s">
        <v>71</v>
      </c>
      <c r="B19" s="26">
        <v>100</v>
      </c>
      <c r="C19" s="26" t="s">
        <v>72</v>
      </c>
      <c r="D19" s="1">
        <v>113</v>
      </c>
      <c r="E19" s="1">
        <v>17.2</v>
      </c>
      <c r="F19" s="1">
        <v>0</v>
      </c>
      <c r="G19" s="1">
        <v>310</v>
      </c>
      <c r="H19" s="1">
        <v>4</v>
      </c>
      <c r="I19" s="1">
        <v>22</v>
      </c>
      <c r="J19" s="1">
        <v>0.3</v>
      </c>
      <c r="K19" s="1">
        <v>1.6</v>
      </c>
      <c r="L19" s="1">
        <v>6</v>
      </c>
      <c r="M19" s="1">
        <v>0.1</v>
      </c>
      <c r="N19" s="1">
        <v>0.69</v>
      </c>
      <c r="O19" s="1">
        <v>0.15</v>
      </c>
      <c r="P19" s="1">
        <v>0.32</v>
      </c>
      <c r="Q19" s="1">
        <v>1</v>
      </c>
      <c r="R19" s="27">
        <v>1</v>
      </c>
      <c r="S19" s="1">
        <v>17.2</v>
      </c>
      <c r="T19" s="26">
        <v>18.5</v>
      </c>
      <c r="U19" s="26">
        <v>3</v>
      </c>
      <c r="V19" s="1">
        <v>0</v>
      </c>
      <c r="W19" s="1">
        <v>0</v>
      </c>
      <c r="X19" s="1">
        <v>0</v>
      </c>
      <c r="Y19" s="1">
        <v>0</v>
      </c>
      <c r="Z19" s="1">
        <f t="shared" si="0"/>
        <v>68.8</v>
      </c>
      <c r="AA19" s="1">
        <f t="shared" si="1"/>
        <v>166.5</v>
      </c>
      <c r="AB19" s="1">
        <f t="shared" si="2"/>
        <v>11.25</v>
      </c>
      <c r="AC19" s="27">
        <f t="shared" si="3"/>
        <v>246.55</v>
      </c>
      <c r="AD19" s="1">
        <f t="shared" si="4"/>
        <v>36.748499999999993</v>
      </c>
      <c r="AE19" s="1">
        <f t="shared" si="5"/>
        <v>19.489999999999995</v>
      </c>
      <c r="AF19" s="1">
        <f t="shared" si="6"/>
        <v>117.19</v>
      </c>
      <c r="AG19" s="1">
        <f t="shared" si="7"/>
        <v>92.534999999999997</v>
      </c>
      <c r="AH19" s="1">
        <f t="shared" si="8"/>
        <v>-112.02500000000001</v>
      </c>
      <c r="AI19" s="1">
        <f t="shared" si="9"/>
        <v>-149.00750000000002</v>
      </c>
    </row>
    <row r="20" spans="1:35" ht="18" x14ac:dyDescent="0.55000000000000004">
      <c r="A20" s="26" t="s">
        <v>73</v>
      </c>
      <c r="B20" s="26">
        <v>100</v>
      </c>
      <c r="C20" s="26" t="s">
        <v>74</v>
      </c>
      <c r="D20" s="1">
        <v>152</v>
      </c>
      <c r="E20" s="1">
        <v>12.8</v>
      </c>
      <c r="F20" s="1">
        <v>0</v>
      </c>
      <c r="G20" s="1">
        <v>240</v>
      </c>
      <c r="H20" s="1">
        <v>3</v>
      </c>
      <c r="I20" s="1">
        <v>15</v>
      </c>
      <c r="J20" s="1">
        <v>0.6</v>
      </c>
      <c r="K20" s="1">
        <v>1.8</v>
      </c>
      <c r="L20" s="1">
        <v>11</v>
      </c>
      <c r="M20" s="1">
        <v>0.5</v>
      </c>
      <c r="N20" s="1">
        <v>0.51</v>
      </c>
      <c r="O20" s="1">
        <v>0.13</v>
      </c>
      <c r="P20" s="1">
        <v>0.22</v>
      </c>
      <c r="Q20" s="1">
        <v>2</v>
      </c>
      <c r="R20" s="27">
        <v>1</v>
      </c>
      <c r="S20" s="1">
        <v>12.8</v>
      </c>
      <c r="T20" s="26">
        <v>34.9</v>
      </c>
      <c r="U20" s="26">
        <v>0.1</v>
      </c>
      <c r="V20" s="1">
        <v>0</v>
      </c>
      <c r="W20" s="1">
        <v>0</v>
      </c>
      <c r="X20" s="1">
        <v>0</v>
      </c>
      <c r="Y20" s="1">
        <v>0</v>
      </c>
      <c r="Z20" s="1">
        <f t="shared" si="0"/>
        <v>51.2</v>
      </c>
      <c r="AA20" s="1">
        <f t="shared" si="1"/>
        <v>314.09999999999997</v>
      </c>
      <c r="AB20" s="1">
        <f t="shared" si="2"/>
        <v>0.375</v>
      </c>
      <c r="AC20" s="27">
        <f t="shared" si="3"/>
        <v>365.67499999999995</v>
      </c>
      <c r="AD20" s="1">
        <f t="shared" si="4"/>
        <v>3.6622500000000073</v>
      </c>
      <c r="AE20" s="1">
        <f t="shared" si="5"/>
        <v>-21.934999999999988</v>
      </c>
      <c r="AF20" s="1">
        <f t="shared" si="6"/>
        <v>240.96499999999997</v>
      </c>
      <c r="AG20" s="1">
        <f t="shared" si="7"/>
        <v>204.39749999999998</v>
      </c>
      <c r="AH20" s="1">
        <f t="shared" si="8"/>
        <v>-182.46249999999998</v>
      </c>
      <c r="AI20" s="1">
        <f t="shared" si="9"/>
        <v>-237.31374999999997</v>
      </c>
    </row>
    <row r="21" spans="1:35" ht="18" x14ac:dyDescent="0.55000000000000004">
      <c r="A21" s="26" t="s">
        <v>75</v>
      </c>
      <c r="B21" s="26">
        <v>100</v>
      </c>
      <c r="C21" s="26" t="s">
        <v>76</v>
      </c>
      <c r="D21" s="1">
        <v>115</v>
      </c>
      <c r="E21" s="1">
        <v>16.899999999999999</v>
      </c>
      <c r="F21" s="1">
        <v>0</v>
      </c>
      <c r="G21" s="1">
        <v>350</v>
      </c>
      <c r="H21" s="1">
        <v>4</v>
      </c>
      <c r="I21" s="1">
        <v>24</v>
      </c>
      <c r="J21" s="1">
        <v>0.7</v>
      </c>
      <c r="K21" s="1">
        <v>2</v>
      </c>
      <c r="L21" s="1">
        <v>4</v>
      </c>
      <c r="M21" s="1">
        <v>0.1</v>
      </c>
      <c r="N21" s="1">
        <v>0.9</v>
      </c>
      <c r="O21" s="1">
        <v>0.21</v>
      </c>
      <c r="P21" s="1">
        <v>0.31</v>
      </c>
      <c r="Q21" s="1">
        <v>2</v>
      </c>
      <c r="R21" s="27">
        <v>1</v>
      </c>
      <c r="S21" s="1">
        <v>16.899999999999999</v>
      </c>
      <c r="T21" s="26">
        <v>9.5</v>
      </c>
      <c r="U21" s="26">
        <v>4.5999999999999996</v>
      </c>
      <c r="V21" s="1">
        <v>0</v>
      </c>
      <c r="W21" s="1">
        <v>0</v>
      </c>
      <c r="X21" s="1">
        <v>0</v>
      </c>
      <c r="Y21" s="1">
        <v>0</v>
      </c>
      <c r="Z21" s="1">
        <f t="shared" si="0"/>
        <v>67.599999999999994</v>
      </c>
      <c r="AA21" s="1">
        <f t="shared" si="1"/>
        <v>85.5</v>
      </c>
      <c r="AB21" s="1">
        <f t="shared" si="2"/>
        <v>17.25</v>
      </c>
      <c r="AC21" s="27">
        <f t="shared" si="3"/>
        <v>170.35</v>
      </c>
      <c r="AD21" s="1">
        <f t="shared" si="4"/>
        <v>45.454499999999996</v>
      </c>
      <c r="AE21" s="1">
        <f t="shared" si="5"/>
        <v>33.529999999999994</v>
      </c>
      <c r="AF21" s="1">
        <f t="shared" si="6"/>
        <v>51.43</v>
      </c>
      <c r="AG21" s="1">
        <f t="shared" si="7"/>
        <v>34.395000000000003</v>
      </c>
      <c r="AH21" s="1">
        <f t="shared" si="8"/>
        <v>-67.924999999999997</v>
      </c>
      <c r="AI21" s="1">
        <f t="shared" si="9"/>
        <v>-93.477500000000006</v>
      </c>
    </row>
    <row r="22" spans="1:35" ht="18" x14ac:dyDescent="0.55000000000000004">
      <c r="A22" s="26" t="s">
        <v>77</v>
      </c>
      <c r="B22" s="26">
        <v>100</v>
      </c>
      <c r="C22" s="26" t="s">
        <v>78</v>
      </c>
      <c r="D22" s="1">
        <v>125</v>
      </c>
      <c r="E22" s="1">
        <v>15.6</v>
      </c>
      <c r="F22" s="1">
        <v>0</v>
      </c>
      <c r="G22" s="1">
        <v>320</v>
      </c>
      <c r="H22" s="1">
        <v>4</v>
      </c>
      <c r="I22" s="1">
        <v>22</v>
      </c>
      <c r="J22" s="1">
        <v>0.5</v>
      </c>
      <c r="K22" s="1">
        <v>1.9</v>
      </c>
      <c r="L22" s="1">
        <v>5</v>
      </c>
      <c r="M22" s="1">
        <v>0.2</v>
      </c>
      <c r="N22" s="1">
        <v>0.79</v>
      </c>
      <c r="O22" s="1">
        <v>0.18</v>
      </c>
      <c r="P22" s="1">
        <v>0.36</v>
      </c>
      <c r="Q22" s="1">
        <v>1</v>
      </c>
      <c r="R22" s="27">
        <v>1</v>
      </c>
      <c r="S22" s="1">
        <v>15.6</v>
      </c>
      <c r="T22" s="26">
        <v>15.9</v>
      </c>
      <c r="U22" s="26">
        <v>4</v>
      </c>
      <c r="V22" s="1">
        <v>0</v>
      </c>
      <c r="W22" s="1">
        <v>0</v>
      </c>
      <c r="X22" s="1">
        <v>0</v>
      </c>
      <c r="Y22" s="1">
        <v>0</v>
      </c>
      <c r="Z22" s="1">
        <f t="shared" si="0"/>
        <v>62.4</v>
      </c>
      <c r="AA22" s="1">
        <f t="shared" si="1"/>
        <v>143.1</v>
      </c>
      <c r="AB22" s="1">
        <f t="shared" si="2"/>
        <v>15</v>
      </c>
      <c r="AC22" s="27">
        <f t="shared" si="3"/>
        <v>220.5</v>
      </c>
      <c r="AD22" s="1">
        <f t="shared" si="4"/>
        <v>33.734999999999999</v>
      </c>
      <c r="AE22" s="1">
        <f t="shared" si="5"/>
        <v>18.299999999999997</v>
      </c>
      <c r="AF22" s="1">
        <f t="shared" si="6"/>
        <v>99</v>
      </c>
      <c r="AG22" s="1">
        <f t="shared" si="7"/>
        <v>76.95</v>
      </c>
      <c r="AH22" s="1">
        <f t="shared" si="8"/>
        <v>-95.25</v>
      </c>
      <c r="AI22" s="1">
        <f t="shared" si="9"/>
        <v>-128.32500000000002</v>
      </c>
    </row>
    <row r="23" spans="1:35" ht="18" x14ac:dyDescent="0.55000000000000004">
      <c r="A23" s="26" t="s">
        <v>79</v>
      </c>
      <c r="B23" s="26">
        <v>100</v>
      </c>
      <c r="C23" s="26" t="s">
        <v>80</v>
      </c>
      <c r="D23" s="1">
        <v>105</v>
      </c>
      <c r="E23" s="1">
        <v>18.5</v>
      </c>
      <c r="F23" s="1">
        <v>0</v>
      </c>
      <c r="G23" s="1">
        <v>430</v>
      </c>
      <c r="H23" s="1">
        <v>3</v>
      </c>
      <c r="I23" s="1">
        <v>27</v>
      </c>
      <c r="J23" s="1">
        <v>0.9</v>
      </c>
      <c r="K23" s="1">
        <v>2.2000000000000002</v>
      </c>
      <c r="L23" s="1">
        <v>3</v>
      </c>
      <c r="M23" s="1">
        <v>0.3</v>
      </c>
      <c r="N23" s="1">
        <v>1.32</v>
      </c>
      <c r="O23" s="1">
        <v>0.25</v>
      </c>
      <c r="P23" s="1">
        <v>0.54</v>
      </c>
      <c r="Q23" s="1">
        <v>1</v>
      </c>
      <c r="R23" s="27">
        <v>1</v>
      </c>
      <c r="S23" s="1">
        <v>18.5</v>
      </c>
      <c r="T23" s="26">
        <v>3.3</v>
      </c>
      <c r="U23" s="26">
        <v>3.7</v>
      </c>
      <c r="V23" s="1">
        <v>0</v>
      </c>
      <c r="W23" s="1">
        <v>0</v>
      </c>
      <c r="X23" s="1">
        <v>0</v>
      </c>
      <c r="Y23" s="1">
        <v>0</v>
      </c>
      <c r="Z23" s="1">
        <f t="shared" si="0"/>
        <v>74</v>
      </c>
      <c r="AA23" s="1">
        <f t="shared" si="1"/>
        <v>29.7</v>
      </c>
      <c r="AB23" s="1">
        <f t="shared" si="2"/>
        <v>13.875</v>
      </c>
      <c r="AC23" s="27">
        <f t="shared" si="3"/>
        <v>117.575</v>
      </c>
      <c r="AD23" s="1">
        <f t="shared" si="4"/>
        <v>58.715249999999997</v>
      </c>
      <c r="AE23" s="1">
        <f t="shared" si="5"/>
        <v>50.484999999999999</v>
      </c>
      <c r="AF23" s="1">
        <f t="shared" si="6"/>
        <v>6.1849999999999987</v>
      </c>
      <c r="AG23" s="1">
        <f t="shared" si="7"/>
        <v>-5.5725000000000016</v>
      </c>
      <c r="AH23" s="1">
        <f t="shared" si="8"/>
        <v>-44.912500000000001</v>
      </c>
      <c r="AI23" s="1">
        <f t="shared" si="9"/>
        <v>-62.548749999999998</v>
      </c>
    </row>
    <row r="24" spans="1:35" ht="18" x14ac:dyDescent="0.55000000000000004">
      <c r="A24" s="26" t="s">
        <v>81</v>
      </c>
      <c r="B24" s="26">
        <v>100</v>
      </c>
      <c r="C24" s="26" t="s">
        <v>82</v>
      </c>
      <c r="D24" s="1">
        <v>118</v>
      </c>
      <c r="E24" s="1">
        <v>16.5</v>
      </c>
      <c r="F24" s="1">
        <v>0</v>
      </c>
      <c r="G24" s="1">
        <v>220</v>
      </c>
      <c r="H24" s="1">
        <v>14</v>
      </c>
      <c r="I24" s="1">
        <v>17</v>
      </c>
      <c r="J24" s="1">
        <v>0.5</v>
      </c>
      <c r="K24" s="1">
        <v>1.2</v>
      </c>
      <c r="L24" s="1">
        <v>47</v>
      </c>
      <c r="M24" s="1">
        <v>0.4</v>
      </c>
      <c r="N24" s="1">
        <v>7.0000000000000007E-2</v>
      </c>
      <c r="O24" s="1">
        <v>0.1</v>
      </c>
      <c r="P24" s="1">
        <v>0.38</v>
      </c>
      <c r="Q24" s="1">
        <v>10</v>
      </c>
      <c r="R24" s="27">
        <v>2</v>
      </c>
      <c r="S24" s="1">
        <v>16.5</v>
      </c>
      <c r="T24" s="26">
        <v>13.7</v>
      </c>
      <c r="U24" s="26">
        <v>0</v>
      </c>
      <c r="V24" s="1">
        <v>0</v>
      </c>
      <c r="W24" s="1">
        <v>0</v>
      </c>
      <c r="X24" s="1">
        <v>0</v>
      </c>
      <c r="Y24" s="1">
        <v>0</v>
      </c>
      <c r="Z24" s="1">
        <f t="shared" si="0"/>
        <v>66</v>
      </c>
      <c r="AA24" s="1">
        <f t="shared" si="1"/>
        <v>123.3</v>
      </c>
      <c r="AB24" s="1">
        <f t="shared" si="2"/>
        <v>0</v>
      </c>
      <c r="AC24" s="27">
        <f t="shared" si="3"/>
        <v>189.3</v>
      </c>
      <c r="AD24" s="1">
        <f t="shared" si="4"/>
        <v>41.390999999999998</v>
      </c>
      <c r="AE24" s="1">
        <f t="shared" si="5"/>
        <v>28.139999999999993</v>
      </c>
      <c r="AF24" s="1">
        <f t="shared" si="6"/>
        <v>85.44</v>
      </c>
      <c r="AG24" s="1">
        <f t="shared" si="7"/>
        <v>66.509999999999991</v>
      </c>
      <c r="AH24" s="1">
        <f t="shared" si="8"/>
        <v>-94.65</v>
      </c>
      <c r="AI24" s="1">
        <f t="shared" si="9"/>
        <v>-123.04500000000002</v>
      </c>
    </row>
    <row r="25" spans="1:35" ht="18" x14ac:dyDescent="0.55000000000000004">
      <c r="A25" s="26" t="s">
        <v>83</v>
      </c>
      <c r="B25" s="26">
        <v>100</v>
      </c>
      <c r="C25" s="26" t="s">
        <v>84</v>
      </c>
      <c r="D25" s="1">
        <v>120</v>
      </c>
      <c r="E25" s="1">
        <v>16.3</v>
      </c>
      <c r="F25" s="1">
        <v>0</v>
      </c>
      <c r="G25" s="1">
        <v>210</v>
      </c>
      <c r="H25" s="1">
        <v>20</v>
      </c>
      <c r="I25" s="1">
        <v>16</v>
      </c>
      <c r="J25" s="1">
        <v>0.6</v>
      </c>
      <c r="K25" s="1">
        <v>1.5</v>
      </c>
      <c r="L25" s="1">
        <v>51</v>
      </c>
      <c r="M25" s="1">
        <v>0.6</v>
      </c>
      <c r="N25" s="1">
        <v>7.0000000000000007E-2</v>
      </c>
      <c r="O25" s="1">
        <v>0.09</v>
      </c>
      <c r="P25" s="1">
        <v>0.3</v>
      </c>
      <c r="Q25" s="1">
        <v>8</v>
      </c>
      <c r="R25" s="27">
        <v>2</v>
      </c>
      <c r="S25" s="1">
        <v>16.3</v>
      </c>
      <c r="T25" s="26">
        <v>15.7</v>
      </c>
      <c r="U25" s="26">
        <v>0</v>
      </c>
      <c r="V25" s="1">
        <v>0</v>
      </c>
      <c r="W25" s="1">
        <v>0</v>
      </c>
      <c r="X25" s="1">
        <v>0</v>
      </c>
      <c r="Y25" s="1">
        <v>0</v>
      </c>
      <c r="Z25" s="1">
        <f t="shared" si="0"/>
        <v>65.2</v>
      </c>
      <c r="AA25" s="1">
        <f t="shared" si="1"/>
        <v>141.29999999999998</v>
      </c>
      <c r="AB25" s="1">
        <f t="shared" si="2"/>
        <v>0</v>
      </c>
      <c r="AC25" s="27">
        <f t="shared" si="3"/>
        <v>206.5</v>
      </c>
      <c r="AD25" s="1">
        <f t="shared" si="4"/>
        <v>38.355000000000004</v>
      </c>
      <c r="AE25" s="1">
        <f t="shared" si="5"/>
        <v>23.9</v>
      </c>
      <c r="AF25" s="1">
        <f t="shared" si="6"/>
        <v>99.999999999999972</v>
      </c>
      <c r="AG25" s="1">
        <f t="shared" si="7"/>
        <v>79.349999999999994</v>
      </c>
      <c r="AH25" s="1">
        <f t="shared" si="8"/>
        <v>-103.25</v>
      </c>
      <c r="AI25" s="1">
        <f t="shared" si="9"/>
        <v>-134.22499999999999</v>
      </c>
    </row>
    <row r="26" spans="1:35" ht="18" x14ac:dyDescent="0.55000000000000004">
      <c r="A26" s="26" t="s">
        <v>85</v>
      </c>
      <c r="B26" s="26">
        <v>100</v>
      </c>
      <c r="C26" s="26" t="s">
        <v>86</v>
      </c>
      <c r="D26" s="1">
        <v>117</v>
      </c>
      <c r="E26" s="1">
        <v>16.7</v>
      </c>
      <c r="F26" s="1">
        <v>0</v>
      </c>
      <c r="G26" s="1">
        <v>230</v>
      </c>
      <c r="H26" s="1">
        <v>10</v>
      </c>
      <c r="I26" s="1">
        <v>19</v>
      </c>
      <c r="J26" s="1">
        <v>0.5</v>
      </c>
      <c r="K26" s="1">
        <v>1</v>
      </c>
      <c r="L26" s="1">
        <v>44</v>
      </c>
      <c r="M26" s="1">
        <v>0.3</v>
      </c>
      <c r="N26" s="1">
        <v>0.08</v>
      </c>
      <c r="O26" s="1">
        <v>0.1</v>
      </c>
      <c r="P26" s="1">
        <v>0.45</v>
      </c>
      <c r="Q26" s="1">
        <v>12</v>
      </c>
      <c r="R26" s="27">
        <v>2</v>
      </c>
      <c r="S26" s="1">
        <v>16.7</v>
      </c>
      <c r="T26" s="26">
        <v>12.1</v>
      </c>
      <c r="U26" s="26">
        <v>0</v>
      </c>
      <c r="V26" s="1">
        <v>0</v>
      </c>
      <c r="W26" s="1">
        <v>0</v>
      </c>
      <c r="X26" s="1">
        <v>0</v>
      </c>
      <c r="Y26" s="1">
        <v>0</v>
      </c>
      <c r="Z26" s="1">
        <f t="shared" si="0"/>
        <v>66.8</v>
      </c>
      <c r="AA26" s="1">
        <f t="shared" si="1"/>
        <v>108.89999999999999</v>
      </c>
      <c r="AB26" s="1">
        <f t="shared" si="2"/>
        <v>0</v>
      </c>
      <c r="AC26" s="27">
        <f t="shared" si="3"/>
        <v>175.7</v>
      </c>
      <c r="AD26" s="1">
        <f t="shared" si="4"/>
        <v>43.959000000000003</v>
      </c>
      <c r="AE26" s="1">
        <f t="shared" si="5"/>
        <v>31.659999999999997</v>
      </c>
      <c r="AF26" s="1">
        <f t="shared" si="6"/>
        <v>73.759999999999991</v>
      </c>
      <c r="AG26" s="1">
        <f t="shared" si="7"/>
        <v>56.19</v>
      </c>
      <c r="AH26" s="1">
        <f t="shared" si="8"/>
        <v>-87.85</v>
      </c>
      <c r="AI26" s="1">
        <f t="shared" si="9"/>
        <v>-114.205</v>
      </c>
    </row>
    <row r="27" spans="1:35" ht="18" x14ac:dyDescent="0.55000000000000004">
      <c r="A27" s="26" t="s">
        <v>87</v>
      </c>
      <c r="B27" s="26">
        <v>100</v>
      </c>
      <c r="C27" s="26" t="s">
        <v>88</v>
      </c>
      <c r="D27" s="1">
        <v>113</v>
      </c>
      <c r="E27" s="1">
        <v>17.3</v>
      </c>
      <c r="F27" s="1">
        <v>0</v>
      </c>
      <c r="G27" s="1">
        <v>340</v>
      </c>
      <c r="H27" s="1">
        <v>4</v>
      </c>
      <c r="I27" s="1">
        <v>27</v>
      </c>
      <c r="J27" s="1">
        <v>0.3</v>
      </c>
      <c r="K27" s="1">
        <v>0.6</v>
      </c>
      <c r="L27" s="1">
        <v>18</v>
      </c>
      <c r="M27" s="1">
        <v>0.1</v>
      </c>
      <c r="N27" s="1">
        <v>0.09</v>
      </c>
      <c r="O27" s="1">
        <v>0.1</v>
      </c>
      <c r="P27" s="1">
        <v>0.56999999999999995</v>
      </c>
      <c r="Q27" s="1">
        <v>12</v>
      </c>
      <c r="R27" s="27">
        <v>3</v>
      </c>
      <c r="S27" s="1">
        <v>17.3</v>
      </c>
      <c r="T27" s="26">
        <v>5.5</v>
      </c>
      <c r="U27" s="26">
        <v>3.6</v>
      </c>
      <c r="V27" s="1">
        <v>0</v>
      </c>
      <c r="W27" s="1">
        <v>0</v>
      </c>
      <c r="X27" s="1">
        <v>0</v>
      </c>
      <c r="Y27" s="1">
        <v>0</v>
      </c>
      <c r="Z27" s="1">
        <f t="shared" si="0"/>
        <v>69.2</v>
      </c>
      <c r="AA27" s="1">
        <f t="shared" si="1"/>
        <v>49.5</v>
      </c>
      <c r="AB27" s="1">
        <f t="shared" si="2"/>
        <v>13.5</v>
      </c>
      <c r="AC27" s="27">
        <f t="shared" si="3"/>
        <v>132.19999999999999</v>
      </c>
      <c r="AD27" s="1">
        <f t="shared" si="4"/>
        <v>52.014000000000003</v>
      </c>
      <c r="AE27" s="1">
        <f t="shared" si="5"/>
        <v>42.760000000000005</v>
      </c>
      <c r="AF27" s="1">
        <f t="shared" si="6"/>
        <v>23.060000000000002</v>
      </c>
      <c r="AG27" s="1">
        <f t="shared" si="7"/>
        <v>9.8400000000000034</v>
      </c>
      <c r="AH27" s="1">
        <f t="shared" si="8"/>
        <v>-52.599999999999994</v>
      </c>
      <c r="AI27" s="1">
        <f t="shared" si="9"/>
        <v>-72.429999999999993</v>
      </c>
    </row>
    <row r="28" spans="1:35" ht="18" x14ac:dyDescent="0.55000000000000004">
      <c r="A28" s="26" t="s">
        <v>89</v>
      </c>
      <c r="B28" s="26">
        <v>100</v>
      </c>
      <c r="C28" s="26" t="s">
        <v>90</v>
      </c>
      <c r="D28" s="1">
        <v>115</v>
      </c>
      <c r="E28" s="1">
        <v>17</v>
      </c>
      <c r="F28" s="1">
        <v>0</v>
      </c>
      <c r="G28" s="1">
        <v>290</v>
      </c>
      <c r="H28" s="1">
        <v>5</v>
      </c>
      <c r="I28" s="1">
        <v>21</v>
      </c>
      <c r="J28" s="1">
        <v>0.6</v>
      </c>
      <c r="K28" s="1">
        <v>1.6</v>
      </c>
      <c r="L28" s="1">
        <v>40</v>
      </c>
      <c r="M28" s="1">
        <v>0.4</v>
      </c>
      <c r="N28" s="1">
        <v>0.1</v>
      </c>
      <c r="O28" s="1">
        <v>0.15</v>
      </c>
      <c r="P28" s="1">
        <v>0.25</v>
      </c>
      <c r="Q28" s="1">
        <v>13</v>
      </c>
      <c r="R28" s="27">
        <v>3</v>
      </c>
      <c r="S28" s="1">
        <v>17</v>
      </c>
      <c r="T28" s="26">
        <v>13.5</v>
      </c>
      <c r="U28" s="26">
        <v>0</v>
      </c>
      <c r="V28" s="1">
        <v>0</v>
      </c>
      <c r="W28" s="1">
        <v>0</v>
      </c>
      <c r="X28" s="1">
        <v>0</v>
      </c>
      <c r="Y28" s="1">
        <v>0</v>
      </c>
      <c r="Z28" s="1">
        <f t="shared" si="0"/>
        <v>68</v>
      </c>
      <c r="AA28" s="1">
        <f t="shared" si="1"/>
        <v>121.5</v>
      </c>
      <c r="AB28" s="1">
        <f t="shared" si="2"/>
        <v>0</v>
      </c>
      <c r="AC28" s="27">
        <f t="shared" si="3"/>
        <v>189.5</v>
      </c>
      <c r="AD28" s="1">
        <f t="shared" si="4"/>
        <v>43.364999999999995</v>
      </c>
      <c r="AE28" s="1">
        <f t="shared" si="5"/>
        <v>30.1</v>
      </c>
      <c r="AF28" s="1">
        <f t="shared" si="6"/>
        <v>83.6</v>
      </c>
      <c r="AG28" s="1">
        <f t="shared" si="7"/>
        <v>64.650000000000006</v>
      </c>
      <c r="AH28" s="1">
        <f t="shared" si="8"/>
        <v>-94.75</v>
      </c>
      <c r="AI28" s="1">
        <f t="shared" si="9"/>
        <v>-123.175</v>
      </c>
    </row>
    <row r="29" spans="1:35" ht="18" x14ac:dyDescent="0.55000000000000004">
      <c r="A29" s="26" t="s">
        <v>91</v>
      </c>
      <c r="B29" s="26">
        <v>100</v>
      </c>
      <c r="C29" s="26" t="s">
        <v>92</v>
      </c>
      <c r="D29" s="1">
        <v>99</v>
      </c>
      <c r="E29" s="1">
        <v>19.7</v>
      </c>
      <c r="F29" s="1">
        <v>0</v>
      </c>
      <c r="G29" s="1">
        <v>410</v>
      </c>
      <c r="H29" s="1">
        <v>4</v>
      </c>
      <c r="I29" s="1">
        <v>32</v>
      </c>
      <c r="J29" s="1">
        <v>0.3</v>
      </c>
      <c r="K29" s="1">
        <v>0.6</v>
      </c>
      <c r="L29" s="1">
        <v>5</v>
      </c>
      <c r="M29" s="1">
        <v>0</v>
      </c>
      <c r="N29" s="1">
        <v>0.09</v>
      </c>
      <c r="O29" s="1">
        <v>0.11</v>
      </c>
      <c r="P29" s="1">
        <v>0.62</v>
      </c>
      <c r="Q29" s="1">
        <v>15</v>
      </c>
      <c r="R29" s="27">
        <v>3</v>
      </c>
      <c r="S29" s="1">
        <v>19.7</v>
      </c>
      <c r="T29" s="26">
        <v>0.5</v>
      </c>
      <c r="U29" s="26">
        <v>2.8</v>
      </c>
      <c r="V29" s="1">
        <v>0</v>
      </c>
      <c r="W29" s="1">
        <v>0</v>
      </c>
      <c r="X29" s="1">
        <v>0.7</v>
      </c>
      <c r="Y29" s="1">
        <v>0</v>
      </c>
      <c r="Z29" s="1">
        <f t="shared" si="0"/>
        <v>78.8</v>
      </c>
      <c r="AA29" s="1">
        <f t="shared" si="1"/>
        <v>4.5</v>
      </c>
      <c r="AB29" s="1">
        <f t="shared" si="2"/>
        <v>12.6</v>
      </c>
      <c r="AC29" s="27">
        <f t="shared" si="3"/>
        <v>95.899999999999991</v>
      </c>
      <c r="AD29" s="1">
        <f t="shared" si="4"/>
        <v>66.332999999999998</v>
      </c>
      <c r="AE29" s="1">
        <f t="shared" si="5"/>
        <v>59.62</v>
      </c>
      <c r="AF29" s="1">
        <f t="shared" si="6"/>
        <v>-14.68</v>
      </c>
      <c r="AG29" s="1">
        <f t="shared" si="7"/>
        <v>-24.269999999999996</v>
      </c>
      <c r="AH29" s="1">
        <f t="shared" si="8"/>
        <v>-35.349999999999994</v>
      </c>
      <c r="AI29" s="1">
        <f t="shared" si="9"/>
        <v>-49.734999999999992</v>
      </c>
    </row>
    <row r="30" spans="1:35" ht="18" x14ac:dyDescent="0.55000000000000004">
      <c r="A30" s="26" t="s">
        <v>93</v>
      </c>
      <c r="B30" s="26">
        <v>100</v>
      </c>
      <c r="C30" s="26" t="s">
        <v>94</v>
      </c>
      <c r="D30" s="1">
        <v>134</v>
      </c>
      <c r="E30" s="1">
        <v>14.6</v>
      </c>
      <c r="F30" s="1">
        <v>0</v>
      </c>
      <c r="G30" s="1">
        <v>250</v>
      </c>
      <c r="H30" s="1">
        <v>8</v>
      </c>
      <c r="I30" s="1">
        <v>24</v>
      </c>
      <c r="J30" s="1">
        <v>0.8</v>
      </c>
      <c r="K30" s="1">
        <v>1.1000000000000001</v>
      </c>
      <c r="L30" s="1">
        <v>37</v>
      </c>
      <c r="M30" s="1">
        <v>0.1</v>
      </c>
      <c r="N30" s="1">
        <v>0.09</v>
      </c>
      <c r="O30" s="1">
        <v>0.17</v>
      </c>
      <c r="P30" s="1">
        <v>0.52</v>
      </c>
      <c r="Q30" s="1">
        <v>10</v>
      </c>
      <c r="R30" s="27">
        <v>1</v>
      </c>
      <c r="S30" s="1">
        <v>14.6</v>
      </c>
      <c r="T30" s="26">
        <v>11</v>
      </c>
      <c r="U30" s="26">
        <v>3.4</v>
      </c>
      <c r="V30" s="1">
        <v>0</v>
      </c>
      <c r="W30" s="1">
        <v>0</v>
      </c>
      <c r="X30" s="1">
        <v>0</v>
      </c>
      <c r="Y30" s="1">
        <v>0</v>
      </c>
      <c r="Z30" s="1">
        <f t="shared" si="0"/>
        <v>58.4</v>
      </c>
      <c r="AA30" s="1">
        <f t="shared" si="1"/>
        <v>99</v>
      </c>
      <c r="AB30" s="1">
        <f t="shared" si="2"/>
        <v>12.75</v>
      </c>
      <c r="AC30" s="27">
        <f t="shared" si="3"/>
        <v>170.15</v>
      </c>
      <c r="AD30" s="1">
        <f t="shared" si="4"/>
        <v>36.280499999999996</v>
      </c>
      <c r="AE30" s="1">
        <f t="shared" si="5"/>
        <v>24.369999999999997</v>
      </c>
      <c r="AF30" s="1">
        <f t="shared" si="6"/>
        <v>64.97</v>
      </c>
      <c r="AG30" s="1">
        <f t="shared" si="7"/>
        <v>47.954999999999998</v>
      </c>
      <c r="AH30" s="1">
        <f t="shared" si="8"/>
        <v>-72.325000000000003</v>
      </c>
      <c r="AI30" s="1">
        <f t="shared" si="9"/>
        <v>-97.847500000000011</v>
      </c>
    </row>
    <row r="31" spans="1:35" ht="18" x14ac:dyDescent="0.55000000000000004">
      <c r="A31" s="26"/>
      <c r="B31" s="26"/>
      <c r="D31" s="28" t="s">
        <v>95</v>
      </c>
      <c r="E31" s="1">
        <v>65</v>
      </c>
      <c r="F31" s="29">
        <v>20</v>
      </c>
      <c r="G31" s="29">
        <v>2500</v>
      </c>
      <c r="H31" s="29">
        <v>800</v>
      </c>
      <c r="I31" s="29">
        <v>340</v>
      </c>
      <c r="J31" s="29">
        <v>7.5</v>
      </c>
      <c r="K31" s="29">
        <v>11</v>
      </c>
      <c r="L31" s="29">
        <v>850</v>
      </c>
      <c r="M31" s="29">
        <v>9</v>
      </c>
      <c r="N31" s="29">
        <v>1.1000000000000001</v>
      </c>
      <c r="O31" s="29">
        <v>1.6</v>
      </c>
      <c r="P31" s="29">
        <v>1.5</v>
      </c>
      <c r="Q31" s="29">
        <v>240</v>
      </c>
      <c r="R31" s="29">
        <v>100</v>
      </c>
    </row>
    <row r="32" spans="1:35" ht="18" x14ac:dyDescent="0.55000000000000004">
      <c r="A32" s="26"/>
      <c r="B32" s="26"/>
      <c r="D32" s="26" t="s">
        <v>96</v>
      </c>
      <c r="E32" s="1">
        <v>21.67</v>
      </c>
      <c r="F32" s="1">
        <v>6.67</v>
      </c>
      <c r="G32" s="1">
        <v>833.33</v>
      </c>
      <c r="H32" s="1">
        <v>266.67</v>
      </c>
      <c r="I32" s="1">
        <v>113.33</v>
      </c>
      <c r="J32" s="1">
        <v>2.5</v>
      </c>
      <c r="K32" s="1">
        <v>3.67</v>
      </c>
      <c r="L32" s="1">
        <v>283.33</v>
      </c>
      <c r="M32" s="1">
        <v>3</v>
      </c>
      <c r="N32" s="1">
        <v>0.37</v>
      </c>
      <c r="O32" s="1">
        <v>0.53</v>
      </c>
      <c r="P32" s="1">
        <v>0.5</v>
      </c>
      <c r="Q32" s="1">
        <v>80</v>
      </c>
      <c r="R32" s="1">
        <v>33.33</v>
      </c>
    </row>
  </sheetData>
  <mergeCells count="6">
    <mergeCell ref="Z3:AC3"/>
    <mergeCell ref="E3:F3"/>
    <mergeCell ref="G3:K3"/>
    <mergeCell ref="L3:M3"/>
    <mergeCell ref="N3:P3"/>
    <mergeCell ref="S3:Y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計算用のシート</vt:lpstr>
      <vt:lpstr>エネルギー比率計算するだけ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c223062</dc:creator>
  <cp:keywords/>
  <dc:description/>
  <cp:lastModifiedBy>c223062</cp:lastModifiedBy>
  <cp:revision/>
  <dcterms:created xsi:type="dcterms:W3CDTF">2025-05-13T04:06:59Z</dcterms:created>
  <dcterms:modified xsi:type="dcterms:W3CDTF">2025-07-22T05:07:20Z</dcterms:modified>
  <cp:category/>
  <cp:contentStatus/>
</cp:coreProperties>
</file>