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erónica\Desktop\ESPOL DOCENCIA\2019-I\FUNDAMENTOS\"/>
    </mc:Choice>
  </mc:AlternateContent>
  <xr:revisionPtr revIDLastSave="0" documentId="13_ncr:1_{1000CB6D-9BBB-4412-8B20-A39E52B3FBCA}" xr6:coauthVersionLast="41" xr6:coauthVersionMax="41" xr10:uidLastSave="{00000000-0000-0000-0000-000000000000}"/>
  <bookViews>
    <workbookView minimized="1" xWindow="10280" yWindow="1020" windowWidth="10880" windowHeight="7900" xr2:uid="{00000000-000D-0000-FFFF-FFFF00000000}"/>
  </bookViews>
  <sheets>
    <sheet name="PROY" sheetId="3" r:id="rId1"/>
    <sheet name="NOTAS1P" sheetId="4" r:id="rId2"/>
    <sheet name="LECCIONES" sheetId="7" r:id="rId3"/>
    <sheet name="ESTAD" sheetId="6" r:id="rId4"/>
    <sheet name="EXAMEN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8" l="1"/>
  <c r="C4" i="4"/>
  <c r="C5" i="4"/>
  <c r="C6" i="4"/>
  <c r="C7" i="4"/>
  <c r="C8" i="4"/>
  <c r="C9" i="4"/>
  <c r="C10" i="4"/>
  <c r="C11" i="4"/>
  <c r="C12" i="4"/>
  <c r="C13" i="4"/>
  <c r="C3" i="4"/>
  <c r="J2" i="4"/>
  <c r="F33" i="7"/>
  <c r="E33" i="7"/>
  <c r="F25" i="7" l="1"/>
  <c r="F26" i="7"/>
  <c r="F27" i="7"/>
  <c r="F28" i="7"/>
  <c r="F29" i="7"/>
  <c r="F30" i="7"/>
  <c r="F31" i="7"/>
  <c r="F3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G9" i="4" l="1"/>
  <c r="B31" i="4"/>
  <c r="B32" i="4"/>
  <c r="B33" i="4"/>
  <c r="F3" i="7"/>
  <c r="B3" i="4" s="1"/>
  <c r="F4" i="7"/>
  <c r="B4" i="4" s="1"/>
  <c r="F5" i="7"/>
  <c r="B5" i="4" s="1"/>
  <c r="F6" i="7"/>
  <c r="B6" i="4" s="1"/>
  <c r="F7" i="7"/>
  <c r="B7" i="4" s="1"/>
  <c r="F8" i="7"/>
  <c r="B8" i="4" s="1"/>
  <c r="F9" i="7"/>
  <c r="B9" i="4" s="1"/>
  <c r="F10" i="7"/>
  <c r="B10" i="4" s="1"/>
  <c r="F11" i="7"/>
  <c r="B11" i="4" s="1"/>
  <c r="F12" i="7"/>
  <c r="B12" i="4" s="1"/>
  <c r="F13" i="7"/>
  <c r="B13" i="4" s="1"/>
  <c r="F14" i="7"/>
  <c r="B14" i="4" s="1"/>
  <c r="F15" i="7"/>
  <c r="B15" i="4" s="1"/>
  <c r="F16" i="7"/>
  <c r="B16" i="4" s="1"/>
  <c r="F17" i="7"/>
  <c r="B17" i="4" s="1"/>
  <c r="F18" i="7"/>
  <c r="B18" i="4" s="1"/>
  <c r="F19" i="7"/>
  <c r="B19" i="4" s="1"/>
  <c r="F20" i="7"/>
  <c r="B20" i="4" s="1"/>
  <c r="F21" i="7"/>
  <c r="B21" i="4" s="1"/>
  <c r="F22" i="7"/>
  <c r="B22" i="4" s="1"/>
  <c r="F23" i="7"/>
  <c r="B23" i="4" s="1"/>
  <c r="F24" i="7"/>
  <c r="B24" i="4" s="1"/>
  <c r="B25" i="4"/>
  <c r="B26" i="4"/>
  <c r="B27" i="4"/>
  <c r="B28" i="4"/>
  <c r="B29" i="4"/>
  <c r="B30" i="4"/>
  <c r="E2" i="7"/>
  <c r="F2" i="7" s="1"/>
  <c r="B2" i="4" s="1"/>
  <c r="E3" i="4" l="1"/>
  <c r="E5" i="4"/>
  <c r="E9" i="4"/>
  <c r="E11" i="4"/>
  <c r="E14" i="4"/>
  <c r="E15" i="4"/>
  <c r="E20" i="4"/>
  <c r="E21" i="4"/>
  <c r="E22" i="4"/>
  <c r="E23" i="4"/>
  <c r="E24" i="4"/>
  <c r="E25" i="4"/>
  <c r="E26" i="4"/>
  <c r="E27" i="4"/>
  <c r="E28" i="4"/>
  <c r="E29" i="4"/>
  <c r="E31" i="4"/>
  <c r="E32" i="4"/>
  <c r="E2" i="4"/>
  <c r="L35" i="3"/>
  <c r="M35" i="3" s="1"/>
  <c r="L34" i="3"/>
  <c r="M34" i="3" s="1"/>
  <c r="L33" i="3"/>
  <c r="M33" i="3" s="1"/>
  <c r="E33" i="4" s="1"/>
  <c r="L32" i="3"/>
  <c r="M32" i="3" s="1"/>
  <c r="L31" i="3"/>
  <c r="M31" i="3" s="1"/>
  <c r="L30" i="3"/>
  <c r="M30" i="3" s="1"/>
  <c r="E30" i="4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M20" i="3"/>
  <c r="L20" i="3"/>
  <c r="L19" i="3"/>
  <c r="M19" i="3" s="1"/>
  <c r="E19" i="4" s="1"/>
  <c r="L18" i="3"/>
  <c r="M18" i="3" s="1"/>
  <c r="E18" i="4" s="1"/>
  <c r="L17" i="3"/>
  <c r="M17" i="3" s="1"/>
  <c r="E17" i="4" s="1"/>
  <c r="L16" i="3"/>
  <c r="M16" i="3" s="1"/>
  <c r="E16" i="4" s="1"/>
  <c r="L15" i="3"/>
  <c r="M15" i="3" s="1"/>
  <c r="L14" i="3"/>
  <c r="M14" i="3" s="1"/>
  <c r="L13" i="3"/>
  <c r="M13" i="3" s="1"/>
  <c r="E13" i="4" s="1"/>
  <c r="L12" i="3"/>
  <c r="M12" i="3" s="1"/>
  <c r="E12" i="4" s="1"/>
  <c r="L11" i="3"/>
  <c r="M11" i="3" s="1"/>
  <c r="L10" i="3"/>
  <c r="M10" i="3" s="1"/>
  <c r="E10" i="4" s="1"/>
  <c r="L9" i="3"/>
  <c r="M9" i="3" s="1"/>
  <c r="L8" i="3"/>
  <c r="M8" i="3" s="1"/>
  <c r="E8" i="4" s="1"/>
  <c r="L7" i="3"/>
  <c r="M7" i="3" s="1"/>
  <c r="E7" i="4" s="1"/>
  <c r="L6" i="3"/>
  <c r="M6" i="3" s="1"/>
  <c r="E6" i="4" s="1"/>
  <c r="L5" i="3"/>
  <c r="M5" i="3" s="1"/>
  <c r="L4" i="3"/>
  <c r="M4" i="3" s="1"/>
  <c r="E4" i="4" s="1"/>
  <c r="L3" i="3"/>
  <c r="M3" i="3" s="1"/>
  <c r="L2" i="3"/>
  <c r="M2" i="3" s="1"/>
  <c r="J27" i="4" l="1"/>
  <c r="K27" i="4" s="1"/>
  <c r="L27" i="4" s="1"/>
  <c r="L34" i="4"/>
  <c r="G28" i="4"/>
  <c r="G30" i="4"/>
  <c r="G31" i="4"/>
  <c r="G27" i="4"/>
  <c r="J28" i="4"/>
  <c r="K28" i="4" s="1"/>
  <c r="L28" i="4" s="1"/>
  <c r="J29" i="4"/>
  <c r="K29" i="4" s="1"/>
  <c r="L29" i="4" s="1"/>
  <c r="J30" i="4"/>
  <c r="K30" i="4" s="1"/>
  <c r="L30" i="4" s="1"/>
  <c r="J31" i="4"/>
  <c r="K31" i="4" s="1"/>
  <c r="L31" i="4" s="1"/>
  <c r="G32" i="4"/>
  <c r="G33" i="4"/>
  <c r="D27" i="4"/>
  <c r="D28" i="4"/>
  <c r="D29" i="4"/>
  <c r="D30" i="4"/>
  <c r="D31" i="4"/>
  <c r="D32" i="4"/>
  <c r="D3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K24" i="8"/>
  <c r="K25" i="8"/>
  <c r="G29" i="4" l="1"/>
  <c r="J33" i="4"/>
  <c r="K33" i="4" s="1"/>
  <c r="L33" i="4" s="1"/>
  <c r="J32" i="4"/>
  <c r="K32" i="4" s="1"/>
  <c r="L32" i="4" s="1"/>
  <c r="K21" i="8"/>
  <c r="K23" i="8"/>
  <c r="K27" i="8"/>
  <c r="K31" i="8"/>
  <c r="K2" i="8"/>
  <c r="I3" i="8"/>
  <c r="K3" i="8" s="1"/>
  <c r="I33" i="8"/>
  <c r="K33" i="8" s="1"/>
  <c r="I32" i="8"/>
  <c r="K32" i="8" s="1"/>
  <c r="I31" i="8"/>
  <c r="I30" i="8"/>
  <c r="K30" i="8" s="1"/>
  <c r="I29" i="8"/>
  <c r="K29" i="8" s="1"/>
  <c r="I28" i="8"/>
  <c r="K28" i="8" s="1"/>
  <c r="I27" i="8"/>
  <c r="I26" i="8"/>
  <c r="K26" i="8" s="1"/>
  <c r="I25" i="8"/>
  <c r="I24" i="8"/>
  <c r="I23" i="8"/>
  <c r="I22" i="8"/>
  <c r="K22" i="8" s="1"/>
  <c r="I21" i="8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14" i="8"/>
  <c r="K14" i="8" s="1"/>
  <c r="I13" i="8"/>
  <c r="K13" i="8" s="1"/>
  <c r="I12" i="8"/>
  <c r="K12" i="8" s="1"/>
  <c r="I11" i="8"/>
  <c r="K11" i="8" s="1"/>
  <c r="I10" i="8"/>
  <c r="K10" i="8" s="1"/>
  <c r="I9" i="8"/>
  <c r="K9" i="8" s="1"/>
  <c r="I8" i="8"/>
  <c r="K8" i="8" s="1"/>
  <c r="I7" i="8"/>
  <c r="K7" i="8" s="1"/>
  <c r="I6" i="8"/>
  <c r="K6" i="8" s="1"/>
  <c r="I5" i="8"/>
  <c r="K5" i="8" s="1"/>
  <c r="I4" i="8"/>
  <c r="K4" i="8" s="1"/>
  <c r="D3" i="4" l="1"/>
  <c r="J3" i="4" s="1"/>
  <c r="D4" i="4"/>
  <c r="J4" i="4" s="1"/>
  <c r="D5" i="4"/>
  <c r="D6" i="4"/>
  <c r="D7" i="4"/>
  <c r="D8" i="4"/>
  <c r="D9" i="4"/>
  <c r="J9" i="4" s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J5" i="4" l="1"/>
  <c r="J8" i="4"/>
  <c r="G15" i="4" l="1"/>
  <c r="J15" i="4"/>
  <c r="G7" i="4"/>
  <c r="J7" i="4"/>
  <c r="G11" i="4"/>
  <c r="J11" i="4"/>
  <c r="G6" i="4"/>
  <c r="J6" i="4"/>
  <c r="G10" i="4"/>
  <c r="J10" i="4"/>
  <c r="G8" i="4"/>
  <c r="G5" i="4"/>
  <c r="G4" i="4"/>
  <c r="J16" i="4"/>
  <c r="J12" i="4"/>
  <c r="J13" i="4"/>
  <c r="J14" i="4"/>
  <c r="J17" i="4"/>
  <c r="J18" i="4"/>
  <c r="J20" i="4"/>
  <c r="J21" i="4"/>
  <c r="J19" i="4"/>
  <c r="J22" i="4"/>
  <c r="J23" i="4"/>
  <c r="J24" i="4"/>
  <c r="J25" i="4"/>
  <c r="J26" i="4"/>
  <c r="G14" i="4" l="1"/>
  <c r="K14" i="4"/>
  <c r="L14" i="4" s="1"/>
  <c r="G13" i="4"/>
  <c r="K13" i="4"/>
  <c r="L13" i="4" s="1"/>
  <c r="G24" i="4"/>
  <c r="K24" i="4"/>
  <c r="L24" i="4" s="1"/>
  <c r="G22" i="4"/>
  <c r="K22" i="4"/>
  <c r="L22" i="4" s="1"/>
  <c r="G19" i="4"/>
  <c r="G21" i="4"/>
  <c r="K17" i="4"/>
  <c r="L17" i="4" s="1"/>
  <c r="G17" i="4"/>
  <c r="K12" i="4"/>
  <c r="L12" i="4" s="1"/>
  <c r="G12" i="4"/>
  <c r="K26" i="4"/>
  <c r="L26" i="4" s="1"/>
  <c r="G26" i="4"/>
  <c r="K25" i="4"/>
  <c r="L25" i="4" s="1"/>
  <c r="G25" i="4"/>
  <c r="G20" i="4"/>
  <c r="G16" i="4"/>
  <c r="K18" i="4"/>
  <c r="L18" i="4" s="1"/>
  <c r="G18" i="4"/>
  <c r="G23" i="4"/>
  <c r="K5" i="4"/>
  <c r="L5" i="4" s="1"/>
  <c r="K6" i="4"/>
  <c r="L6" i="4" s="1"/>
  <c r="K8" i="4"/>
  <c r="L8" i="4" s="1"/>
  <c r="K9" i="4"/>
  <c r="L9" i="4" s="1"/>
  <c r="K10" i="4"/>
  <c r="L10" i="4" s="1"/>
  <c r="K21" i="4"/>
  <c r="L21" i="4" s="1"/>
  <c r="D2" i="4"/>
  <c r="K11" i="4"/>
  <c r="L11" i="4" s="1"/>
  <c r="K4" i="4"/>
  <c r="L4" i="4" s="1"/>
  <c r="K7" i="4"/>
  <c r="L7" i="4" s="1"/>
  <c r="K15" i="4"/>
  <c r="L15" i="4" s="1"/>
  <c r="K19" i="4"/>
  <c r="L19" i="4" s="1"/>
  <c r="K3" i="4" l="1"/>
  <c r="L3" i="4" s="1"/>
  <c r="G3" i="4"/>
  <c r="K16" i="4"/>
  <c r="L16" i="4" s="1"/>
  <c r="K20" i="4"/>
  <c r="L20" i="4" s="1"/>
  <c r="K23" i="4"/>
  <c r="L23" i="4" s="1"/>
  <c r="G2" i="4"/>
  <c r="K2" i="4"/>
  <c r="L2" i="4" s="1"/>
  <c r="B2" i="6" l="1"/>
  <c r="B3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Verónica</author>
  </authors>
  <commentList>
    <comment ref="C1" authorId="0" shapeId="0" xr:uid="{ACD122EF-8EE7-4ED6-826E-EC244943D364}">
      <text>
        <r>
          <rPr>
            <b/>
            <sz val="9"/>
            <color indexed="81"/>
            <rFont val="Tahoma"/>
            <charset val="1"/>
          </rPr>
          <t>Verónica:</t>
        </r>
        <r>
          <rPr>
            <sz val="9"/>
            <color indexed="81"/>
            <rFont val="Tahoma"/>
            <charset val="1"/>
          </rPr>
          <t xml:space="preserve">
El top ten de los nombres de pokemons que más batallas hayan ganado. Ordenados de mayor a menor</t>
        </r>
      </text>
    </comment>
    <comment ref="D1" authorId="0" shapeId="0" xr:uid="{EAB87FD2-84AE-4817-B17C-E68381FCB03C}">
      <text>
        <r>
          <rPr>
            <b/>
            <sz val="9"/>
            <color indexed="81"/>
            <rFont val="Tahoma"/>
            <charset val="1"/>
          </rPr>
          <t>Verónica:</t>
        </r>
        <r>
          <rPr>
            <sz val="9"/>
            <color indexed="81"/>
            <rFont val="Tahoma"/>
            <charset val="1"/>
          </rPr>
          <t xml:space="preserve">
El tipo de pokemon que más batallas ha ganado</t>
        </r>
      </text>
    </comment>
    <comment ref="E1" authorId="0" shapeId="0" xr:uid="{EC306FF6-3397-4D8E-8687-B3E9CDB15CBE}">
      <text>
        <r>
          <rPr>
            <b/>
            <sz val="9"/>
            <color indexed="81"/>
            <rFont val="Tahoma"/>
            <charset val="1"/>
          </rPr>
          <t>Verónica:</t>
        </r>
        <r>
          <rPr>
            <sz val="9"/>
            <color indexed="81"/>
            <rFont val="Tahoma"/>
            <charset val="1"/>
          </rPr>
          <t xml:space="preserve">
Los promedios de HP, ATTACK, SP. ATTACK, SP. DEF, SPEED, de los pokemons con puntos de defensa mayores a valor establecido.</t>
        </r>
      </text>
    </comment>
    <comment ref="F1" authorId="0" shapeId="0" xr:uid="{60192110-D41B-48C5-90CC-81195449A938}">
      <text>
        <r>
          <rPr>
            <b/>
            <sz val="9"/>
            <color indexed="81"/>
            <rFont val="Tahoma"/>
            <charset val="1"/>
          </rPr>
          <t>Verónica:</t>
        </r>
        <r>
          <rPr>
            <sz val="9"/>
            <color indexed="81"/>
            <rFont val="Tahoma"/>
            <charset val="1"/>
          </rPr>
          <t xml:space="preserve">
os nombres de los pokemons con puntos de salud (HP) iguales al valor establecido</t>
        </r>
      </text>
    </comment>
    <comment ref="G1" authorId="0" shapeId="0" xr:uid="{8F302A60-36DF-4974-A280-D9DA355ADA46}">
      <text>
        <r>
          <rPr>
            <b/>
            <sz val="9"/>
            <color indexed="81"/>
            <rFont val="Tahoma"/>
            <charset val="1"/>
          </rPr>
          <t>Verónica:</t>
        </r>
        <r>
          <rPr>
            <sz val="9"/>
            <color indexed="81"/>
            <rFont val="Tahoma"/>
            <charset val="1"/>
          </rPr>
          <t xml:space="preserve">
Pokemons con más puntos de ATTACK que el promedio de ATTACK total</t>
        </r>
      </text>
    </comment>
    <comment ref="H1" authorId="0" shapeId="0" xr:uid="{89117CDE-5147-44A7-B183-E391216881AE}">
      <text>
        <r>
          <rPr>
            <b/>
            <sz val="9"/>
            <color indexed="81"/>
            <rFont val="Tahoma"/>
            <charset val="1"/>
          </rPr>
          <t>Verónica:</t>
        </r>
        <r>
          <rPr>
            <sz val="9"/>
            <color indexed="81"/>
            <rFont val="Tahoma"/>
            <charset val="1"/>
          </rPr>
          <t xml:space="preserve">
Mostrar la descripción de velocidad de un pokemon establecido</t>
        </r>
      </text>
    </comment>
    <comment ref="I1" authorId="0" shapeId="0" xr:uid="{5B39CA8F-5D5F-4ABB-8409-2CDC4B79E960}">
      <text>
        <r>
          <rPr>
            <b/>
            <sz val="9"/>
            <color indexed="81"/>
            <rFont val="Tahoma"/>
            <charset val="1"/>
          </rPr>
          <t>Verónica:</t>
        </r>
        <r>
          <rPr>
            <sz val="9"/>
            <color indexed="81"/>
            <rFont val="Tahoma"/>
            <charset val="1"/>
          </rPr>
          <t xml:space="preserve">
Predicción de batallas.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Verónica</author>
  </authors>
  <commentList>
    <comment ref="A26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Verónica:</t>
        </r>
        <r>
          <rPr>
            <sz val="9"/>
            <color indexed="81"/>
            <rFont val="Tahoma"/>
            <charset val="1"/>
          </rPr>
          <t xml:space="preserve">
electronica-2v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tc={4679E826-32C9-49FC-A393-2A9FB1FB1878}</author>
  </authors>
  <commentList>
    <comment ref="A8" authorId="0" shapeId="0" xr:uid="{4679E826-32C9-49FC-A393-2A9FB1FB18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tem1</t>
      </text>
    </comment>
  </commentList>
</comments>
</file>

<file path=xl/sharedStrings.xml><?xml version="1.0" encoding="utf-8"?>
<sst xmlns="http://schemas.openxmlformats.org/spreadsheetml/2006/main" count="171" uniqueCount="72">
  <si>
    <t>Apellidos y nombres ↓</t>
  </si>
  <si>
    <t xml:space="preserve">TOTAL </t>
  </si>
  <si>
    <t>NOTA PROYECTO</t>
  </si>
  <si>
    <t>LECCION (10)</t>
  </si>
  <si>
    <t>EXAMEN (50)</t>
  </si>
  <si>
    <t>avances(5)</t>
  </si>
  <si>
    <t>SUSTENTACIÓN (1)</t>
  </si>
  <si>
    <t>EXTRA</t>
  </si>
  <si>
    <t>NOTA80</t>
  </si>
  <si>
    <t>NOTA 100</t>
  </si>
  <si>
    <t>ACADEMICO</t>
  </si>
  <si>
    <t>PROYECTO (15)</t>
  </si>
  <si>
    <t>REPORTE 1(5)</t>
  </si>
  <si>
    <t>REPORTE 2(10)</t>
  </si>
  <si>
    <t>REPORTE 3(10)</t>
  </si>
  <si>
    <t>REPORTE 4(10)</t>
  </si>
  <si>
    <t>REPORTE 5(10)</t>
  </si>
  <si>
    <t>CREAR USUARIO(10)</t>
  </si>
  <si>
    <t>EXAMEN (100)</t>
  </si>
  <si>
    <t>PROY+AVA(20)</t>
  </si>
  <si>
    <t>VALIDACIONES(10)</t>
  </si>
  <si>
    <t>REPORTE 6(10)</t>
  </si>
  <si>
    <t>FUNCIONALIDAD(10)</t>
  </si>
  <si>
    <t>PROMEDIO</t>
  </si>
  <si>
    <t>NOTA MÁS ALTA</t>
  </si>
  <si>
    <t>NOTA MÁS BAJA</t>
  </si>
  <si>
    <t>CL</t>
  </si>
  <si>
    <t>TEMA 1</t>
  </si>
  <si>
    <t>TEMA 2</t>
  </si>
  <si>
    <t>TEMA 3.1</t>
  </si>
  <si>
    <t>TEMA 3,2</t>
  </si>
  <si>
    <t>TEMA 3.3</t>
  </si>
  <si>
    <t>TEMA 3.4</t>
  </si>
  <si>
    <t>TEMA3.5</t>
  </si>
  <si>
    <t>TEMA3</t>
  </si>
  <si>
    <t>TEMA4</t>
  </si>
  <si>
    <t>ANCHUNDIA COBO,DARIO RAINIERO</t>
  </si>
  <si>
    <t>ANDRACA ALCIVAR,BRYAN PAUL</t>
  </si>
  <si>
    <t>ARAGUILLIN VERGARA,MARCOS JOSUE</t>
  </si>
  <si>
    <t>CAMPAÑA MONTENEGRO,ANDRES BLADIMIR</t>
  </si>
  <si>
    <t>CASTILLO HOLGUIN, DAVID FERNANDO</t>
  </si>
  <si>
    <t>CEVALLOS TORRES,DOMINIQUE NATALIA</t>
  </si>
  <si>
    <t>CONFORME TORRES,PABLO IVAN</t>
  </si>
  <si>
    <t>Egas Espin, Edison Eniber</t>
  </si>
  <si>
    <t>ESPINOZA ANASTACIO,DEBORA EUNICE</t>
  </si>
  <si>
    <t>GOYA VARGAS,BEBERLYN XIOMARA</t>
  </si>
  <si>
    <t>HERRERA CASTILLO,JORGE LEONARDO</t>
  </si>
  <si>
    <t>LIMONES RAMÍREZ,TIFFANY EMELINA</t>
  </si>
  <si>
    <t>MARTINEZ MONTALVO,KEVIN ALEXANDER</t>
  </si>
  <si>
    <t>MARTINEZ SANTANA,STEEP BRYAN</t>
  </si>
  <si>
    <t>MONTOYA ORTIZ,NAHIN JOSUE</t>
  </si>
  <si>
    <t>MORA ASTUDILLO,EDISON ANDRES</t>
  </si>
  <si>
    <t>MORAN VARGAS,JASSON ADRIAN</t>
  </si>
  <si>
    <t>PONGUILLO PINCAY, JEAMPIERE ALEXANDER</t>
  </si>
  <si>
    <t>QUEZADA VIZUETA,JOEL EDUARDO</t>
  </si>
  <si>
    <t>RAMIREZ ROBLES,JOSE VALENTIN</t>
  </si>
  <si>
    <t>RIVADENEIRA CEDEÑO,HEGEL FARID</t>
  </si>
  <si>
    <t>Salvatierra Arroyo,Evelyn Mariuxi</t>
  </si>
  <si>
    <t>SUAREZ AGUILAR,JORGE ISRAEL</t>
  </si>
  <si>
    <t>TORO BRITO,PAULO MIGUEL</t>
  </si>
  <si>
    <t>TRUJILLO MORA,OLIVER ANTONIO</t>
  </si>
  <si>
    <t>TUBON CUNALEMA,OSCAR DAVID</t>
  </si>
  <si>
    <t>TUMBACO JATIVA,SANTIAGO ANDRES</t>
  </si>
  <si>
    <t>VERA PIVAQUE,FREDDY SEBASTIAN</t>
  </si>
  <si>
    <t>VERDESOTO PALADINES,ARIEL STEVEN</t>
  </si>
  <si>
    <t>VIÑAN LEMA,ERIKA ESTEFANIA</t>
  </si>
  <si>
    <t>ZAMBRANO MORENO,SANTIAGO DANIEL</t>
  </si>
  <si>
    <t>Zumba Carrion,Patricio Ezequiel</t>
  </si>
  <si>
    <t>MODULARIDAD (15)</t>
  </si>
  <si>
    <t>L1</t>
  </si>
  <si>
    <t>l2</t>
  </si>
  <si>
    <t>max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</si>
</sst>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2D82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Fill="1"/>
    <xf numFmtId="0" fontId="2" fillId="0" borderId="0" xfId="0" applyFont="1" applyFill="1"/>
    <xf numFmtId="0" fontId="6" fillId="2" borderId="0" xfId="1" applyFont="1" applyFill="1"/>
    <xf numFmtId="0" fontId="6" fillId="3" borderId="0" xfId="1" applyFont="1" applyFill="1"/>
    <xf numFmtId="0" fontId="6" fillId="0" borderId="0" xfId="0" applyFont="1"/>
    <xf numFmtId="0" fontId="3" fillId="0" borderId="1" xfId="1" applyFont="1" applyFill="1" applyBorder="1" applyAlignment="1">
      <alignment horizontal="center" vertical="center"/>
    </xf>
    <xf numFmtId="0" fontId="0" fillId="0" borderId="0" xfId="0" applyAlignment="1"/>
    <xf numFmtId="0" fontId="6" fillId="0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0" xfId="0" applyFont="1" applyFill="1" applyBorder="1"/>
    <xf numFmtId="0" fontId="3" fillId="0" borderId="0" xfId="0" applyFont="1" applyFill="1" applyBorder="1"/>
    <xf numFmtId="0" fontId="0" fillId="2" borderId="0" xfId="0" applyFill="1"/>
    <xf numFmtId="1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0" fontId="0" fillId="4" borderId="3" xfId="0" applyFill="1" applyBorder="1" applyAlignment="1">
      <alignment horizontal="center"/>
    </xf>
    <xf numFmtId="0" fontId="5" fillId="5" borderId="0" xfId="0" applyFont="1" applyFill="1"/>
    <xf numFmtId="0" fontId="0" fillId="0" borderId="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2" fontId="0" fillId="8" borderId="0" xfId="0" applyNumberFormat="1" applyFill="1" applyAlignment="1">
      <alignment horizontal="center"/>
    </xf>
    <xf numFmtId="2" fontId="0" fillId="8" borderId="0" xfId="0" applyNumberFormat="1" applyFill="1"/>
    <xf numFmtId="0" fontId="0" fillId="8" borderId="3" xfId="0" applyFill="1" applyBorder="1" applyAlignment="1">
      <alignment horizontal="center"/>
    </xf>
    <xf numFmtId="0" fontId="3" fillId="8" borderId="0" xfId="0" applyFont="1" applyFill="1"/>
    <xf numFmtId="0" fontId="2" fillId="8" borderId="0" xfId="0" applyFont="1" applyFill="1"/>
    <xf numFmtId="1" fontId="0" fillId="8" borderId="0" xfId="0" applyNumberFormat="1" applyFill="1"/>
    <xf numFmtId="0" fontId="0" fillId="11" borderId="0" xfId="0" applyFill="1"/>
    <xf numFmtId="0" fontId="0" fillId="8" borderId="0" xfId="0" applyFill="1" applyAlignme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72D826"/>
      <color rgb="FF99FF66"/>
      <color rgb="FFCCCCFF"/>
      <color rgb="FF99CCFF"/>
      <color rgb="FFFF3399"/>
      <color rgb="FFFFFF00"/>
      <color rgb="FFFF6600"/>
      <color rgb="FF00B0EE"/>
      <color rgb="FF33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NOTAS1P!$J$2:$J$26</c:f>
              <c:numCache>
                <c:formatCode>General</c:formatCode>
                <c:ptCount val="25"/>
                <c:pt idx="0">
                  <c:v>45.333333333333336</c:v>
                </c:pt>
                <c:pt idx="1">
                  <c:v>60.916666666666664</c:v>
                </c:pt>
                <c:pt idx="2">
                  <c:v>32.200000000000003</c:v>
                </c:pt>
                <c:pt idx="3">
                  <c:v>48.5</c:v>
                </c:pt>
                <c:pt idx="4">
                  <c:v>43.666666666666671</c:v>
                </c:pt>
                <c:pt idx="5">
                  <c:v>48.366666666666667</c:v>
                </c:pt>
                <c:pt idx="6">
                  <c:v>58.183333333333337</c:v>
                </c:pt>
                <c:pt idx="7">
                  <c:v>58.83</c:v>
                </c:pt>
                <c:pt idx="8">
                  <c:v>23.179166666666667</c:v>
                </c:pt>
                <c:pt idx="9">
                  <c:v>36.333333333333329</c:v>
                </c:pt>
                <c:pt idx="10">
                  <c:v>42.916666666666664</c:v>
                </c:pt>
                <c:pt idx="11">
                  <c:v>27.836666666666666</c:v>
                </c:pt>
                <c:pt idx="12">
                  <c:v>67.533333333333331</c:v>
                </c:pt>
                <c:pt idx="13">
                  <c:v>24.333333333333332</c:v>
                </c:pt>
                <c:pt idx="14">
                  <c:v>27.966666666666669</c:v>
                </c:pt>
                <c:pt idx="15">
                  <c:v>38.578333333333333</c:v>
                </c:pt>
                <c:pt idx="16">
                  <c:v>60.3</c:v>
                </c:pt>
                <c:pt idx="17">
                  <c:v>43.516666666666666</c:v>
                </c:pt>
                <c:pt idx="18">
                  <c:v>37.013333333333335</c:v>
                </c:pt>
                <c:pt idx="19">
                  <c:v>5</c:v>
                </c:pt>
                <c:pt idx="20">
                  <c:v>7.9166666666666661</c:v>
                </c:pt>
                <c:pt idx="21">
                  <c:v>5</c:v>
                </c:pt>
                <c:pt idx="22">
                  <c:v>9.4116666666666671</c:v>
                </c:pt>
                <c:pt idx="23">
                  <c:v>45.36666666666666</c:v>
                </c:pt>
                <c:pt idx="24">
                  <c:v>25.75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8-4F40-B417-1671873E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4024"/>
        <c:axId val="498893040"/>
      </c:scatterChart>
      <c:valAx>
        <c:axId val="4988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3040"/>
        <c:crosses val="autoZero"/>
        <c:crossBetween val="midCat"/>
      </c:valAx>
      <c:valAx>
        <c:axId val="4988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4</xdr:row>
      <xdr:rowOff>142875</xdr:rowOff>
    </xdr:from>
    <xdr:to>
      <xdr:col>9</xdr:col>
      <xdr:colOff>166687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499343-860E-48AA-BDBD-C9296E66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eronica Alexandra Duarte Martinez" id="{9963A975-7C0E-4ADA-BCF0-E27C6F232A92}" userId="S::vealduar@espol.edu.ec::d6aa9546-c698-410a-a5cf-f0fe3550f1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19-07-16T18:27:14.22" personId="{9963A975-7C0E-4ADA-BCF0-E27C6F232A92}" id="{4679E826-32C9-49FC-A393-2A9FB1FB1878}">
    <text>revisar tem1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"/>
  <sheetViews>
    <sheetView tabSelected="1" topLeftCell="A10" workbookViewId="0">
      <selection activeCell="D8" sqref="D8"/>
    </sheetView>
  </sheetViews>
  <sheetFormatPr baseColWidth="10" defaultRowHeight="13.5" x14ac:dyDescent="0.3"/>
  <cols>
    <col min="1" max="1" width="39" style="7" bestFit="1" customWidth="1"/>
    <col min="2" max="2" width="19" bestFit="1" customWidth="1"/>
    <col min="3" max="3" width="29.84375" bestFit="1" customWidth="1"/>
    <col min="4" max="4" width="21.15234375" bestFit="1" customWidth="1"/>
    <col min="5" max="5" width="20.61328125" bestFit="1" customWidth="1"/>
    <col min="6" max="10" width="20.61328125" customWidth="1"/>
    <col min="11" max="11" width="15.3828125" bestFit="1" customWidth="1"/>
    <col min="13" max="14" width="14" bestFit="1" customWidth="1"/>
  </cols>
  <sheetData>
    <row r="1" spans="1:38" s="5" customFormat="1" ht="14.5" x14ac:dyDescent="0.35">
      <c r="A1" s="6" t="s">
        <v>0</v>
      </c>
      <c r="B1" s="3" t="s">
        <v>17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21</v>
      </c>
      <c r="I1" s="3" t="s">
        <v>68</v>
      </c>
      <c r="J1" s="3" t="s">
        <v>22</v>
      </c>
      <c r="K1" s="3" t="s">
        <v>20</v>
      </c>
      <c r="L1" s="3" t="s">
        <v>1</v>
      </c>
      <c r="M1" s="4" t="s">
        <v>2</v>
      </c>
      <c r="N1" s="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3">
      <c r="A2" s="15" t="s">
        <v>36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f>B2+C2+D2+E2+F2+G2+H2+I2+J2+K2</f>
        <v>0</v>
      </c>
      <c r="M2" s="1">
        <f>((L2*15)/100)</f>
        <v>0</v>
      </c>
      <c r="N2" s="1"/>
    </row>
    <row r="3" spans="1:38" ht="14.25" customHeight="1" x14ac:dyDescent="0.3">
      <c r="A3" s="15" t="s">
        <v>37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f t="shared" ref="L3:L35" si="0">B3+C3+D3+E3+F3+G3+H3+I3+J3+K3</f>
        <v>0</v>
      </c>
      <c r="M3" s="1">
        <f t="shared" ref="M3:M35" si="1">((L3*15)/100)</f>
        <v>0</v>
      </c>
      <c r="N3" s="1"/>
    </row>
    <row r="4" spans="1:38" x14ac:dyDescent="0.3">
      <c r="A4" s="15" t="s">
        <v>38</v>
      </c>
      <c r="B4" s="1">
        <v>10</v>
      </c>
      <c r="C4" s="1">
        <v>5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4</v>
      </c>
      <c r="J4" s="1">
        <v>10</v>
      </c>
      <c r="K4" s="1">
        <v>5</v>
      </c>
      <c r="L4" s="1">
        <f t="shared" si="0"/>
        <v>84</v>
      </c>
      <c r="M4" s="1">
        <f t="shared" si="1"/>
        <v>12.6</v>
      </c>
      <c r="N4" s="1"/>
    </row>
    <row r="5" spans="1:38" x14ac:dyDescent="0.3">
      <c r="A5" s="15" t="s">
        <v>39</v>
      </c>
      <c r="B5" s="18"/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>
        <f t="shared" si="1"/>
        <v>0</v>
      </c>
      <c r="N5" s="1"/>
    </row>
    <row r="6" spans="1:38" x14ac:dyDescent="0.3">
      <c r="A6" s="15" t="s">
        <v>40</v>
      </c>
      <c r="B6" s="1">
        <v>10</v>
      </c>
      <c r="C6" s="1">
        <v>5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15</v>
      </c>
      <c r="J6" s="1">
        <v>10</v>
      </c>
      <c r="K6" s="1">
        <v>10</v>
      </c>
      <c r="L6" s="1">
        <f t="shared" si="0"/>
        <v>100</v>
      </c>
      <c r="M6" s="1">
        <f t="shared" si="1"/>
        <v>15</v>
      </c>
      <c r="N6" s="1"/>
    </row>
    <row r="7" spans="1:38" x14ac:dyDescent="0.3">
      <c r="A7" s="15" t="s">
        <v>41</v>
      </c>
      <c r="B7" s="1">
        <v>10</v>
      </c>
      <c r="C7" s="1">
        <v>5</v>
      </c>
      <c r="D7" s="1">
        <v>8</v>
      </c>
      <c r="E7" s="1">
        <v>10</v>
      </c>
      <c r="F7" s="1">
        <v>10</v>
      </c>
      <c r="G7" s="1">
        <v>10</v>
      </c>
      <c r="H7" s="1">
        <v>10</v>
      </c>
      <c r="I7" s="1">
        <v>15</v>
      </c>
      <c r="J7" s="1">
        <v>10</v>
      </c>
      <c r="K7" s="1">
        <v>10</v>
      </c>
      <c r="L7" s="1">
        <f t="shared" si="0"/>
        <v>98</v>
      </c>
      <c r="M7" s="1">
        <f t="shared" si="1"/>
        <v>14.7</v>
      </c>
      <c r="N7" s="1"/>
    </row>
    <row r="8" spans="1:38" x14ac:dyDescent="0.3">
      <c r="A8" s="15" t="s">
        <v>42</v>
      </c>
      <c r="B8" s="1">
        <v>10</v>
      </c>
      <c r="C8" s="1">
        <v>5</v>
      </c>
      <c r="D8" s="1">
        <v>10</v>
      </c>
      <c r="E8" s="1">
        <v>10</v>
      </c>
      <c r="F8" s="1">
        <v>10</v>
      </c>
      <c r="G8" s="1">
        <v>10</v>
      </c>
      <c r="H8" s="1">
        <v>10</v>
      </c>
      <c r="I8" s="1">
        <v>4</v>
      </c>
      <c r="J8" s="1">
        <v>10</v>
      </c>
      <c r="K8" s="1">
        <v>5</v>
      </c>
      <c r="L8" s="1">
        <f t="shared" si="0"/>
        <v>84</v>
      </c>
      <c r="M8" s="1">
        <f t="shared" si="1"/>
        <v>12.6</v>
      </c>
      <c r="N8" s="1"/>
    </row>
    <row r="9" spans="1:38" x14ac:dyDescent="0.3">
      <c r="A9" s="15" t="s">
        <v>43</v>
      </c>
      <c r="B9" s="1">
        <v>8</v>
      </c>
      <c r="C9" s="1">
        <v>5</v>
      </c>
      <c r="D9" s="1">
        <v>8</v>
      </c>
      <c r="E9" s="1">
        <v>5</v>
      </c>
      <c r="F9" s="1">
        <v>10</v>
      </c>
      <c r="G9" s="1">
        <v>8</v>
      </c>
      <c r="H9" s="1">
        <v>10</v>
      </c>
      <c r="I9" s="1">
        <v>15</v>
      </c>
      <c r="J9" s="1">
        <v>9</v>
      </c>
      <c r="K9" s="1">
        <v>5</v>
      </c>
      <c r="L9" s="1">
        <f t="shared" si="0"/>
        <v>83</v>
      </c>
      <c r="M9" s="1">
        <f t="shared" si="1"/>
        <v>12.45</v>
      </c>
      <c r="N9" s="1"/>
    </row>
    <row r="10" spans="1:38" x14ac:dyDescent="0.3">
      <c r="A10" s="15" t="s">
        <v>44</v>
      </c>
      <c r="B10" s="1">
        <v>8</v>
      </c>
      <c r="C10" s="1">
        <v>5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  <c r="I10" s="1">
        <v>8</v>
      </c>
      <c r="J10" s="1">
        <v>10</v>
      </c>
      <c r="K10" s="1">
        <v>8</v>
      </c>
      <c r="L10" s="1">
        <f t="shared" si="0"/>
        <v>89</v>
      </c>
      <c r="M10" s="1">
        <f t="shared" si="1"/>
        <v>13.35</v>
      </c>
      <c r="N10" s="1"/>
    </row>
    <row r="11" spans="1:38" x14ac:dyDescent="0.3">
      <c r="A11" s="15" t="s">
        <v>45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>
        <f t="shared" si="1"/>
        <v>0</v>
      </c>
      <c r="N11" s="1"/>
    </row>
    <row r="12" spans="1:38" x14ac:dyDescent="0.3">
      <c r="A12" s="15" t="s">
        <v>46</v>
      </c>
      <c r="B12" s="1">
        <v>10</v>
      </c>
      <c r="C12" s="1">
        <v>5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15</v>
      </c>
      <c r="J12" s="1">
        <v>10</v>
      </c>
      <c r="K12" s="1">
        <v>10</v>
      </c>
      <c r="L12" s="1">
        <f t="shared" si="0"/>
        <v>100</v>
      </c>
      <c r="M12" s="1">
        <f t="shared" si="1"/>
        <v>15</v>
      </c>
      <c r="N12" s="1"/>
    </row>
    <row r="13" spans="1:38" x14ac:dyDescent="0.3">
      <c r="A13" s="15" t="s">
        <v>47</v>
      </c>
      <c r="B13" s="1">
        <v>7</v>
      </c>
      <c r="C13" s="1">
        <v>5</v>
      </c>
      <c r="D13" s="1">
        <v>7</v>
      </c>
      <c r="E13" s="1">
        <v>10</v>
      </c>
      <c r="F13" s="1">
        <v>10</v>
      </c>
      <c r="G13" s="1">
        <v>10</v>
      </c>
      <c r="H13" s="1">
        <v>10</v>
      </c>
      <c r="I13" s="1">
        <v>15</v>
      </c>
      <c r="J13" s="1">
        <v>10</v>
      </c>
      <c r="K13" s="1">
        <v>9</v>
      </c>
      <c r="L13" s="1">
        <f t="shared" si="0"/>
        <v>93</v>
      </c>
      <c r="M13" s="1">
        <f t="shared" si="1"/>
        <v>13.95</v>
      </c>
      <c r="N13" s="1"/>
    </row>
    <row r="14" spans="1:38" x14ac:dyDescent="0.3">
      <c r="A14" s="15" t="s">
        <v>48</v>
      </c>
      <c r="B14" s="1">
        <v>10</v>
      </c>
      <c r="C14" s="1">
        <v>5</v>
      </c>
      <c r="D14" s="1">
        <v>8</v>
      </c>
      <c r="E14" s="1">
        <v>10</v>
      </c>
      <c r="F14" s="1">
        <v>10</v>
      </c>
      <c r="G14" s="1">
        <v>10</v>
      </c>
      <c r="H14" s="1">
        <v>10</v>
      </c>
      <c r="I14" s="1">
        <v>15</v>
      </c>
      <c r="J14" s="1">
        <v>10</v>
      </c>
      <c r="K14" s="1">
        <v>10</v>
      </c>
      <c r="L14" s="1">
        <f t="shared" si="0"/>
        <v>98</v>
      </c>
      <c r="M14" s="1">
        <f t="shared" si="1"/>
        <v>14.7</v>
      </c>
      <c r="N14" s="1"/>
    </row>
    <row r="15" spans="1:38" x14ac:dyDescent="0.3">
      <c r="A15" s="15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>
        <f>((L15*15)/100)/2</f>
        <v>0</v>
      </c>
      <c r="N15" s="1"/>
    </row>
    <row r="16" spans="1:38" x14ac:dyDescent="0.3">
      <c r="A16" s="1" t="s">
        <v>50</v>
      </c>
      <c r="B16" s="1">
        <v>10</v>
      </c>
      <c r="C16" s="1">
        <v>5</v>
      </c>
      <c r="D16" s="1">
        <v>10</v>
      </c>
      <c r="E16" s="1">
        <v>10</v>
      </c>
      <c r="F16" s="1">
        <v>10</v>
      </c>
      <c r="G16" s="1">
        <v>8</v>
      </c>
      <c r="H16" s="1">
        <v>10</v>
      </c>
      <c r="I16" s="1">
        <v>6</v>
      </c>
      <c r="J16" s="1">
        <v>10</v>
      </c>
      <c r="K16" s="1">
        <v>8</v>
      </c>
      <c r="L16" s="1">
        <f t="shared" si="0"/>
        <v>87</v>
      </c>
      <c r="M16" s="1">
        <f t="shared" si="1"/>
        <v>13.05</v>
      </c>
      <c r="N16" s="1"/>
    </row>
    <row r="17" spans="1:14" x14ac:dyDescent="0.3">
      <c r="A17" s="1" t="s">
        <v>51</v>
      </c>
      <c r="B17" s="1">
        <v>10</v>
      </c>
      <c r="C17" s="1">
        <v>5</v>
      </c>
      <c r="D17" s="1">
        <v>10</v>
      </c>
      <c r="E17" s="1">
        <v>10</v>
      </c>
      <c r="F17" s="1">
        <v>10</v>
      </c>
      <c r="G17" s="1">
        <v>8</v>
      </c>
      <c r="H17" s="1">
        <v>10</v>
      </c>
      <c r="I17" s="1">
        <v>6</v>
      </c>
      <c r="J17" s="1">
        <v>10</v>
      </c>
      <c r="K17" s="1">
        <v>8</v>
      </c>
      <c r="L17" s="1">
        <f t="shared" si="0"/>
        <v>87</v>
      </c>
      <c r="M17" s="1">
        <f t="shared" si="1"/>
        <v>13.05</v>
      </c>
      <c r="N17" s="1"/>
    </row>
    <row r="18" spans="1:14" x14ac:dyDescent="0.3">
      <c r="A18" s="1" t="s">
        <v>52</v>
      </c>
      <c r="B18" s="1">
        <v>8</v>
      </c>
      <c r="C18" s="1">
        <v>5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15</v>
      </c>
      <c r="J18" s="1">
        <v>7</v>
      </c>
      <c r="K18" s="1">
        <v>7</v>
      </c>
      <c r="L18" s="1">
        <f t="shared" si="0"/>
        <v>92</v>
      </c>
      <c r="M18" s="1">
        <f t="shared" si="1"/>
        <v>13.8</v>
      </c>
      <c r="N18" s="1"/>
    </row>
    <row r="19" spans="1:14" x14ac:dyDescent="0.3">
      <c r="A19" s="1" t="s">
        <v>53</v>
      </c>
      <c r="B19" s="1">
        <v>8</v>
      </c>
      <c r="C19" s="1">
        <v>5</v>
      </c>
      <c r="D19" s="1">
        <v>10</v>
      </c>
      <c r="E19" s="1">
        <v>10</v>
      </c>
      <c r="F19" s="1">
        <v>10</v>
      </c>
      <c r="G19" s="1">
        <v>10</v>
      </c>
      <c r="H19" s="1">
        <v>10</v>
      </c>
      <c r="I19" s="1">
        <v>8</v>
      </c>
      <c r="J19" s="1">
        <v>10</v>
      </c>
      <c r="K19" s="1">
        <v>8</v>
      </c>
      <c r="L19" s="1">
        <f t="shared" si="0"/>
        <v>89</v>
      </c>
      <c r="M19" s="1">
        <f t="shared" si="1"/>
        <v>13.35</v>
      </c>
      <c r="N19" s="1"/>
    </row>
    <row r="20" spans="1:14" x14ac:dyDescent="0.3">
      <c r="A20" s="1" t="s">
        <v>54</v>
      </c>
      <c r="B20" s="18"/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>
        <f t="shared" si="1"/>
        <v>0</v>
      </c>
      <c r="N20" s="1"/>
    </row>
    <row r="21" spans="1:14" s="21" customFormat="1" x14ac:dyDescent="0.3">
      <c r="A21" s="21" t="s">
        <v>55</v>
      </c>
      <c r="L21" s="21">
        <f t="shared" si="0"/>
        <v>0</v>
      </c>
      <c r="M21" s="21">
        <f t="shared" si="1"/>
        <v>0</v>
      </c>
    </row>
    <row r="22" spans="1:14" s="21" customFormat="1" x14ac:dyDescent="0.3">
      <c r="A22" s="21" t="s">
        <v>56</v>
      </c>
      <c r="L22" s="21">
        <f t="shared" si="0"/>
        <v>0</v>
      </c>
      <c r="M22" s="21">
        <f t="shared" si="1"/>
        <v>0</v>
      </c>
    </row>
    <row r="23" spans="1:14" s="21" customFormat="1" x14ac:dyDescent="0.3">
      <c r="A23" s="21" t="s">
        <v>57</v>
      </c>
      <c r="L23" s="21">
        <f t="shared" si="0"/>
        <v>0</v>
      </c>
      <c r="M23" s="21">
        <f t="shared" si="1"/>
        <v>0</v>
      </c>
    </row>
    <row r="24" spans="1:14" x14ac:dyDescent="0.3">
      <c r="A24" s="1" t="s">
        <v>58</v>
      </c>
      <c r="B24" s="1">
        <v>8</v>
      </c>
      <c r="C24" s="1">
        <v>5</v>
      </c>
      <c r="D24" s="1">
        <v>8</v>
      </c>
      <c r="E24" s="1">
        <v>5</v>
      </c>
      <c r="F24" s="1">
        <v>10</v>
      </c>
      <c r="G24" s="1">
        <v>8</v>
      </c>
      <c r="H24" s="1">
        <v>10</v>
      </c>
      <c r="I24" s="1">
        <v>15</v>
      </c>
      <c r="J24" s="1">
        <v>9</v>
      </c>
      <c r="K24" s="1">
        <v>5</v>
      </c>
      <c r="L24" s="1">
        <f t="shared" si="0"/>
        <v>83</v>
      </c>
      <c r="M24" s="1">
        <f t="shared" si="1"/>
        <v>12.45</v>
      </c>
      <c r="N24" s="1"/>
    </row>
    <row r="25" spans="1:14" x14ac:dyDescent="0.3">
      <c r="A25" s="1" t="s">
        <v>59</v>
      </c>
      <c r="B25" s="1">
        <v>7</v>
      </c>
      <c r="C25" s="1">
        <v>5</v>
      </c>
      <c r="D25" s="1">
        <v>7</v>
      </c>
      <c r="E25" s="1">
        <v>10</v>
      </c>
      <c r="F25" s="1">
        <v>10</v>
      </c>
      <c r="G25" s="1">
        <v>10</v>
      </c>
      <c r="H25" s="1">
        <v>10</v>
      </c>
      <c r="I25" s="1">
        <v>15</v>
      </c>
      <c r="J25" s="1">
        <v>10</v>
      </c>
      <c r="K25" s="1">
        <v>9</v>
      </c>
      <c r="L25" s="1">
        <f t="shared" si="0"/>
        <v>93</v>
      </c>
      <c r="M25" s="1">
        <f t="shared" si="1"/>
        <v>13.95</v>
      </c>
      <c r="N25" s="1"/>
    </row>
    <row r="26" spans="1:14" x14ac:dyDescent="0.3">
      <c r="A26" s="1" t="s">
        <v>60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>
        <f t="shared" si="1"/>
        <v>0</v>
      </c>
      <c r="N26" s="1"/>
    </row>
    <row r="27" spans="1:14" s="21" customFormat="1" x14ac:dyDescent="0.3">
      <c r="A27" s="34" t="s">
        <v>61</v>
      </c>
      <c r="L27" s="21">
        <f t="shared" si="0"/>
        <v>0</v>
      </c>
      <c r="M27" s="21">
        <f t="shared" si="1"/>
        <v>0</v>
      </c>
    </row>
    <row r="28" spans="1:14" x14ac:dyDescent="0.3">
      <c r="A28" s="7" t="s">
        <v>62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>
        <f t="shared" si="1"/>
        <v>0</v>
      </c>
      <c r="N28" s="1"/>
    </row>
    <row r="29" spans="1:14" x14ac:dyDescent="0.3">
      <c r="A29" s="7" t="s">
        <v>63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>
        <f t="shared" si="1"/>
        <v>0</v>
      </c>
      <c r="N29" s="1"/>
    </row>
    <row r="30" spans="1:14" x14ac:dyDescent="0.3">
      <c r="A30" s="7" t="s">
        <v>64</v>
      </c>
      <c r="B30" s="1">
        <v>10</v>
      </c>
      <c r="C30" s="1">
        <v>5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15</v>
      </c>
      <c r="J30" s="1">
        <v>10</v>
      </c>
      <c r="K30" s="1">
        <v>10</v>
      </c>
      <c r="L30" s="1">
        <f t="shared" si="0"/>
        <v>100</v>
      </c>
      <c r="M30" s="1">
        <f t="shared" si="1"/>
        <v>15</v>
      </c>
    </row>
    <row r="31" spans="1:14" x14ac:dyDescent="0.3">
      <c r="A31" s="7" t="s">
        <v>65</v>
      </c>
      <c r="L31" s="1">
        <f t="shared" si="0"/>
        <v>0</v>
      </c>
      <c r="M31" s="1">
        <f t="shared" si="1"/>
        <v>0</v>
      </c>
    </row>
    <row r="32" spans="1:14" x14ac:dyDescent="0.3">
      <c r="A32" s="7" t="s">
        <v>66</v>
      </c>
      <c r="L32" s="1">
        <f t="shared" si="0"/>
        <v>0</v>
      </c>
      <c r="M32" s="1">
        <f t="shared" si="1"/>
        <v>0</v>
      </c>
    </row>
    <row r="33" spans="1:13" x14ac:dyDescent="0.3">
      <c r="A33" s="7" t="s">
        <v>67</v>
      </c>
      <c r="B33" s="1">
        <v>8</v>
      </c>
      <c r="C33" s="1">
        <v>5</v>
      </c>
      <c r="D33" s="1">
        <v>10</v>
      </c>
      <c r="E33" s="1">
        <v>10</v>
      </c>
      <c r="F33" s="1">
        <v>10</v>
      </c>
      <c r="G33" s="1">
        <v>10</v>
      </c>
      <c r="H33" s="1">
        <v>10</v>
      </c>
      <c r="I33" s="1">
        <v>15</v>
      </c>
      <c r="J33" s="1">
        <v>7</v>
      </c>
      <c r="K33" s="1">
        <v>7</v>
      </c>
      <c r="L33" s="1">
        <f t="shared" si="0"/>
        <v>92</v>
      </c>
      <c r="M33" s="1">
        <f t="shared" si="1"/>
        <v>13.8</v>
      </c>
    </row>
    <row r="34" spans="1:13" x14ac:dyDescent="0.3">
      <c r="L34" s="1">
        <f t="shared" si="0"/>
        <v>0</v>
      </c>
      <c r="M34" s="1">
        <f t="shared" si="1"/>
        <v>0</v>
      </c>
    </row>
    <row r="35" spans="1:13" x14ac:dyDescent="0.3">
      <c r="L35" s="1">
        <f t="shared" si="0"/>
        <v>0</v>
      </c>
      <c r="M35" s="1">
        <f t="shared" si="1"/>
        <v>0</v>
      </c>
    </row>
  </sheetData>
  <sortState xmlns:xlrd2="http://schemas.microsoft.com/office/spreadsheetml/2017/richdata2" ref="A2:N25">
    <sortCondition ref="A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10" workbookViewId="0">
      <selection activeCell="H30" sqref="H30"/>
    </sheetView>
  </sheetViews>
  <sheetFormatPr baseColWidth="10" defaultRowHeight="13.5" x14ac:dyDescent="0.3"/>
  <cols>
    <col min="1" max="1" width="31.3828125" style="1" customWidth="1"/>
    <col min="2" max="2" width="8.69140625" customWidth="1"/>
    <col min="3" max="3" width="8.3046875" customWidth="1"/>
    <col min="4" max="4" width="10.23046875" customWidth="1"/>
    <col min="5" max="5" width="10.69140625" customWidth="1"/>
    <col min="6" max="6" width="8.4609375" customWidth="1"/>
    <col min="7" max="7" width="10.4609375" customWidth="1"/>
    <col min="8" max="8" width="14.53515625" customWidth="1"/>
    <col min="9" max="9" width="6.921875" customWidth="1"/>
    <col min="10" max="10" width="6.61328125" style="12" customWidth="1"/>
    <col min="11" max="11" width="8" customWidth="1"/>
    <col min="12" max="12" width="9.765625" style="1" customWidth="1"/>
    <col min="13" max="13" width="11" style="1"/>
  </cols>
  <sheetData>
    <row r="1" spans="1:12" ht="14.5" x14ac:dyDescent="0.35">
      <c r="A1" s="8" t="s">
        <v>0</v>
      </c>
      <c r="B1" s="9" t="s">
        <v>3</v>
      </c>
      <c r="C1" s="9" t="s">
        <v>18</v>
      </c>
      <c r="D1" s="9" t="s">
        <v>4</v>
      </c>
      <c r="E1" s="9" t="s">
        <v>11</v>
      </c>
      <c r="F1" s="9" t="s">
        <v>5</v>
      </c>
      <c r="G1" s="9" t="s">
        <v>19</v>
      </c>
      <c r="H1" s="9" t="s">
        <v>6</v>
      </c>
      <c r="I1" s="9" t="s">
        <v>7</v>
      </c>
      <c r="J1" s="10" t="s">
        <v>8</v>
      </c>
      <c r="K1" s="11" t="s">
        <v>9</v>
      </c>
      <c r="L1" s="11" t="s">
        <v>10</v>
      </c>
    </row>
    <row r="2" spans="1:12" ht="14.5" x14ac:dyDescent="0.35">
      <c r="A2" s="15" t="s">
        <v>36</v>
      </c>
      <c r="B2" s="26">
        <f>LECCIONES!F2</f>
        <v>7.333333333333333</v>
      </c>
      <c r="C2" s="1">
        <f>EXAMEN!K2</f>
        <v>66</v>
      </c>
      <c r="D2">
        <f>C2/2</f>
        <v>33</v>
      </c>
      <c r="E2" s="1">
        <f>PROY!M2</f>
        <v>0</v>
      </c>
      <c r="F2" s="16">
        <v>5</v>
      </c>
      <c r="G2" s="14">
        <f>E2+F2</f>
        <v>5</v>
      </c>
      <c r="H2" s="2">
        <v>1</v>
      </c>
      <c r="I2" s="1"/>
      <c r="J2" s="12">
        <f t="shared" ref="J2:J33" si="0">B2+D2+((E2*H2)+F2)+I2</f>
        <v>45.333333333333336</v>
      </c>
      <c r="K2" s="1">
        <f t="shared" ref="K2:K33" si="1">(J2*100)/80</f>
        <v>56.666666666666671</v>
      </c>
      <c r="L2" s="13">
        <f t="shared" ref="L2:L34" si="2">K2</f>
        <v>56.666666666666671</v>
      </c>
    </row>
    <row r="3" spans="1:12" ht="14.5" x14ac:dyDescent="0.35">
      <c r="A3" s="15" t="s">
        <v>37</v>
      </c>
      <c r="B3" s="26">
        <f>LECCIONES!F3</f>
        <v>8.9166666666666661</v>
      </c>
      <c r="C3" s="33">
        <f>EXAMEN!K3</f>
        <v>94</v>
      </c>
      <c r="D3">
        <f t="shared" ref="D3:D33" si="3">C3/2</f>
        <v>47</v>
      </c>
      <c r="E3" s="1">
        <f>PROY!M3</f>
        <v>0</v>
      </c>
      <c r="F3" s="16">
        <v>5</v>
      </c>
      <c r="G3" s="14">
        <f t="shared" ref="G3:G33" si="4">E3+F3</f>
        <v>5</v>
      </c>
      <c r="H3" s="2"/>
      <c r="I3" s="1"/>
      <c r="J3" s="12">
        <f>B3+D3+((E3*H3)+F3)+I3</f>
        <v>60.916666666666664</v>
      </c>
      <c r="K3" s="1">
        <f t="shared" si="1"/>
        <v>76.145833333333329</v>
      </c>
      <c r="L3" s="13">
        <f t="shared" si="2"/>
        <v>76.145833333333329</v>
      </c>
    </row>
    <row r="4" spans="1:12" ht="14.5" x14ac:dyDescent="0.35">
      <c r="A4" s="15" t="s">
        <v>38</v>
      </c>
      <c r="B4" s="26">
        <f>LECCIONES!F4</f>
        <v>4.25</v>
      </c>
      <c r="C4" s="1">
        <f>EXAMEN!K4</f>
        <v>27</v>
      </c>
      <c r="D4">
        <f t="shared" si="3"/>
        <v>13.5</v>
      </c>
      <c r="E4" s="1">
        <f>PROY!M4</f>
        <v>12.6</v>
      </c>
      <c r="F4" s="16">
        <v>5</v>
      </c>
      <c r="G4" s="14">
        <f t="shared" si="4"/>
        <v>17.600000000000001</v>
      </c>
      <c r="H4" s="2">
        <v>0.75</v>
      </c>
      <c r="I4" s="1"/>
      <c r="J4" s="12">
        <f t="shared" si="0"/>
        <v>32.200000000000003</v>
      </c>
      <c r="K4" s="1">
        <f t="shared" si="1"/>
        <v>40.250000000000007</v>
      </c>
      <c r="L4" s="13">
        <f t="shared" si="2"/>
        <v>40.250000000000007</v>
      </c>
    </row>
    <row r="5" spans="1:12" ht="14.5" x14ac:dyDescent="0.35">
      <c r="A5" s="15" t="s">
        <v>39</v>
      </c>
      <c r="B5" s="26">
        <f>LECCIONES!F5</f>
        <v>10</v>
      </c>
      <c r="C5" s="1">
        <f>EXAMEN!K5</f>
        <v>67</v>
      </c>
      <c r="D5">
        <f t="shared" si="3"/>
        <v>33.5</v>
      </c>
      <c r="E5" s="1">
        <f>PROY!M5</f>
        <v>0</v>
      </c>
      <c r="F5" s="16">
        <v>5</v>
      </c>
      <c r="G5" s="14">
        <f t="shared" si="4"/>
        <v>5</v>
      </c>
      <c r="H5" s="2">
        <v>1</v>
      </c>
      <c r="I5" s="1"/>
      <c r="J5" s="12">
        <f t="shared" si="0"/>
        <v>48.5</v>
      </c>
      <c r="K5" s="1">
        <f t="shared" si="1"/>
        <v>60.625</v>
      </c>
      <c r="L5" s="13">
        <f t="shared" si="2"/>
        <v>60.625</v>
      </c>
    </row>
    <row r="6" spans="1:12" ht="14.5" x14ac:dyDescent="0.35">
      <c r="A6" s="15" t="s">
        <v>40</v>
      </c>
      <c r="B6" s="26">
        <f>LECCIONES!F6</f>
        <v>6.416666666666667</v>
      </c>
      <c r="C6" s="1">
        <f>EXAMEN!K6</f>
        <v>39</v>
      </c>
      <c r="D6">
        <f t="shared" si="3"/>
        <v>19.5</v>
      </c>
      <c r="E6" s="1">
        <f>PROY!M6</f>
        <v>15</v>
      </c>
      <c r="F6" s="16">
        <v>5</v>
      </c>
      <c r="G6" s="14">
        <f t="shared" si="4"/>
        <v>20</v>
      </c>
      <c r="H6" s="2">
        <v>0.85</v>
      </c>
      <c r="I6" s="1"/>
      <c r="J6" s="12">
        <f t="shared" si="0"/>
        <v>43.666666666666671</v>
      </c>
      <c r="K6" s="1">
        <f t="shared" si="1"/>
        <v>54.583333333333336</v>
      </c>
      <c r="L6" s="13">
        <f t="shared" si="2"/>
        <v>54.583333333333336</v>
      </c>
    </row>
    <row r="7" spans="1:12" ht="14.5" x14ac:dyDescent="0.35">
      <c r="A7" s="15" t="s">
        <v>41</v>
      </c>
      <c r="B7" s="26">
        <f>LECCIONES!F7</f>
        <v>6.666666666666667</v>
      </c>
      <c r="C7" s="1">
        <f>EXAMEN!K7</f>
        <v>44</v>
      </c>
      <c r="D7">
        <f t="shared" si="3"/>
        <v>22</v>
      </c>
      <c r="E7" s="1">
        <f>PROY!M7</f>
        <v>14.7</v>
      </c>
      <c r="F7" s="16">
        <v>5</v>
      </c>
      <c r="G7" s="14">
        <f t="shared" si="4"/>
        <v>19.7</v>
      </c>
      <c r="H7" s="2">
        <v>1</v>
      </c>
      <c r="I7" s="1"/>
      <c r="J7" s="12">
        <f t="shared" si="0"/>
        <v>48.366666666666667</v>
      </c>
      <c r="K7" s="1">
        <f t="shared" si="1"/>
        <v>60.458333333333336</v>
      </c>
      <c r="L7" s="13">
        <f t="shared" si="2"/>
        <v>60.458333333333336</v>
      </c>
    </row>
    <row r="8" spans="1:12" ht="14.5" x14ac:dyDescent="0.35">
      <c r="A8" s="15" t="s">
        <v>42</v>
      </c>
      <c r="B8" s="26">
        <f>LECCIONES!F8</f>
        <v>5.5833333333333339</v>
      </c>
      <c r="C8" s="1">
        <f>EXAMEN!K8</f>
        <v>70</v>
      </c>
      <c r="D8">
        <f t="shared" si="3"/>
        <v>35</v>
      </c>
      <c r="E8" s="1">
        <f>PROY!M8</f>
        <v>12.6</v>
      </c>
      <c r="F8" s="16">
        <v>5</v>
      </c>
      <c r="G8" s="14">
        <f t="shared" si="4"/>
        <v>17.600000000000001</v>
      </c>
      <c r="H8" s="2">
        <v>1</v>
      </c>
      <c r="I8" s="1"/>
      <c r="J8" s="12">
        <f t="shared" si="0"/>
        <v>58.183333333333337</v>
      </c>
      <c r="K8" s="1">
        <f t="shared" si="1"/>
        <v>72.729166666666671</v>
      </c>
      <c r="L8" s="13">
        <f t="shared" si="2"/>
        <v>72.729166666666671</v>
      </c>
    </row>
    <row r="9" spans="1:12" ht="14.5" x14ac:dyDescent="0.35">
      <c r="A9" s="15" t="s">
        <v>43</v>
      </c>
      <c r="B9" s="26">
        <f>LECCIONES!F9</f>
        <v>7.38</v>
      </c>
      <c r="C9" s="1">
        <f>EXAMEN!K9</f>
        <v>68</v>
      </c>
      <c r="D9">
        <f t="shared" si="3"/>
        <v>34</v>
      </c>
      <c r="E9" s="1">
        <f>PROY!M9</f>
        <v>12.45</v>
      </c>
      <c r="F9" s="16">
        <v>5</v>
      </c>
      <c r="G9" s="14">
        <f>E9+F9</f>
        <v>17.45</v>
      </c>
      <c r="H9" s="2">
        <v>1</v>
      </c>
      <c r="I9" s="1"/>
      <c r="J9" s="12">
        <f>B9+D9+((E9*H9)+F9)+I9</f>
        <v>58.83</v>
      </c>
      <c r="K9" s="1">
        <f t="shared" si="1"/>
        <v>73.537499999999994</v>
      </c>
      <c r="L9" s="13">
        <f t="shared" si="2"/>
        <v>73.537499999999994</v>
      </c>
    </row>
    <row r="10" spans="1:12" ht="14.5" x14ac:dyDescent="0.35">
      <c r="A10" s="15" t="s">
        <v>44</v>
      </c>
      <c r="B10" s="26">
        <f>LECCIONES!F10</f>
        <v>4.1666666666666661</v>
      </c>
      <c r="C10" s="1">
        <f>EXAMEN!K10</f>
        <v>8</v>
      </c>
      <c r="D10">
        <f t="shared" si="3"/>
        <v>4</v>
      </c>
      <c r="E10" s="1">
        <f>PROY!M10</f>
        <v>13.35</v>
      </c>
      <c r="F10" s="16">
        <v>5</v>
      </c>
      <c r="G10" s="14">
        <f t="shared" si="4"/>
        <v>18.350000000000001</v>
      </c>
      <c r="H10" s="2">
        <v>0.75</v>
      </c>
      <c r="I10" s="1"/>
      <c r="J10" s="12">
        <f t="shared" si="0"/>
        <v>23.179166666666667</v>
      </c>
      <c r="K10" s="1">
        <f t="shared" si="1"/>
        <v>28.973958333333332</v>
      </c>
      <c r="L10" s="13">
        <f t="shared" si="2"/>
        <v>28.973958333333332</v>
      </c>
    </row>
    <row r="11" spans="1:12" ht="18" customHeight="1" x14ac:dyDescent="0.35">
      <c r="A11" s="15" t="s">
        <v>45</v>
      </c>
      <c r="B11" s="26">
        <f>LECCIONES!F11</f>
        <v>5.333333333333333</v>
      </c>
      <c r="C11" s="1">
        <f>EXAMEN!K11</f>
        <v>52</v>
      </c>
      <c r="D11">
        <f t="shared" si="3"/>
        <v>26</v>
      </c>
      <c r="E11" s="1">
        <f>PROY!M11</f>
        <v>0</v>
      </c>
      <c r="F11" s="16">
        <v>5</v>
      </c>
      <c r="G11" s="14">
        <f t="shared" si="4"/>
        <v>5</v>
      </c>
      <c r="H11" s="2">
        <v>1</v>
      </c>
      <c r="I11" s="1"/>
      <c r="J11" s="12">
        <f t="shared" si="0"/>
        <v>36.333333333333329</v>
      </c>
      <c r="K11" s="1">
        <f t="shared" si="1"/>
        <v>45.416666666666664</v>
      </c>
      <c r="L11" s="13">
        <f t="shared" si="2"/>
        <v>45.416666666666664</v>
      </c>
    </row>
    <row r="12" spans="1:12" ht="12" customHeight="1" x14ac:dyDescent="0.35">
      <c r="A12" s="15" t="s">
        <v>46</v>
      </c>
      <c r="B12" s="26">
        <f>LECCIONES!F12</f>
        <v>8.6666666666666661</v>
      </c>
      <c r="C12" s="1">
        <f>EXAMEN!K12</f>
        <v>33</v>
      </c>
      <c r="D12">
        <f t="shared" si="3"/>
        <v>16.5</v>
      </c>
      <c r="E12" s="1">
        <f>PROY!M12</f>
        <v>15</v>
      </c>
      <c r="F12" s="16">
        <v>5</v>
      </c>
      <c r="G12" s="14">
        <f t="shared" si="4"/>
        <v>20</v>
      </c>
      <c r="H12" s="2">
        <v>0.85</v>
      </c>
      <c r="I12" s="1"/>
      <c r="J12" s="12">
        <f t="shared" si="0"/>
        <v>42.916666666666664</v>
      </c>
      <c r="K12" s="1">
        <f t="shared" si="1"/>
        <v>53.645833333333329</v>
      </c>
      <c r="L12" s="13">
        <f t="shared" si="2"/>
        <v>53.645833333333329</v>
      </c>
    </row>
    <row r="13" spans="1:12" ht="14.5" x14ac:dyDescent="0.35">
      <c r="A13" s="15" t="s">
        <v>47</v>
      </c>
      <c r="B13" s="26">
        <f>LECCIONES!F13</f>
        <v>8.3866666666666667</v>
      </c>
      <c r="C13" s="1">
        <f>EXAMEN!K13</f>
        <v>1</v>
      </c>
      <c r="D13">
        <f t="shared" si="3"/>
        <v>0.5</v>
      </c>
      <c r="E13" s="1">
        <f>PROY!M13</f>
        <v>13.95</v>
      </c>
      <c r="F13" s="16">
        <v>5</v>
      </c>
      <c r="G13" s="14">
        <f t="shared" si="4"/>
        <v>18.95</v>
      </c>
      <c r="H13" s="2">
        <v>1</v>
      </c>
      <c r="I13" s="1"/>
      <c r="J13" s="12">
        <f t="shared" si="0"/>
        <v>27.836666666666666</v>
      </c>
      <c r="K13" s="1">
        <f t="shared" si="1"/>
        <v>34.795833333333334</v>
      </c>
      <c r="L13" s="13">
        <f t="shared" si="2"/>
        <v>34.795833333333334</v>
      </c>
    </row>
    <row r="14" spans="1:12" ht="14.5" x14ac:dyDescent="0.35">
      <c r="A14" s="15" t="s">
        <v>48</v>
      </c>
      <c r="B14" s="26">
        <f>LECCIONES!F14</f>
        <v>7.833333333333333</v>
      </c>
      <c r="C14" s="1">
        <f>EXAMEN!K14</f>
        <v>80</v>
      </c>
      <c r="D14">
        <f t="shared" si="3"/>
        <v>40</v>
      </c>
      <c r="E14" s="1">
        <f>PROY!M14</f>
        <v>14.7</v>
      </c>
      <c r="F14" s="16">
        <v>5</v>
      </c>
      <c r="G14" s="14">
        <f t="shared" si="4"/>
        <v>19.7</v>
      </c>
      <c r="H14" s="2">
        <v>1</v>
      </c>
      <c r="I14" s="1"/>
      <c r="J14" s="12">
        <f t="shared" si="0"/>
        <v>67.533333333333331</v>
      </c>
      <c r="K14" s="1">
        <f t="shared" si="1"/>
        <v>84.416666666666657</v>
      </c>
      <c r="L14" s="13">
        <f t="shared" si="2"/>
        <v>84.416666666666657</v>
      </c>
    </row>
    <row r="15" spans="1:12" ht="14.5" x14ac:dyDescent="0.35">
      <c r="A15" s="15" t="s">
        <v>49</v>
      </c>
      <c r="B15" s="26">
        <f>LECCIONES!F15</f>
        <v>2.8333333333333335</v>
      </c>
      <c r="C15" s="1">
        <f>EXAMEN!K15</f>
        <v>33</v>
      </c>
      <c r="D15">
        <f t="shared" si="3"/>
        <v>16.5</v>
      </c>
      <c r="E15" s="1">
        <f>PROY!M15</f>
        <v>0</v>
      </c>
      <c r="F15" s="16">
        <v>5</v>
      </c>
      <c r="G15" s="14">
        <f t="shared" si="4"/>
        <v>5</v>
      </c>
      <c r="H15" s="2">
        <v>0.4</v>
      </c>
      <c r="I15" s="1"/>
      <c r="J15" s="12">
        <f t="shared" si="0"/>
        <v>24.333333333333332</v>
      </c>
      <c r="K15" s="1">
        <f t="shared" si="1"/>
        <v>30.416666666666664</v>
      </c>
      <c r="L15" s="13">
        <f t="shared" si="2"/>
        <v>30.416666666666664</v>
      </c>
    </row>
    <row r="16" spans="1:12" ht="17" customHeight="1" x14ac:dyDescent="0.35">
      <c r="A16" s="1" t="s">
        <v>50</v>
      </c>
      <c r="B16" s="26">
        <f>LECCIONES!F16</f>
        <v>4.916666666666667</v>
      </c>
      <c r="C16" s="1">
        <f>EXAMEN!K16</f>
        <v>10</v>
      </c>
      <c r="D16">
        <f t="shared" si="3"/>
        <v>5</v>
      </c>
      <c r="E16" s="1">
        <f>PROY!M16</f>
        <v>13.05</v>
      </c>
      <c r="F16" s="16">
        <v>5</v>
      </c>
      <c r="G16" s="14">
        <f t="shared" si="4"/>
        <v>18.05</v>
      </c>
      <c r="H16" s="2">
        <v>1</v>
      </c>
      <c r="I16" s="1"/>
      <c r="J16" s="12">
        <f t="shared" si="0"/>
        <v>27.966666666666669</v>
      </c>
      <c r="K16" s="1">
        <f t="shared" si="1"/>
        <v>34.958333333333336</v>
      </c>
      <c r="L16" s="13">
        <f t="shared" si="2"/>
        <v>34.958333333333336</v>
      </c>
    </row>
    <row r="17" spans="1:12" ht="14.25" customHeight="1" x14ac:dyDescent="0.35">
      <c r="A17" s="1" t="s">
        <v>51</v>
      </c>
      <c r="B17" s="26">
        <f>LECCIONES!F17</f>
        <v>5.333333333333333</v>
      </c>
      <c r="C17" s="1">
        <f>EXAMEN!K17</f>
        <v>33</v>
      </c>
      <c r="D17">
        <f t="shared" si="3"/>
        <v>16.5</v>
      </c>
      <c r="E17" s="1">
        <f>PROY!M17</f>
        <v>13.05</v>
      </c>
      <c r="F17" s="16">
        <v>5</v>
      </c>
      <c r="G17" s="14">
        <f t="shared" si="4"/>
        <v>18.05</v>
      </c>
      <c r="H17" s="2">
        <v>0.9</v>
      </c>
      <c r="I17" s="1"/>
      <c r="J17" s="12">
        <f t="shared" si="0"/>
        <v>38.578333333333333</v>
      </c>
      <c r="K17" s="1">
        <f t="shared" si="1"/>
        <v>48.22291666666667</v>
      </c>
      <c r="L17" s="13">
        <f t="shared" si="2"/>
        <v>48.22291666666667</v>
      </c>
    </row>
    <row r="18" spans="1:12" ht="14.5" x14ac:dyDescent="0.35">
      <c r="A18" s="1" t="s">
        <v>52</v>
      </c>
      <c r="B18" s="26">
        <f>LECCIONES!F18</f>
        <v>8</v>
      </c>
      <c r="C18" s="1">
        <f>EXAMEN!K18</f>
        <v>67</v>
      </c>
      <c r="D18">
        <f t="shared" si="3"/>
        <v>33.5</v>
      </c>
      <c r="E18" s="1">
        <f>PROY!M18</f>
        <v>13.8</v>
      </c>
      <c r="F18" s="16">
        <v>5</v>
      </c>
      <c r="G18" s="14">
        <f t="shared" si="4"/>
        <v>18.8</v>
      </c>
      <c r="H18" s="2">
        <v>1</v>
      </c>
      <c r="I18" s="1"/>
      <c r="J18" s="12">
        <f t="shared" si="0"/>
        <v>60.3</v>
      </c>
      <c r="K18" s="1">
        <f t="shared" si="1"/>
        <v>75.375</v>
      </c>
      <c r="L18" s="13">
        <f t="shared" si="2"/>
        <v>75.375</v>
      </c>
    </row>
    <row r="19" spans="1:12" ht="14.5" x14ac:dyDescent="0.35">
      <c r="A19" s="1" t="s">
        <v>53</v>
      </c>
      <c r="B19" s="26">
        <f>LECCIONES!F19</f>
        <v>5.666666666666667</v>
      </c>
      <c r="C19" s="1">
        <f>EXAMEN!K19</f>
        <v>39</v>
      </c>
      <c r="D19">
        <f t="shared" si="3"/>
        <v>19.5</v>
      </c>
      <c r="E19" s="1">
        <f>PROY!M19</f>
        <v>13.35</v>
      </c>
      <c r="F19" s="16">
        <v>5</v>
      </c>
      <c r="G19" s="14">
        <f t="shared" si="4"/>
        <v>18.350000000000001</v>
      </c>
      <c r="H19" s="2">
        <v>1</v>
      </c>
      <c r="I19" s="1"/>
      <c r="J19" s="12">
        <f t="shared" si="0"/>
        <v>43.516666666666666</v>
      </c>
      <c r="K19" s="1">
        <f t="shared" si="1"/>
        <v>54.395833333333336</v>
      </c>
      <c r="L19" s="13">
        <f t="shared" si="2"/>
        <v>54.395833333333336</v>
      </c>
    </row>
    <row r="20" spans="1:12" ht="14.5" x14ac:dyDescent="0.35">
      <c r="A20" s="1" t="s">
        <v>54</v>
      </c>
      <c r="B20" s="26">
        <f>LECCIONES!F20</f>
        <v>6.5133333333333328</v>
      </c>
      <c r="C20" s="1">
        <f>EXAMEN!K20</f>
        <v>51</v>
      </c>
      <c r="D20">
        <f t="shared" si="3"/>
        <v>25.5</v>
      </c>
      <c r="E20" s="1">
        <f>PROY!M20</f>
        <v>0</v>
      </c>
      <c r="F20" s="16">
        <v>5</v>
      </c>
      <c r="G20" s="14">
        <f t="shared" si="4"/>
        <v>5</v>
      </c>
      <c r="H20" s="2">
        <v>1</v>
      </c>
      <c r="I20" s="1"/>
      <c r="J20" s="12">
        <f t="shared" si="0"/>
        <v>37.013333333333335</v>
      </c>
      <c r="K20" s="1">
        <f t="shared" si="1"/>
        <v>46.266666666666666</v>
      </c>
      <c r="L20" s="13">
        <f t="shared" si="2"/>
        <v>46.266666666666666</v>
      </c>
    </row>
    <row r="21" spans="1:12" s="21" customFormat="1" ht="14.5" x14ac:dyDescent="0.35">
      <c r="A21" s="21" t="s">
        <v>55</v>
      </c>
      <c r="B21" s="28">
        <f>LECCIONES!F21</f>
        <v>0</v>
      </c>
      <c r="C21" s="21">
        <f>EXAMEN!K21</f>
        <v>0</v>
      </c>
      <c r="D21" s="21">
        <f t="shared" si="3"/>
        <v>0</v>
      </c>
      <c r="E21" s="21">
        <f>PROY!M21</f>
        <v>0</v>
      </c>
      <c r="F21" s="29">
        <v>5</v>
      </c>
      <c r="G21" s="30">
        <f t="shared" si="4"/>
        <v>5</v>
      </c>
      <c r="H21" s="31">
        <v>0</v>
      </c>
      <c r="J21" s="21">
        <f t="shared" si="0"/>
        <v>5</v>
      </c>
      <c r="K21" s="21">
        <f t="shared" si="1"/>
        <v>6.25</v>
      </c>
      <c r="L21" s="32">
        <f t="shared" si="2"/>
        <v>6.25</v>
      </c>
    </row>
    <row r="22" spans="1:12" ht="14.5" x14ac:dyDescent="0.35">
      <c r="A22" s="1" t="s">
        <v>56</v>
      </c>
      <c r="B22" s="26">
        <f>LECCIONES!F22</f>
        <v>0.91666666666666663</v>
      </c>
      <c r="C22" s="1">
        <f>EXAMEN!K22</f>
        <v>4</v>
      </c>
      <c r="D22">
        <f t="shared" si="3"/>
        <v>2</v>
      </c>
      <c r="E22" s="1">
        <f>PROY!M22</f>
        <v>0</v>
      </c>
      <c r="F22" s="16">
        <v>5</v>
      </c>
      <c r="G22" s="14">
        <f t="shared" si="4"/>
        <v>5</v>
      </c>
      <c r="H22" s="2">
        <v>0.1</v>
      </c>
      <c r="I22" s="1"/>
      <c r="J22" s="12">
        <f t="shared" si="0"/>
        <v>7.9166666666666661</v>
      </c>
      <c r="K22" s="1">
        <f t="shared" si="1"/>
        <v>9.8958333333333321</v>
      </c>
      <c r="L22" s="13">
        <f t="shared" si="2"/>
        <v>9.8958333333333321</v>
      </c>
    </row>
    <row r="23" spans="1:12" s="21" customFormat="1" ht="14.5" x14ac:dyDescent="0.35">
      <c r="A23" s="21" t="s">
        <v>57</v>
      </c>
      <c r="B23" s="28">
        <f>LECCIONES!F23</f>
        <v>0</v>
      </c>
      <c r="C23" s="21">
        <f>EXAMEN!K23</f>
        <v>0</v>
      </c>
      <c r="D23" s="21">
        <f t="shared" si="3"/>
        <v>0</v>
      </c>
      <c r="E23" s="21">
        <f>PROY!M23</f>
        <v>0</v>
      </c>
      <c r="F23" s="29">
        <v>5</v>
      </c>
      <c r="G23" s="30">
        <f t="shared" si="4"/>
        <v>5</v>
      </c>
      <c r="H23" s="31">
        <v>0</v>
      </c>
      <c r="J23" s="21">
        <f t="shared" si="0"/>
        <v>5</v>
      </c>
      <c r="K23" s="21">
        <f t="shared" si="1"/>
        <v>6.25</v>
      </c>
      <c r="L23" s="32">
        <f t="shared" si="2"/>
        <v>6.25</v>
      </c>
    </row>
    <row r="24" spans="1:12" ht="14.5" x14ac:dyDescent="0.35">
      <c r="A24" s="1" t="s">
        <v>58</v>
      </c>
      <c r="B24" s="26">
        <f>LECCIONES!F24</f>
        <v>3.166666666666667</v>
      </c>
      <c r="C24" s="1">
        <f>EXAMEN!K24</f>
        <v>0</v>
      </c>
      <c r="D24">
        <f t="shared" si="3"/>
        <v>0</v>
      </c>
      <c r="E24" s="1">
        <f>PROY!M24</f>
        <v>12.45</v>
      </c>
      <c r="F24" s="16">
        <v>5</v>
      </c>
      <c r="G24" s="14">
        <f t="shared" si="4"/>
        <v>17.45</v>
      </c>
      <c r="H24" s="2">
        <v>0.1</v>
      </c>
      <c r="I24" s="1"/>
      <c r="J24" s="12">
        <f t="shared" si="0"/>
        <v>9.4116666666666671</v>
      </c>
      <c r="K24" s="1">
        <f t="shared" si="1"/>
        <v>11.764583333333334</v>
      </c>
      <c r="L24" s="13">
        <f t="shared" si="2"/>
        <v>11.764583333333334</v>
      </c>
    </row>
    <row r="25" spans="1:12" ht="14.5" x14ac:dyDescent="0.35">
      <c r="A25" s="1" t="s">
        <v>59</v>
      </c>
      <c r="B25" s="26">
        <f>LECCIONES!F25</f>
        <v>5.9166666666666661</v>
      </c>
      <c r="C25" s="1">
        <f>EXAMEN!K25</f>
        <v>41</v>
      </c>
      <c r="D25">
        <f t="shared" si="3"/>
        <v>20.5</v>
      </c>
      <c r="E25" s="1">
        <f>PROY!M25</f>
        <v>13.95</v>
      </c>
      <c r="F25" s="16">
        <v>5</v>
      </c>
      <c r="G25" s="14">
        <f t="shared" si="4"/>
        <v>18.95</v>
      </c>
      <c r="H25" s="2">
        <v>1</v>
      </c>
      <c r="I25" s="1"/>
      <c r="J25" s="12">
        <f t="shared" si="0"/>
        <v>45.36666666666666</v>
      </c>
      <c r="K25" s="1">
        <f t="shared" si="1"/>
        <v>56.708333333333329</v>
      </c>
      <c r="L25" s="13">
        <f t="shared" si="2"/>
        <v>56.708333333333329</v>
      </c>
    </row>
    <row r="26" spans="1:12" ht="14.5" x14ac:dyDescent="0.35">
      <c r="A26" s="1" t="s">
        <v>60</v>
      </c>
      <c r="B26" s="26">
        <f>LECCIONES!F26</f>
        <v>6.75</v>
      </c>
      <c r="C26" s="1">
        <f>EXAMEN!K26</f>
        <v>28</v>
      </c>
      <c r="D26">
        <f t="shared" si="3"/>
        <v>14</v>
      </c>
      <c r="E26" s="1">
        <f>PROY!M26</f>
        <v>0</v>
      </c>
      <c r="F26" s="16">
        <v>5</v>
      </c>
      <c r="G26" s="14">
        <f t="shared" si="4"/>
        <v>5</v>
      </c>
      <c r="H26" s="2">
        <v>0.5</v>
      </c>
      <c r="I26" s="1"/>
      <c r="J26" s="12">
        <f t="shared" si="0"/>
        <v>25.75</v>
      </c>
      <c r="K26" s="1">
        <f t="shared" si="1"/>
        <v>32.1875</v>
      </c>
      <c r="L26" s="13">
        <f t="shared" si="2"/>
        <v>32.1875</v>
      </c>
    </row>
    <row r="27" spans="1:12" s="21" customFormat="1" ht="14.5" x14ac:dyDescent="0.35">
      <c r="A27" s="21" t="s">
        <v>61</v>
      </c>
      <c r="B27" s="28">
        <f>LECCIONES!F27</f>
        <v>0</v>
      </c>
      <c r="C27" s="21">
        <f>EXAMEN!K27</f>
        <v>0</v>
      </c>
      <c r="D27" s="21">
        <f t="shared" si="3"/>
        <v>0</v>
      </c>
      <c r="E27" s="21">
        <f>PROY!M27</f>
        <v>0</v>
      </c>
      <c r="F27" s="29">
        <v>5</v>
      </c>
      <c r="G27" s="30">
        <f t="shared" si="4"/>
        <v>5</v>
      </c>
      <c r="H27" s="31"/>
      <c r="J27" s="21">
        <f t="shared" si="0"/>
        <v>5</v>
      </c>
      <c r="K27" s="21">
        <f t="shared" si="1"/>
        <v>6.25</v>
      </c>
      <c r="L27" s="32">
        <f t="shared" si="2"/>
        <v>6.25</v>
      </c>
    </row>
    <row r="28" spans="1:12" ht="14.5" x14ac:dyDescent="0.35">
      <c r="A28" s="1" t="s">
        <v>62</v>
      </c>
      <c r="B28" s="26">
        <f>LECCIONES!F28</f>
        <v>6.0666666666666673</v>
      </c>
      <c r="C28" s="1">
        <f>EXAMEN!K28</f>
        <v>30</v>
      </c>
      <c r="D28">
        <f t="shared" si="3"/>
        <v>15</v>
      </c>
      <c r="E28" s="1">
        <f>PROY!M28</f>
        <v>0</v>
      </c>
      <c r="F28" s="16">
        <v>5</v>
      </c>
      <c r="G28" s="14">
        <f t="shared" si="4"/>
        <v>5</v>
      </c>
      <c r="H28" s="2">
        <v>1</v>
      </c>
      <c r="I28" s="1"/>
      <c r="J28" s="12">
        <f t="shared" si="0"/>
        <v>26.066666666666666</v>
      </c>
      <c r="K28" s="1">
        <f t="shared" si="1"/>
        <v>32.583333333333329</v>
      </c>
      <c r="L28" s="13">
        <f t="shared" si="2"/>
        <v>32.583333333333329</v>
      </c>
    </row>
    <row r="29" spans="1:12" ht="14.5" x14ac:dyDescent="0.35">
      <c r="A29" s="1" t="s">
        <v>63</v>
      </c>
      <c r="B29" s="26">
        <f>LECCIONES!F29</f>
        <v>4.3866666666666667</v>
      </c>
      <c r="C29" s="1">
        <f>EXAMEN!K29</f>
        <v>12</v>
      </c>
      <c r="D29">
        <f t="shared" si="3"/>
        <v>6</v>
      </c>
      <c r="E29" s="1">
        <f>PROY!M29</f>
        <v>0</v>
      </c>
      <c r="F29" s="16">
        <v>5</v>
      </c>
      <c r="G29" s="14">
        <f t="shared" si="4"/>
        <v>5</v>
      </c>
      <c r="H29" s="2">
        <v>0.5</v>
      </c>
      <c r="I29" s="1"/>
      <c r="J29" s="12">
        <f t="shared" si="0"/>
        <v>15.386666666666667</v>
      </c>
      <c r="K29" s="1">
        <f t="shared" si="1"/>
        <v>19.233333333333334</v>
      </c>
      <c r="L29" s="13">
        <f t="shared" si="2"/>
        <v>19.233333333333334</v>
      </c>
    </row>
    <row r="30" spans="1:12" ht="14.5" x14ac:dyDescent="0.35">
      <c r="A30" s="1" t="s">
        <v>64</v>
      </c>
      <c r="B30" s="26">
        <f>LECCIONES!F30</f>
        <v>2.44</v>
      </c>
      <c r="C30" s="1">
        <f>EXAMEN!K30</f>
        <v>1</v>
      </c>
      <c r="D30">
        <f t="shared" si="3"/>
        <v>0.5</v>
      </c>
      <c r="E30" s="1">
        <f>PROY!M30</f>
        <v>15</v>
      </c>
      <c r="F30" s="16">
        <v>5</v>
      </c>
      <c r="G30" s="14">
        <f t="shared" si="4"/>
        <v>20</v>
      </c>
      <c r="H30" s="2"/>
      <c r="I30" s="1"/>
      <c r="J30" s="12">
        <f t="shared" si="0"/>
        <v>7.9399999999999995</v>
      </c>
      <c r="K30" s="1">
        <f t="shared" si="1"/>
        <v>9.9250000000000007</v>
      </c>
      <c r="L30" s="13">
        <f t="shared" si="2"/>
        <v>9.9250000000000007</v>
      </c>
    </row>
    <row r="31" spans="1:12" s="21" customFormat="1" ht="14.5" x14ac:dyDescent="0.35">
      <c r="A31" s="21" t="s">
        <v>65</v>
      </c>
      <c r="B31" s="28">
        <f>LECCIONES!F31</f>
        <v>2.9333333333333336</v>
      </c>
      <c r="C31" s="21">
        <f>EXAMEN!K31</f>
        <v>0</v>
      </c>
      <c r="D31" s="21">
        <f t="shared" si="3"/>
        <v>0</v>
      </c>
      <c r="E31" s="21">
        <f>PROY!M31</f>
        <v>0</v>
      </c>
      <c r="F31" s="29">
        <v>5</v>
      </c>
      <c r="G31" s="30">
        <f t="shared" si="4"/>
        <v>5</v>
      </c>
      <c r="H31" s="31"/>
      <c r="J31" s="21">
        <f t="shared" si="0"/>
        <v>7.9333333333333336</v>
      </c>
      <c r="K31" s="21">
        <f t="shared" si="1"/>
        <v>9.9166666666666679</v>
      </c>
      <c r="L31" s="32">
        <f t="shared" si="2"/>
        <v>9.9166666666666679</v>
      </c>
    </row>
    <row r="32" spans="1:12" ht="14.5" x14ac:dyDescent="0.35">
      <c r="A32" s="1" t="s">
        <v>66</v>
      </c>
      <c r="B32" s="26">
        <f>LECCIONES!F32</f>
        <v>9.75</v>
      </c>
      <c r="C32" s="33">
        <f>EXAMEN!K32</f>
        <v>93</v>
      </c>
      <c r="D32">
        <f t="shared" si="3"/>
        <v>46.5</v>
      </c>
      <c r="E32" s="1">
        <f>PROY!M32</f>
        <v>0</v>
      </c>
      <c r="F32" s="16">
        <v>5</v>
      </c>
      <c r="G32" s="14">
        <f t="shared" si="4"/>
        <v>5</v>
      </c>
      <c r="H32" s="2">
        <v>1</v>
      </c>
      <c r="I32" s="1"/>
      <c r="J32" s="12">
        <f t="shared" si="0"/>
        <v>61.25</v>
      </c>
      <c r="K32" s="1">
        <f t="shared" si="1"/>
        <v>76.5625</v>
      </c>
      <c r="L32" s="13">
        <f t="shared" si="2"/>
        <v>76.5625</v>
      </c>
    </row>
    <row r="33" spans="1:12" ht="14.5" x14ac:dyDescent="0.35">
      <c r="A33" s="1" t="s">
        <v>67</v>
      </c>
      <c r="B33" s="26">
        <f>LECCIONES!F33</f>
        <v>6.333333333333333</v>
      </c>
      <c r="C33" s="1">
        <f>EXAMEN!K33</f>
        <v>17</v>
      </c>
      <c r="D33">
        <f t="shared" si="3"/>
        <v>8.5</v>
      </c>
      <c r="E33" s="1">
        <f>PROY!M33</f>
        <v>13.8</v>
      </c>
      <c r="F33" s="16">
        <v>5</v>
      </c>
      <c r="G33" s="14">
        <f t="shared" si="4"/>
        <v>18.8</v>
      </c>
      <c r="H33" s="2">
        <v>0.25</v>
      </c>
      <c r="I33" s="1"/>
      <c r="J33" s="12">
        <f t="shared" si="0"/>
        <v>23.283333333333331</v>
      </c>
      <c r="K33" s="1">
        <f t="shared" si="1"/>
        <v>29.104166666666664</v>
      </c>
      <c r="L33" s="13">
        <f t="shared" si="2"/>
        <v>29.104166666666664</v>
      </c>
    </row>
    <row r="34" spans="1:12" x14ac:dyDescent="0.3">
      <c r="L34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activeCell="B11" sqref="B11"/>
    </sheetView>
  </sheetViews>
  <sheetFormatPr baseColWidth="10" defaultRowHeight="13.5" x14ac:dyDescent="0.3"/>
  <cols>
    <col min="1" max="1" width="39" style="1" bestFit="1" customWidth="1"/>
    <col min="4" max="4" width="11.07421875" style="25"/>
  </cols>
  <sheetData>
    <row r="1" spans="1:6" ht="14.5" x14ac:dyDescent="0.3">
      <c r="A1" s="8" t="s">
        <v>0</v>
      </c>
      <c r="B1" s="23" t="s">
        <v>26</v>
      </c>
      <c r="C1" t="s">
        <v>69</v>
      </c>
      <c r="D1" s="25" t="s">
        <v>70</v>
      </c>
      <c r="E1" s="23" t="s">
        <v>71</v>
      </c>
    </row>
    <row r="2" spans="1:6" x14ac:dyDescent="0.3">
      <c r="A2" s="15" t="s">
        <v>36</v>
      </c>
      <c r="B2">
        <v>0.83333333333333337</v>
      </c>
      <c r="C2" s="24">
        <v>6.5</v>
      </c>
      <c r="D2" s="24">
        <v>6.44</v>
      </c>
      <c r="E2" s="24">
        <f>MAX(C2:D2)</f>
        <v>6.5</v>
      </c>
      <c r="F2" s="25">
        <f>B2+E2</f>
        <v>7.333333333333333</v>
      </c>
    </row>
    <row r="3" spans="1:6" x14ac:dyDescent="0.3">
      <c r="A3" s="15" t="s">
        <v>37</v>
      </c>
      <c r="B3">
        <v>1.9166666666666667</v>
      </c>
      <c r="C3" s="24">
        <v>6.5</v>
      </c>
      <c r="D3" s="24">
        <v>7</v>
      </c>
      <c r="E3" s="24">
        <f t="shared" ref="E3:E32" si="0">MAX(C3:D3)</f>
        <v>7</v>
      </c>
      <c r="F3" s="25">
        <f t="shared" ref="F3:F32" si="1">B3+E3</f>
        <v>8.9166666666666661</v>
      </c>
    </row>
    <row r="4" spans="1:6" x14ac:dyDescent="0.3">
      <c r="A4" s="15" t="s">
        <v>38</v>
      </c>
      <c r="B4">
        <v>0.5</v>
      </c>
      <c r="C4" s="24">
        <v>3.75</v>
      </c>
      <c r="D4" s="24">
        <v>2.1</v>
      </c>
      <c r="E4" s="24">
        <f t="shared" si="0"/>
        <v>3.75</v>
      </c>
      <c r="F4" s="25">
        <f t="shared" si="1"/>
        <v>4.25</v>
      </c>
    </row>
    <row r="5" spans="1:6" x14ac:dyDescent="0.3">
      <c r="A5" s="15" t="s">
        <v>39</v>
      </c>
      <c r="B5">
        <v>3</v>
      </c>
      <c r="C5" s="24">
        <v>7</v>
      </c>
      <c r="D5" s="24">
        <v>6.02</v>
      </c>
      <c r="E5" s="24">
        <f t="shared" si="0"/>
        <v>7</v>
      </c>
      <c r="F5" s="25">
        <f t="shared" si="1"/>
        <v>10</v>
      </c>
    </row>
    <row r="6" spans="1:6" x14ac:dyDescent="0.3">
      <c r="A6" s="15" t="s">
        <v>40</v>
      </c>
      <c r="B6">
        <v>1.4166666666666667</v>
      </c>
      <c r="C6" s="24">
        <v>5</v>
      </c>
      <c r="D6" s="24">
        <v>4.0599999999999996</v>
      </c>
      <c r="E6" s="24">
        <f t="shared" si="0"/>
        <v>5</v>
      </c>
      <c r="F6" s="25">
        <f t="shared" si="1"/>
        <v>6.416666666666667</v>
      </c>
    </row>
    <row r="7" spans="1:6" x14ac:dyDescent="0.3">
      <c r="A7" s="15" t="s">
        <v>41</v>
      </c>
      <c r="B7">
        <v>1.9166666666666667</v>
      </c>
      <c r="C7" s="24">
        <v>4.75</v>
      </c>
      <c r="D7" s="24">
        <v>1.26</v>
      </c>
      <c r="E7" s="24">
        <f t="shared" si="0"/>
        <v>4.75</v>
      </c>
      <c r="F7" s="25">
        <f t="shared" si="1"/>
        <v>6.666666666666667</v>
      </c>
    </row>
    <row r="8" spans="1:6" x14ac:dyDescent="0.3">
      <c r="A8" s="15" t="s">
        <v>42</v>
      </c>
      <c r="B8">
        <v>2.0833333333333335</v>
      </c>
      <c r="C8" s="24">
        <v>3.5</v>
      </c>
      <c r="D8" s="24">
        <v>3.36</v>
      </c>
      <c r="E8" s="24">
        <f t="shared" si="0"/>
        <v>3.5</v>
      </c>
      <c r="F8" s="25">
        <f t="shared" si="1"/>
        <v>5.5833333333333339</v>
      </c>
    </row>
    <row r="9" spans="1:6" x14ac:dyDescent="0.3">
      <c r="A9" s="15" t="s">
        <v>43</v>
      </c>
      <c r="B9">
        <v>1.5</v>
      </c>
      <c r="C9" s="24">
        <v>1.75</v>
      </c>
      <c r="D9" s="24">
        <v>5.88</v>
      </c>
      <c r="E9" s="24">
        <f t="shared" si="0"/>
        <v>5.88</v>
      </c>
      <c r="F9" s="25">
        <f t="shared" si="1"/>
        <v>7.38</v>
      </c>
    </row>
    <row r="10" spans="1:6" x14ac:dyDescent="0.3">
      <c r="A10" s="15" t="s">
        <v>44</v>
      </c>
      <c r="B10">
        <v>2.1666666666666665</v>
      </c>
      <c r="C10" s="24">
        <v>2</v>
      </c>
      <c r="D10" s="24">
        <v>0</v>
      </c>
      <c r="E10" s="24">
        <f t="shared" si="0"/>
        <v>2</v>
      </c>
      <c r="F10" s="25">
        <f t="shared" si="1"/>
        <v>4.1666666666666661</v>
      </c>
    </row>
    <row r="11" spans="1:6" x14ac:dyDescent="0.3">
      <c r="A11" s="15" t="s">
        <v>45</v>
      </c>
      <c r="B11">
        <v>8.3333333333333329E-2</v>
      </c>
      <c r="C11" s="24">
        <v>5.25</v>
      </c>
      <c r="D11" s="24">
        <v>3.78</v>
      </c>
      <c r="E11" s="24">
        <f t="shared" si="0"/>
        <v>5.25</v>
      </c>
      <c r="F11" s="25">
        <f t="shared" si="1"/>
        <v>5.333333333333333</v>
      </c>
    </row>
    <row r="12" spans="1:6" x14ac:dyDescent="0.3">
      <c r="A12" s="15" t="s">
        <v>46</v>
      </c>
      <c r="B12">
        <v>2.4166666666666665</v>
      </c>
      <c r="C12" s="24">
        <v>6.25</v>
      </c>
      <c r="D12" s="24">
        <v>5.6</v>
      </c>
      <c r="E12" s="24">
        <f t="shared" si="0"/>
        <v>6.25</v>
      </c>
      <c r="F12" s="25">
        <f t="shared" si="1"/>
        <v>8.6666666666666661</v>
      </c>
    </row>
    <row r="13" spans="1:6" x14ac:dyDescent="0.3">
      <c r="A13" s="15" t="s">
        <v>47</v>
      </c>
      <c r="B13">
        <v>1.6666666666666667</v>
      </c>
      <c r="C13" s="24">
        <v>1</v>
      </c>
      <c r="D13" s="24">
        <v>6.72</v>
      </c>
      <c r="E13" s="24">
        <f t="shared" si="0"/>
        <v>6.72</v>
      </c>
      <c r="F13" s="25">
        <f t="shared" si="1"/>
        <v>8.3866666666666667</v>
      </c>
    </row>
    <row r="14" spans="1:6" x14ac:dyDescent="0.3">
      <c r="A14" s="15" t="s">
        <v>48</v>
      </c>
      <c r="B14">
        <v>0.83333333333333337</v>
      </c>
      <c r="C14" s="24">
        <v>5.5</v>
      </c>
      <c r="D14" s="24">
        <v>7</v>
      </c>
      <c r="E14" s="24">
        <f t="shared" si="0"/>
        <v>7</v>
      </c>
      <c r="F14" s="25">
        <f t="shared" si="1"/>
        <v>7.833333333333333</v>
      </c>
    </row>
    <row r="15" spans="1:6" x14ac:dyDescent="0.3">
      <c r="A15" s="15" t="s">
        <v>49</v>
      </c>
      <c r="B15">
        <v>0.83333333333333337</v>
      </c>
      <c r="C15" s="24">
        <v>2</v>
      </c>
      <c r="D15" s="24">
        <v>1.68</v>
      </c>
      <c r="E15" s="24">
        <f t="shared" si="0"/>
        <v>2</v>
      </c>
      <c r="F15" s="25">
        <f t="shared" si="1"/>
        <v>2.8333333333333335</v>
      </c>
    </row>
    <row r="16" spans="1:6" x14ac:dyDescent="0.3">
      <c r="A16" s="1" t="s">
        <v>50</v>
      </c>
      <c r="B16">
        <v>1.6666666666666667</v>
      </c>
      <c r="C16" s="24">
        <v>3.25</v>
      </c>
      <c r="D16" s="24">
        <v>2.8</v>
      </c>
      <c r="E16" s="24">
        <f t="shared" si="0"/>
        <v>3.25</v>
      </c>
      <c r="F16" s="25">
        <f t="shared" si="1"/>
        <v>4.916666666666667</v>
      </c>
    </row>
    <row r="17" spans="1:6" x14ac:dyDescent="0.3">
      <c r="A17" s="1" t="s">
        <v>51</v>
      </c>
      <c r="B17">
        <v>1.5833333333333333</v>
      </c>
      <c r="C17" s="24">
        <v>3.75</v>
      </c>
      <c r="D17" s="24">
        <v>0</v>
      </c>
      <c r="E17" s="24">
        <f t="shared" si="0"/>
        <v>3.75</v>
      </c>
      <c r="F17" s="25">
        <f t="shared" si="1"/>
        <v>5.333333333333333</v>
      </c>
    </row>
    <row r="18" spans="1:6" x14ac:dyDescent="0.3">
      <c r="A18" s="1" t="s">
        <v>52</v>
      </c>
      <c r="B18">
        <v>1.75</v>
      </c>
      <c r="C18" s="24">
        <v>6.25</v>
      </c>
      <c r="D18" s="24">
        <v>4.62</v>
      </c>
      <c r="E18" s="24">
        <f t="shared" si="0"/>
        <v>6.25</v>
      </c>
      <c r="F18" s="25">
        <f t="shared" si="1"/>
        <v>8</v>
      </c>
    </row>
    <row r="19" spans="1:6" x14ac:dyDescent="0.3">
      <c r="A19" s="1" t="s">
        <v>53</v>
      </c>
      <c r="B19">
        <v>1.6666666666666667</v>
      </c>
      <c r="C19" s="24">
        <v>4</v>
      </c>
      <c r="D19" s="24">
        <v>0.7</v>
      </c>
      <c r="E19" s="24">
        <f t="shared" si="0"/>
        <v>4</v>
      </c>
      <c r="F19" s="25">
        <f t="shared" si="1"/>
        <v>5.666666666666667</v>
      </c>
    </row>
    <row r="20" spans="1:6" x14ac:dyDescent="0.3">
      <c r="A20" s="1" t="s">
        <v>54</v>
      </c>
      <c r="B20">
        <v>1.3333333333333333</v>
      </c>
      <c r="C20" s="24">
        <v>3.5</v>
      </c>
      <c r="D20" s="24">
        <v>5.18</v>
      </c>
      <c r="E20" s="24">
        <f t="shared" si="0"/>
        <v>5.18</v>
      </c>
      <c r="F20" s="25">
        <f t="shared" si="1"/>
        <v>6.5133333333333328</v>
      </c>
    </row>
    <row r="21" spans="1:6" s="21" customFormat="1" x14ac:dyDescent="0.3">
      <c r="A21" s="21" t="s">
        <v>55</v>
      </c>
      <c r="C21" s="27"/>
      <c r="D21" s="27"/>
      <c r="E21" s="27">
        <f t="shared" si="0"/>
        <v>0</v>
      </c>
      <c r="F21" s="28">
        <f t="shared" si="1"/>
        <v>0</v>
      </c>
    </row>
    <row r="22" spans="1:6" x14ac:dyDescent="0.3">
      <c r="A22" s="1" t="s">
        <v>56</v>
      </c>
      <c r="B22">
        <v>0.91666666666666663</v>
      </c>
      <c r="C22" s="24"/>
      <c r="D22" s="24"/>
      <c r="E22" s="24">
        <f t="shared" si="0"/>
        <v>0</v>
      </c>
      <c r="F22" s="25">
        <f t="shared" si="1"/>
        <v>0.91666666666666663</v>
      </c>
    </row>
    <row r="23" spans="1:6" s="21" customFormat="1" x14ac:dyDescent="0.3">
      <c r="A23" s="21" t="s">
        <v>57</v>
      </c>
      <c r="C23" s="27"/>
      <c r="D23" s="27"/>
      <c r="E23" s="27">
        <f t="shared" si="0"/>
        <v>0</v>
      </c>
      <c r="F23" s="28">
        <f t="shared" si="1"/>
        <v>0</v>
      </c>
    </row>
    <row r="24" spans="1:6" x14ac:dyDescent="0.3">
      <c r="A24" s="1" t="s">
        <v>58</v>
      </c>
      <c r="B24">
        <v>1.6666666666666667</v>
      </c>
      <c r="C24" s="24">
        <v>1.5</v>
      </c>
      <c r="D24" s="24"/>
      <c r="E24" s="24">
        <f t="shared" si="0"/>
        <v>1.5</v>
      </c>
      <c r="F24" s="25">
        <f t="shared" si="1"/>
        <v>3.166666666666667</v>
      </c>
    </row>
    <row r="25" spans="1:6" x14ac:dyDescent="0.3">
      <c r="A25" s="1" t="s">
        <v>59</v>
      </c>
      <c r="B25">
        <v>2.4166666666666665</v>
      </c>
      <c r="C25" s="24">
        <v>3</v>
      </c>
      <c r="D25" s="24">
        <v>3.5</v>
      </c>
      <c r="E25" s="24">
        <f t="shared" si="0"/>
        <v>3.5</v>
      </c>
      <c r="F25" s="25">
        <f t="shared" si="1"/>
        <v>5.9166666666666661</v>
      </c>
    </row>
    <row r="26" spans="1:6" x14ac:dyDescent="0.3">
      <c r="A26" s="1" t="s">
        <v>60</v>
      </c>
      <c r="B26">
        <v>2.25</v>
      </c>
      <c r="C26" s="24">
        <v>4.5</v>
      </c>
      <c r="D26" s="24">
        <v>1.96</v>
      </c>
      <c r="E26" s="24">
        <f t="shared" si="0"/>
        <v>4.5</v>
      </c>
      <c r="F26" s="25">
        <f t="shared" si="1"/>
        <v>6.75</v>
      </c>
    </row>
    <row r="27" spans="1:6" s="21" customFormat="1" x14ac:dyDescent="0.3">
      <c r="A27" s="21" t="s">
        <v>61</v>
      </c>
      <c r="C27" s="27"/>
      <c r="D27" s="27"/>
      <c r="E27" s="27">
        <f t="shared" si="0"/>
        <v>0</v>
      </c>
      <c r="F27" s="28">
        <f t="shared" si="1"/>
        <v>0</v>
      </c>
    </row>
    <row r="28" spans="1:6" x14ac:dyDescent="0.3">
      <c r="A28" s="1" t="s">
        <v>62</v>
      </c>
      <c r="B28">
        <v>1.1666666666666667</v>
      </c>
      <c r="C28" s="24">
        <v>2</v>
      </c>
      <c r="D28" s="24">
        <v>4.9000000000000004</v>
      </c>
      <c r="E28" s="24">
        <f t="shared" si="0"/>
        <v>4.9000000000000004</v>
      </c>
      <c r="F28" s="25">
        <f t="shared" si="1"/>
        <v>6.0666666666666673</v>
      </c>
    </row>
    <row r="29" spans="1:6" x14ac:dyDescent="0.3">
      <c r="A29" s="1" t="s">
        <v>63</v>
      </c>
      <c r="B29">
        <v>1.1666666666666667</v>
      </c>
      <c r="C29" s="24">
        <v>2</v>
      </c>
      <c r="D29" s="24">
        <v>3.22</v>
      </c>
      <c r="E29" s="24">
        <f t="shared" si="0"/>
        <v>3.22</v>
      </c>
      <c r="F29" s="25">
        <f t="shared" si="1"/>
        <v>4.3866666666666667</v>
      </c>
    </row>
    <row r="30" spans="1:6" x14ac:dyDescent="0.3">
      <c r="A30" s="1" t="s">
        <v>64</v>
      </c>
      <c r="B30">
        <v>1.5999999999999999</v>
      </c>
      <c r="C30" s="24">
        <v>0.25</v>
      </c>
      <c r="D30" s="24">
        <v>0.84</v>
      </c>
      <c r="E30" s="24">
        <f t="shared" si="0"/>
        <v>0.84</v>
      </c>
      <c r="F30" s="25">
        <f t="shared" si="1"/>
        <v>2.44</v>
      </c>
    </row>
    <row r="31" spans="1:6" x14ac:dyDescent="0.3">
      <c r="A31" s="1" t="s">
        <v>65</v>
      </c>
      <c r="B31">
        <v>0.83333333333333337</v>
      </c>
      <c r="C31" s="25">
        <v>0</v>
      </c>
      <c r="D31" s="25">
        <v>2.1</v>
      </c>
      <c r="E31" s="24">
        <f t="shared" si="0"/>
        <v>2.1</v>
      </c>
      <c r="F31" s="25">
        <f t="shared" si="1"/>
        <v>2.9333333333333336</v>
      </c>
    </row>
    <row r="32" spans="1:6" x14ac:dyDescent="0.3">
      <c r="A32" s="1" t="s">
        <v>66</v>
      </c>
      <c r="B32">
        <v>3</v>
      </c>
      <c r="C32" s="25">
        <v>6.75</v>
      </c>
      <c r="D32" s="25">
        <v>4.34</v>
      </c>
      <c r="E32" s="24">
        <f t="shared" si="0"/>
        <v>6.75</v>
      </c>
      <c r="F32" s="25">
        <f t="shared" si="1"/>
        <v>9.75</v>
      </c>
    </row>
    <row r="33" spans="1:6" x14ac:dyDescent="0.3">
      <c r="A33" s="1" t="s">
        <v>67</v>
      </c>
      <c r="B33">
        <v>1.8333333333333333</v>
      </c>
      <c r="C33" s="25">
        <v>4.5</v>
      </c>
      <c r="D33" s="25">
        <v>0.5</v>
      </c>
      <c r="E33" s="24">
        <f>MAX(C33:D33)</f>
        <v>4.5</v>
      </c>
      <c r="F33" s="25">
        <f>B33+E33</f>
        <v>6.333333333333333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"/>
  <sheetViews>
    <sheetView workbookViewId="0">
      <selection activeCell="B2" sqref="B2"/>
    </sheetView>
  </sheetViews>
  <sheetFormatPr baseColWidth="10" defaultRowHeight="13.5" x14ac:dyDescent="0.3"/>
  <cols>
    <col min="1" max="1" width="15.4609375" bestFit="1" customWidth="1"/>
  </cols>
  <sheetData>
    <row r="2" spans="1:2" x14ac:dyDescent="0.3">
      <c r="A2" s="17" t="s">
        <v>23</v>
      </c>
      <c r="B2">
        <f>AVERAGE(NOTAS1P!J2:'NOTAS1P'!J26)</f>
        <v>36.957966666666664</v>
      </c>
    </row>
    <row r="3" spans="1:2" x14ac:dyDescent="0.3">
      <c r="A3" s="17" t="s">
        <v>24</v>
      </c>
      <c r="B3">
        <f>MAX(NOTAS1P!J2:'NOTAS1P'!J26)</f>
        <v>67.533333333333331</v>
      </c>
    </row>
    <row r="4" spans="1:2" x14ac:dyDescent="0.3">
      <c r="A4" s="17" t="s">
        <v>25</v>
      </c>
      <c r="B4">
        <f>MIN(NOTAS1P!J2:'NOTAS1P'!J26)</f>
        <v>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5D57-2440-4298-B337-298A3F0E8A66}">
  <dimension ref="A1:K34"/>
  <sheetViews>
    <sheetView workbookViewId="0">
      <selection activeCell="E11" sqref="E11"/>
    </sheetView>
  </sheetViews>
  <sheetFormatPr baseColWidth="10" defaultRowHeight="13.5" x14ac:dyDescent="0.3"/>
  <cols>
    <col min="1" max="1" width="17.3046875" style="1" customWidth="1"/>
  </cols>
  <sheetData>
    <row r="1" spans="1:11" ht="14.5" x14ac:dyDescent="0.3">
      <c r="A1" s="8" t="s">
        <v>0</v>
      </c>
      <c r="B1" s="19" t="s">
        <v>27</v>
      </c>
      <c r="C1" s="19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19" t="s">
        <v>34</v>
      </c>
      <c r="J1" s="19" t="s">
        <v>35</v>
      </c>
    </row>
    <row r="2" spans="1:11" x14ac:dyDescent="0.3">
      <c r="A2" t="s">
        <v>36</v>
      </c>
      <c r="B2">
        <v>18</v>
      </c>
      <c r="C2">
        <v>4</v>
      </c>
      <c r="D2">
        <v>6</v>
      </c>
      <c r="E2">
        <v>12</v>
      </c>
      <c r="F2">
        <v>12</v>
      </c>
      <c r="G2">
        <v>5</v>
      </c>
      <c r="H2">
        <v>8</v>
      </c>
      <c r="I2">
        <f>D2+E2+F2+G2+H2</f>
        <v>43</v>
      </c>
      <c r="J2">
        <v>1</v>
      </c>
      <c r="K2">
        <f>B2+C2+I2+J2</f>
        <v>66</v>
      </c>
    </row>
    <row r="3" spans="1:11" x14ac:dyDescent="0.3">
      <c r="A3" t="s">
        <v>37</v>
      </c>
      <c r="B3">
        <v>17</v>
      </c>
      <c r="C3">
        <v>19</v>
      </c>
      <c r="D3">
        <v>6</v>
      </c>
      <c r="E3">
        <v>12</v>
      </c>
      <c r="F3">
        <v>12</v>
      </c>
      <c r="G3">
        <v>10</v>
      </c>
      <c r="H3">
        <v>10</v>
      </c>
      <c r="I3">
        <f t="shared" ref="I3:I33" si="0">D3+E3+F3+G3+H3</f>
        <v>50</v>
      </c>
      <c r="J3">
        <v>8</v>
      </c>
      <c r="K3" s="22">
        <f t="shared" ref="K3:K33" si="1">B3+C3+I3+J3</f>
        <v>94</v>
      </c>
    </row>
    <row r="4" spans="1:11" x14ac:dyDescent="0.3">
      <c r="A4" t="s">
        <v>38</v>
      </c>
      <c r="B4">
        <v>11</v>
      </c>
      <c r="C4">
        <v>4</v>
      </c>
      <c r="D4">
        <v>5</v>
      </c>
      <c r="E4">
        <v>5</v>
      </c>
      <c r="F4">
        <v>2</v>
      </c>
      <c r="G4">
        <v>0</v>
      </c>
      <c r="H4">
        <v>0</v>
      </c>
      <c r="I4">
        <f t="shared" si="0"/>
        <v>12</v>
      </c>
      <c r="J4">
        <v>0</v>
      </c>
      <c r="K4">
        <f t="shared" si="1"/>
        <v>27</v>
      </c>
    </row>
    <row r="5" spans="1:11" x14ac:dyDescent="0.3">
      <c r="A5" t="s">
        <v>39</v>
      </c>
      <c r="B5">
        <v>12</v>
      </c>
      <c r="C5">
        <v>10</v>
      </c>
      <c r="D5">
        <v>6</v>
      </c>
      <c r="E5">
        <v>10</v>
      </c>
      <c r="F5">
        <v>12</v>
      </c>
      <c r="G5">
        <v>7</v>
      </c>
      <c r="H5">
        <v>10</v>
      </c>
      <c r="I5">
        <f t="shared" si="0"/>
        <v>45</v>
      </c>
      <c r="J5">
        <v>0</v>
      </c>
      <c r="K5">
        <f t="shared" si="1"/>
        <v>67</v>
      </c>
    </row>
    <row r="6" spans="1:11" x14ac:dyDescent="0.3">
      <c r="A6" t="s">
        <v>40</v>
      </c>
      <c r="B6">
        <v>12</v>
      </c>
      <c r="C6">
        <v>4</v>
      </c>
      <c r="D6">
        <v>3</v>
      </c>
      <c r="E6">
        <v>9</v>
      </c>
      <c r="F6">
        <v>9</v>
      </c>
      <c r="G6">
        <v>2</v>
      </c>
      <c r="H6">
        <v>0</v>
      </c>
      <c r="I6">
        <f t="shared" si="0"/>
        <v>23</v>
      </c>
      <c r="J6">
        <v>0</v>
      </c>
      <c r="K6">
        <f t="shared" si="1"/>
        <v>39</v>
      </c>
    </row>
    <row r="7" spans="1:11" x14ac:dyDescent="0.3">
      <c r="A7" s="23" t="s">
        <v>41</v>
      </c>
      <c r="B7">
        <v>0</v>
      </c>
      <c r="C7">
        <v>7</v>
      </c>
      <c r="D7">
        <v>6</v>
      </c>
      <c r="E7">
        <v>12</v>
      </c>
      <c r="F7">
        <v>12</v>
      </c>
      <c r="G7">
        <v>7</v>
      </c>
      <c r="H7">
        <v>0</v>
      </c>
      <c r="I7">
        <f t="shared" si="0"/>
        <v>37</v>
      </c>
      <c r="J7">
        <v>0</v>
      </c>
      <c r="K7">
        <f t="shared" si="1"/>
        <v>44</v>
      </c>
    </row>
    <row r="8" spans="1:11" x14ac:dyDescent="0.3">
      <c r="A8" s="23" t="s">
        <v>42</v>
      </c>
      <c r="B8">
        <v>10</v>
      </c>
      <c r="C8">
        <v>20</v>
      </c>
      <c r="D8">
        <v>6</v>
      </c>
      <c r="E8">
        <v>12</v>
      </c>
      <c r="F8">
        <v>12</v>
      </c>
      <c r="G8">
        <v>10</v>
      </c>
      <c r="H8">
        <v>0</v>
      </c>
      <c r="I8">
        <f t="shared" si="0"/>
        <v>40</v>
      </c>
      <c r="J8">
        <v>0</v>
      </c>
      <c r="K8">
        <f t="shared" si="1"/>
        <v>70</v>
      </c>
    </row>
    <row r="9" spans="1:11" x14ac:dyDescent="0.3">
      <c r="A9" t="s">
        <v>43</v>
      </c>
      <c r="B9">
        <v>15</v>
      </c>
      <c r="C9">
        <v>7</v>
      </c>
      <c r="D9">
        <v>6</v>
      </c>
      <c r="E9">
        <v>8</v>
      </c>
      <c r="F9">
        <v>12</v>
      </c>
      <c r="G9">
        <v>10</v>
      </c>
      <c r="H9">
        <v>10</v>
      </c>
      <c r="I9">
        <f t="shared" si="0"/>
        <v>46</v>
      </c>
      <c r="J9">
        <v>0</v>
      </c>
      <c r="K9">
        <f t="shared" si="1"/>
        <v>68</v>
      </c>
    </row>
    <row r="10" spans="1:11" x14ac:dyDescent="0.3">
      <c r="A10" t="s">
        <v>44</v>
      </c>
      <c r="B10">
        <v>4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>
        <v>0</v>
      </c>
      <c r="K10">
        <f t="shared" si="1"/>
        <v>8</v>
      </c>
    </row>
    <row r="11" spans="1:11" x14ac:dyDescent="0.3">
      <c r="A11" t="s">
        <v>45</v>
      </c>
      <c r="B11">
        <v>5</v>
      </c>
      <c r="C11">
        <v>2</v>
      </c>
      <c r="D11">
        <v>6</v>
      </c>
      <c r="E11">
        <v>11</v>
      </c>
      <c r="F11">
        <v>12</v>
      </c>
      <c r="G11">
        <v>7</v>
      </c>
      <c r="H11">
        <v>5</v>
      </c>
      <c r="I11">
        <f t="shared" si="0"/>
        <v>41</v>
      </c>
      <c r="J11">
        <v>4</v>
      </c>
      <c r="K11">
        <f t="shared" si="1"/>
        <v>52</v>
      </c>
    </row>
    <row r="12" spans="1:11" x14ac:dyDescent="0.3">
      <c r="A12" t="s">
        <v>46</v>
      </c>
      <c r="B12">
        <v>14</v>
      </c>
      <c r="C12">
        <v>5</v>
      </c>
      <c r="D12">
        <v>2</v>
      </c>
      <c r="E12">
        <v>4</v>
      </c>
      <c r="F12">
        <v>4</v>
      </c>
      <c r="G12">
        <v>4</v>
      </c>
      <c r="H12">
        <v>0</v>
      </c>
      <c r="I12">
        <f t="shared" si="0"/>
        <v>14</v>
      </c>
      <c r="J12">
        <v>0</v>
      </c>
      <c r="K12">
        <f t="shared" si="1"/>
        <v>33</v>
      </c>
    </row>
    <row r="13" spans="1:11" x14ac:dyDescent="0.3">
      <c r="A13" t="s">
        <v>47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>
        <v>0</v>
      </c>
      <c r="K13">
        <f t="shared" si="1"/>
        <v>1</v>
      </c>
    </row>
    <row r="14" spans="1:11" x14ac:dyDescent="0.3">
      <c r="A14" t="s">
        <v>48</v>
      </c>
      <c r="B14">
        <v>17</v>
      </c>
      <c r="C14">
        <v>20</v>
      </c>
      <c r="D14">
        <v>6</v>
      </c>
      <c r="E14">
        <v>11</v>
      </c>
      <c r="F14">
        <v>12</v>
      </c>
      <c r="G14">
        <v>10</v>
      </c>
      <c r="H14">
        <v>4</v>
      </c>
      <c r="I14">
        <f t="shared" si="0"/>
        <v>43</v>
      </c>
      <c r="J14">
        <v>0</v>
      </c>
      <c r="K14" s="22">
        <f t="shared" si="1"/>
        <v>80</v>
      </c>
    </row>
    <row r="15" spans="1:11" x14ac:dyDescent="0.3">
      <c r="A15" s="1" t="s">
        <v>49</v>
      </c>
      <c r="B15">
        <v>0</v>
      </c>
      <c r="C15">
        <v>0</v>
      </c>
      <c r="D15">
        <v>6</v>
      </c>
      <c r="E15">
        <v>11</v>
      </c>
      <c r="F15">
        <v>12</v>
      </c>
      <c r="G15">
        <v>0</v>
      </c>
      <c r="H15">
        <v>0</v>
      </c>
      <c r="I15">
        <f t="shared" si="0"/>
        <v>29</v>
      </c>
      <c r="J15">
        <v>4</v>
      </c>
      <c r="K15">
        <f t="shared" si="1"/>
        <v>33</v>
      </c>
    </row>
    <row r="16" spans="1:11" x14ac:dyDescent="0.3">
      <c r="A16" s="1" t="s">
        <v>50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v>0</v>
      </c>
      <c r="K16">
        <f t="shared" si="1"/>
        <v>10</v>
      </c>
    </row>
    <row r="17" spans="1:11" x14ac:dyDescent="0.3">
      <c r="A17" s="1" t="s">
        <v>51</v>
      </c>
      <c r="B17">
        <v>4</v>
      </c>
      <c r="C17">
        <v>0</v>
      </c>
      <c r="D17">
        <v>6</v>
      </c>
      <c r="E17">
        <v>11</v>
      </c>
      <c r="F17">
        <v>12</v>
      </c>
      <c r="G17">
        <v>0</v>
      </c>
      <c r="H17">
        <v>0</v>
      </c>
      <c r="I17">
        <f t="shared" si="0"/>
        <v>29</v>
      </c>
      <c r="J17">
        <v>0</v>
      </c>
      <c r="K17">
        <f t="shared" si="1"/>
        <v>33</v>
      </c>
    </row>
    <row r="18" spans="1:11" x14ac:dyDescent="0.3">
      <c r="A18" s="1" t="s">
        <v>52</v>
      </c>
      <c r="B18">
        <v>0</v>
      </c>
      <c r="C18">
        <v>12</v>
      </c>
      <c r="D18">
        <v>6</v>
      </c>
      <c r="E18">
        <v>12</v>
      </c>
      <c r="F18">
        <v>12</v>
      </c>
      <c r="G18">
        <v>10</v>
      </c>
      <c r="H18">
        <v>7</v>
      </c>
      <c r="I18">
        <f t="shared" si="0"/>
        <v>47</v>
      </c>
      <c r="J18">
        <v>8</v>
      </c>
      <c r="K18">
        <f t="shared" si="1"/>
        <v>67</v>
      </c>
    </row>
    <row r="19" spans="1:11" x14ac:dyDescent="0.3">
      <c r="A19" s="1" t="s">
        <v>53</v>
      </c>
      <c r="B19">
        <v>0</v>
      </c>
      <c r="C19">
        <v>4</v>
      </c>
      <c r="D19">
        <v>4</v>
      </c>
      <c r="E19">
        <v>8</v>
      </c>
      <c r="F19">
        <v>8</v>
      </c>
      <c r="G19">
        <v>5</v>
      </c>
      <c r="H19">
        <v>2</v>
      </c>
      <c r="I19">
        <f t="shared" si="0"/>
        <v>27</v>
      </c>
      <c r="J19">
        <v>8</v>
      </c>
      <c r="K19">
        <f t="shared" si="1"/>
        <v>39</v>
      </c>
    </row>
    <row r="20" spans="1:11" x14ac:dyDescent="0.3">
      <c r="A20" s="1" t="s">
        <v>54</v>
      </c>
      <c r="B20">
        <v>4</v>
      </c>
      <c r="C20">
        <v>6</v>
      </c>
      <c r="D20">
        <v>6</v>
      </c>
      <c r="E20">
        <v>12</v>
      </c>
      <c r="F20">
        <v>12</v>
      </c>
      <c r="G20">
        <v>0</v>
      </c>
      <c r="H20">
        <v>3</v>
      </c>
      <c r="I20">
        <f t="shared" si="0"/>
        <v>33</v>
      </c>
      <c r="J20">
        <v>8</v>
      </c>
      <c r="K20">
        <f t="shared" si="1"/>
        <v>51</v>
      </c>
    </row>
    <row r="21" spans="1:11" s="21" customFormat="1" x14ac:dyDescent="0.3">
      <c r="A21" s="21" t="s">
        <v>55</v>
      </c>
      <c r="I21" s="21">
        <f t="shared" si="0"/>
        <v>0</v>
      </c>
      <c r="J21" s="21">
        <v>0</v>
      </c>
      <c r="K21" s="21">
        <f>B21+C25+I21+J21</f>
        <v>0</v>
      </c>
    </row>
    <row r="22" spans="1:11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v>0</v>
      </c>
      <c r="K22">
        <f>B22+C26+I22+J22</f>
        <v>4</v>
      </c>
    </row>
    <row r="23" spans="1:11" s="21" customFormat="1" x14ac:dyDescent="0.3">
      <c r="A23" s="21" t="s">
        <v>57</v>
      </c>
      <c r="I23" s="21">
        <f t="shared" si="0"/>
        <v>0</v>
      </c>
      <c r="K23">
        <f t="shared" si="1"/>
        <v>0</v>
      </c>
    </row>
    <row r="24" spans="1:11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>
        <v>0</v>
      </c>
      <c r="K24">
        <f t="shared" si="1"/>
        <v>0</v>
      </c>
    </row>
    <row r="25" spans="1:11" x14ac:dyDescent="0.3">
      <c r="A25" s="1" t="s">
        <v>59</v>
      </c>
      <c r="B25">
        <v>8</v>
      </c>
      <c r="C25">
        <v>0</v>
      </c>
      <c r="D25">
        <v>1</v>
      </c>
      <c r="E25">
        <v>12</v>
      </c>
      <c r="F25">
        <v>12</v>
      </c>
      <c r="G25">
        <v>0</v>
      </c>
      <c r="H25">
        <v>0</v>
      </c>
      <c r="I25">
        <f t="shared" si="0"/>
        <v>25</v>
      </c>
      <c r="J25">
        <v>8</v>
      </c>
      <c r="K25">
        <f t="shared" si="1"/>
        <v>41</v>
      </c>
    </row>
    <row r="26" spans="1:11" x14ac:dyDescent="0.3">
      <c r="A26" s="1" t="s">
        <v>60</v>
      </c>
      <c r="B26">
        <v>9</v>
      </c>
      <c r="C26">
        <v>4</v>
      </c>
      <c r="D26">
        <v>3</v>
      </c>
      <c r="E26">
        <v>4</v>
      </c>
      <c r="F26">
        <v>4</v>
      </c>
      <c r="G26">
        <v>4</v>
      </c>
      <c r="H26">
        <v>0</v>
      </c>
      <c r="I26">
        <f t="shared" si="0"/>
        <v>15</v>
      </c>
      <c r="J26">
        <v>0</v>
      </c>
      <c r="K26">
        <f t="shared" si="1"/>
        <v>28</v>
      </c>
    </row>
    <row r="27" spans="1:11" s="21" customFormat="1" x14ac:dyDescent="0.3">
      <c r="A27" s="21" t="s">
        <v>61</v>
      </c>
      <c r="I27" s="21">
        <f t="shared" si="0"/>
        <v>0</v>
      </c>
      <c r="K27" s="21">
        <f t="shared" si="1"/>
        <v>0</v>
      </c>
    </row>
    <row r="28" spans="1:11" x14ac:dyDescent="0.3">
      <c r="A28" s="23" t="s">
        <v>62</v>
      </c>
      <c r="B28">
        <v>10</v>
      </c>
      <c r="C28">
        <v>8</v>
      </c>
      <c r="D28">
        <v>4</v>
      </c>
      <c r="E28">
        <v>4</v>
      </c>
      <c r="F28">
        <v>4</v>
      </c>
      <c r="G28">
        <v>0</v>
      </c>
      <c r="H28">
        <v>0</v>
      </c>
      <c r="I28">
        <f t="shared" si="0"/>
        <v>12</v>
      </c>
      <c r="J28">
        <v>0</v>
      </c>
      <c r="K28">
        <f t="shared" si="1"/>
        <v>30</v>
      </c>
    </row>
    <row r="29" spans="1:11" x14ac:dyDescent="0.3">
      <c r="A29" s="1" t="s">
        <v>63</v>
      </c>
      <c r="B29">
        <v>8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J29">
        <v>0</v>
      </c>
      <c r="K29">
        <f t="shared" si="1"/>
        <v>12</v>
      </c>
    </row>
    <row r="30" spans="1:11" x14ac:dyDescent="0.3">
      <c r="A30" s="1" t="s">
        <v>64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v>0</v>
      </c>
      <c r="K30">
        <f t="shared" si="1"/>
        <v>1</v>
      </c>
    </row>
    <row r="31" spans="1:11" s="21" customFormat="1" x14ac:dyDescent="0.3">
      <c r="A31" s="21" t="s">
        <v>65</v>
      </c>
      <c r="I31" s="21">
        <f t="shared" si="0"/>
        <v>0</v>
      </c>
      <c r="K31">
        <f t="shared" si="1"/>
        <v>0</v>
      </c>
    </row>
    <row r="32" spans="1:11" x14ac:dyDescent="0.3">
      <c r="A32" s="1" t="s">
        <v>66</v>
      </c>
      <c r="B32">
        <v>14</v>
      </c>
      <c r="C32">
        <v>20</v>
      </c>
      <c r="D32">
        <v>6</v>
      </c>
      <c r="E32">
        <v>12</v>
      </c>
      <c r="F32">
        <v>12</v>
      </c>
      <c r="G32">
        <v>10</v>
      </c>
      <c r="H32">
        <v>9</v>
      </c>
      <c r="I32">
        <f t="shared" si="0"/>
        <v>49</v>
      </c>
      <c r="J32">
        <v>10</v>
      </c>
      <c r="K32" s="22">
        <f t="shared" si="1"/>
        <v>93</v>
      </c>
    </row>
    <row r="33" spans="1:11" x14ac:dyDescent="0.3">
      <c r="A33" t="s">
        <v>67</v>
      </c>
      <c r="B33">
        <v>7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v>0</v>
      </c>
      <c r="K33">
        <f t="shared" si="1"/>
        <v>17</v>
      </c>
    </row>
    <row r="34" spans="1:11" x14ac:dyDescent="0.3">
      <c r="A3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PROY</vt:lpstr>
      <vt:lpstr>NOTAS1P</vt:lpstr>
      <vt:lpstr>LECCIONES</vt:lpstr>
      <vt:lpstr>ESTAD</vt:lpstr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</dc:creator>
  <cp:lastModifiedBy>Verónica</cp:lastModifiedBy>
  <dcterms:created xsi:type="dcterms:W3CDTF">2018-05-17T17:30:38Z</dcterms:created>
  <dcterms:modified xsi:type="dcterms:W3CDTF">2019-07-18T22:39:58Z</dcterms:modified>
</cp:coreProperties>
</file>