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77" activeTab="5"/>
  </bookViews>
  <sheets>
    <sheet name="CO2" sheetId="1" r:id="rId1"/>
    <sheet name="CO2 NIGHT" sheetId="4" r:id="rId2"/>
    <sheet name="N2O" sheetId="5" r:id="rId3"/>
    <sheet name="N20 NIGHT" sheetId="6" r:id="rId4"/>
    <sheet name="CH4" sheetId="7" r:id="rId5"/>
    <sheet name="CH4 NIGHT" sheetId="8" r:id="rId6"/>
  </sheets>
  <calcPr calcId="125725"/>
</workbook>
</file>

<file path=xl/calcChain.xml><?xml version="1.0" encoding="utf-8"?>
<calcChain xmlns="http://schemas.openxmlformats.org/spreadsheetml/2006/main">
  <c r="AA5" i="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17" i="1"/>
  <c r="N10"/>
  <c r="M10"/>
  <c r="M11"/>
  <c r="N5" i="6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O4"/>
  <c r="N4"/>
  <c r="K4"/>
  <c r="J4"/>
  <c r="N5" i="4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O4"/>
  <c r="N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K4"/>
  <c r="J4"/>
  <c r="AB31" i="5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A42"/>
  <c r="AB10"/>
  <c r="AB9"/>
  <c r="AB8"/>
  <c r="AB7"/>
  <c r="AB6"/>
  <c r="AB5"/>
  <c r="AB4"/>
  <c r="AA4"/>
  <c r="AB31" i="7"/>
  <c r="AA31"/>
  <c r="AB30"/>
  <c r="AA30"/>
  <c r="AA45" s="1"/>
  <c r="AB29"/>
  <c r="AA29"/>
  <c r="AB28"/>
  <c r="AA28"/>
  <c r="AB27"/>
  <c r="AA27"/>
  <c r="AB26"/>
  <c r="AA26"/>
  <c r="AB25"/>
  <c r="AA25"/>
  <c r="AB24"/>
  <c r="AA24"/>
  <c r="AB23"/>
  <c r="AA23"/>
  <c r="AB22"/>
  <c r="AA22"/>
  <c r="AA44" s="1"/>
  <c r="AB21"/>
  <c r="AA21"/>
  <c r="AB20"/>
  <c r="AA20"/>
  <c r="AB19"/>
  <c r="AA19"/>
  <c r="AB18"/>
  <c r="AA18"/>
  <c r="AB17"/>
  <c r="AA17"/>
  <c r="AB16"/>
  <c r="AA16"/>
  <c r="AA36" s="1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AA38"/>
  <c r="AA37"/>
  <c r="AA35"/>
  <c r="AA45" i="5"/>
  <c r="AA44"/>
  <c r="AA43"/>
  <c r="T42"/>
  <c r="AA41"/>
  <c r="T41"/>
  <c r="AA34"/>
  <c r="AA45" i="1"/>
  <c r="AA44"/>
  <c r="AA43"/>
  <c r="AA42"/>
  <c r="AA41"/>
  <c r="AA39"/>
  <c r="AA38"/>
  <c r="AA37"/>
  <c r="AA36"/>
  <c r="AA35"/>
  <c r="AA34"/>
  <c r="AA46" s="1"/>
  <c r="T45"/>
  <c r="T44"/>
  <c r="T43"/>
  <c r="T42"/>
  <c r="T41"/>
  <c r="T39"/>
  <c r="T38"/>
  <c r="T37"/>
  <c r="T36"/>
  <c r="T35"/>
  <c r="T34"/>
  <c r="T46" s="1"/>
  <c r="M41"/>
  <c r="M39"/>
  <c r="M38"/>
  <c r="M37"/>
  <c r="M36"/>
  <c r="M35"/>
  <c r="M34"/>
  <c r="M45"/>
  <c r="M44"/>
  <c r="M43"/>
  <c r="M4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F38" i="4"/>
  <c r="F37"/>
  <c r="F36"/>
  <c r="F35"/>
  <c r="F34"/>
  <c r="F33"/>
  <c r="N5" i="8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O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K4"/>
  <c r="T5" i="7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T38" s="1"/>
  <c r="U28"/>
  <c r="T29"/>
  <c r="U29"/>
  <c r="T30"/>
  <c r="U30"/>
  <c r="T31"/>
  <c r="U31"/>
  <c r="U4"/>
  <c r="T4"/>
  <c r="U5" i="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4"/>
  <c r="T4"/>
  <c r="T5" i="1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U4"/>
  <c r="T4"/>
  <c r="G31" i="4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1" i="6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F5" i="8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G4"/>
  <c r="N4"/>
  <c r="J4"/>
  <c r="J34" s="1"/>
  <c r="F4"/>
  <c r="M4" i="1"/>
  <c r="J38" i="8" l="1"/>
  <c r="J35"/>
  <c r="AA39" i="7"/>
  <c r="AA43"/>
  <c r="AA34"/>
  <c r="AA41"/>
  <c r="AA42"/>
  <c r="T35"/>
  <c r="T41"/>
  <c r="T43"/>
  <c r="T45"/>
  <c r="T39"/>
  <c r="T36"/>
  <c r="T44"/>
  <c r="T37"/>
  <c r="T34"/>
  <c r="T42"/>
  <c r="F37" i="6"/>
  <c r="F38"/>
  <c r="F35"/>
  <c r="F36"/>
  <c r="F33"/>
  <c r="F34"/>
  <c r="AA39" i="5"/>
  <c r="AA38"/>
  <c r="AA37"/>
  <c r="AA36"/>
  <c r="AA35"/>
  <c r="T35"/>
  <c r="T34"/>
  <c r="T37"/>
  <c r="T45"/>
  <c r="T39"/>
  <c r="T36"/>
  <c r="T43"/>
  <c r="T44"/>
  <c r="T38"/>
  <c r="M46" i="1"/>
  <c r="J33" i="8"/>
  <c r="J37"/>
  <c r="J36"/>
  <c r="N30" i="5"/>
  <c r="N31"/>
  <c r="N29"/>
  <c r="N24"/>
  <c r="N22"/>
  <c r="N23"/>
  <c r="N21"/>
  <c r="N13"/>
  <c r="N14"/>
  <c r="N15"/>
  <c r="N12"/>
  <c r="N11"/>
  <c r="N10"/>
  <c r="N9"/>
  <c r="N8"/>
  <c r="N5"/>
  <c r="N4"/>
  <c r="M4"/>
  <c r="N30" i="1"/>
  <c r="N31"/>
  <c r="N29"/>
  <c r="N24"/>
  <c r="N22"/>
  <c r="N23"/>
  <c r="N21"/>
  <c r="N16"/>
  <c r="N13"/>
  <c r="N14"/>
  <c r="N15"/>
  <c r="N12"/>
  <c r="N8"/>
  <c r="N5"/>
  <c r="N4"/>
  <c r="M30"/>
  <c r="M31"/>
  <c r="M29"/>
  <c r="M22"/>
  <c r="M23"/>
  <c r="M21"/>
  <c r="M13"/>
  <c r="M14"/>
  <c r="M15"/>
  <c r="M12"/>
  <c r="M8"/>
  <c r="M6"/>
  <c r="M7"/>
  <c r="M9"/>
  <c r="M16"/>
  <c r="M18"/>
  <c r="M19"/>
  <c r="M20"/>
  <c r="M24"/>
  <c r="M25"/>
  <c r="M26"/>
  <c r="M27"/>
  <c r="M28"/>
  <c r="M5"/>
  <c r="N31" i="7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28" i="5"/>
  <c r="N27"/>
  <c r="N26"/>
  <c r="N25"/>
  <c r="N20"/>
  <c r="N19"/>
  <c r="N18"/>
  <c r="N17"/>
  <c r="N16"/>
  <c r="N7"/>
  <c r="N6"/>
  <c r="N6" i="1"/>
  <c r="N7"/>
  <c r="N9"/>
  <c r="N11"/>
  <c r="N17"/>
  <c r="N18"/>
  <c r="N19"/>
  <c r="N20"/>
  <c r="N25"/>
  <c r="N26"/>
  <c r="N27"/>
  <c r="N28"/>
  <c r="AA46" i="7" l="1"/>
  <c r="T46"/>
  <c r="M45"/>
  <c r="M43"/>
  <c r="M44"/>
  <c r="M38"/>
  <c r="M39"/>
  <c r="M37"/>
  <c r="M36"/>
  <c r="M41"/>
  <c r="M42"/>
  <c r="M34"/>
  <c r="M35"/>
  <c r="AA46" i="5"/>
  <c r="T46"/>
  <c r="M45"/>
  <c r="M44"/>
  <c r="M43"/>
  <c r="M39"/>
  <c r="M38"/>
  <c r="M36"/>
  <c r="M37"/>
  <c r="M42"/>
  <c r="M41"/>
  <c r="M35"/>
  <c r="M34"/>
  <c r="M46" i="7" l="1"/>
  <c r="M46" i="5"/>
</calcChain>
</file>

<file path=xl/sharedStrings.xml><?xml version="1.0" encoding="utf-8"?>
<sst xmlns="http://schemas.openxmlformats.org/spreadsheetml/2006/main" count="369" uniqueCount="72">
  <si>
    <t>MEDIAN</t>
  </si>
  <si>
    <t>Tree-1 h 0 cm</t>
  </si>
  <si>
    <t>Tree-2 h 0 cm</t>
  </si>
  <si>
    <t>Tree-3 h 0 cm</t>
  </si>
  <si>
    <t>Tree-4 h 0 cm</t>
  </si>
  <si>
    <t>Tree-5 h 0 cm</t>
  </si>
  <si>
    <t>Tree-6 h 0 cm</t>
  </si>
  <si>
    <t>Tree-7 h 0 cm</t>
  </si>
  <si>
    <t>Tree-8 h 0 cm</t>
  </si>
  <si>
    <t>Tree-9 h 0 cm</t>
  </si>
  <si>
    <t>Tree-10 h 0 cm</t>
  </si>
  <si>
    <t>Tree-11 h 0 cm</t>
  </si>
  <si>
    <t>Tree-12 h 0 cm</t>
  </si>
  <si>
    <t>Tree-2 h 80 cm</t>
  </si>
  <si>
    <t>Tree-3 h 80 cm</t>
  </si>
  <si>
    <t>Tree-4 h 80 cm</t>
  </si>
  <si>
    <t>Tree-6 h 80 cm</t>
  </si>
  <si>
    <t>Tree-8 h 80 cm</t>
  </si>
  <si>
    <t>Tree-9 h 80 cm</t>
  </si>
  <si>
    <t>Tree-11 h 80 cm</t>
  </si>
  <si>
    <t>Tree-12 h 80 cm</t>
  </si>
  <si>
    <t>Tree-2 h 170 cm</t>
  </si>
  <si>
    <t>Tree-3 h 170 cm</t>
  </si>
  <si>
    <t>Tree-4 h 170 cm</t>
  </si>
  <si>
    <t>Tree-6 h 170 cm</t>
  </si>
  <si>
    <t>Tree-8 h 170 cm</t>
  </si>
  <si>
    <t>Tree-9 h 170 cm</t>
  </si>
  <si>
    <t>Tree-11 h 170 cm</t>
  </si>
  <si>
    <t>Tree-12 h 170 cm</t>
  </si>
  <si>
    <t>CO2 in CO2 (mg C m-2 h-1)</t>
  </si>
  <si>
    <t>02.08.</t>
  </si>
  <si>
    <t>BEFORE Irrigation</t>
  </si>
  <si>
    <t>03.08.</t>
  </si>
  <si>
    <t>07.08.</t>
  </si>
  <si>
    <t>StdDev</t>
  </si>
  <si>
    <t>DURING Irrigation</t>
  </si>
  <si>
    <t>09.08.</t>
  </si>
  <si>
    <t>10.08.</t>
  </si>
  <si>
    <t>14.08.</t>
  </si>
  <si>
    <t>16.08.</t>
  </si>
  <si>
    <t>17.08.</t>
  </si>
  <si>
    <t>AFTER Irrigation</t>
  </si>
  <si>
    <t>21.08.</t>
  </si>
  <si>
    <t>23.08.</t>
  </si>
  <si>
    <t>28.08.</t>
  </si>
  <si>
    <t>31.08.</t>
  </si>
  <si>
    <t>24.08.</t>
  </si>
  <si>
    <t>21.07.</t>
  </si>
  <si>
    <t>28.07.</t>
  </si>
  <si>
    <t>04.08.</t>
  </si>
  <si>
    <t>11.08.</t>
  </si>
  <si>
    <t>18.08.</t>
  </si>
  <si>
    <t>25.08.</t>
  </si>
  <si>
    <t>01.09.</t>
  </si>
  <si>
    <t>05.07.</t>
  </si>
  <si>
    <t>18.07.</t>
  </si>
  <si>
    <t>20.07.</t>
  </si>
  <si>
    <t>24.07.</t>
  </si>
  <si>
    <t>26.07.</t>
  </si>
  <si>
    <t>27.07.</t>
  </si>
  <si>
    <t>31.07.</t>
  </si>
  <si>
    <t>MED LEVEL 1</t>
  </si>
  <si>
    <t>StdDev Level 1</t>
  </si>
  <si>
    <t>Median Level 2</t>
  </si>
  <si>
    <t>StdDev Level 2</t>
  </si>
  <si>
    <t>Median Level 3</t>
  </si>
  <si>
    <t>StdDev Level 3</t>
  </si>
  <si>
    <t>N2O (myg / m-2 h-1)</t>
  </si>
  <si>
    <t>N2O  (myg / m-2 h-1)</t>
  </si>
  <si>
    <t>CH4 (myg / m-2 h-1)</t>
  </si>
  <si>
    <t>EX-SITE</t>
  </si>
  <si>
    <t>CONTROL SITE</t>
  </si>
</sst>
</file>

<file path=xl/styles.xml><?xml version="1.0" encoding="utf-8"?>
<styleSheet xmlns="http://schemas.openxmlformats.org/spreadsheetml/2006/main">
  <numFmts count="4">
    <numFmt numFmtId="164" formatCode="dd/mm/yy"/>
    <numFmt numFmtId="165" formatCode="0.0000"/>
    <numFmt numFmtId="166" formatCode="0.000_ ;[Red]\-0.000\ "/>
    <numFmt numFmtId="167" formatCode="0.00_ ;[Red]\-0.00\ "/>
  </numFmts>
  <fonts count="6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4" fontId="2" fillId="0" borderId="0" xfId="0" applyNumberFormat="1" applyFont="1"/>
    <xf numFmtId="0" fontId="3" fillId="0" borderId="0" xfId="0" applyFont="1" applyFill="1" applyBorder="1"/>
    <xf numFmtId="0" fontId="0" fillId="0" borderId="2" xfId="0" applyBorder="1"/>
    <xf numFmtId="164" fontId="2" fillId="0" borderId="2" xfId="0" applyNumberFormat="1" applyFont="1" applyBorder="1"/>
    <xf numFmtId="0" fontId="2" fillId="0" borderId="2" xfId="0" applyFont="1" applyBorder="1"/>
    <xf numFmtId="165" fontId="0" fillId="0" borderId="0" xfId="0" applyNumberFormat="1"/>
    <xf numFmtId="166" fontId="3" fillId="0" borderId="0" xfId="0" applyNumberFormat="1" applyFont="1" applyBorder="1"/>
    <xf numFmtId="166" fontId="4" fillId="0" borderId="0" xfId="0" applyNumberFormat="1" applyFont="1" applyBorder="1" applyAlignment="1">
      <alignment horizontal="right"/>
    </xf>
    <xf numFmtId="166" fontId="0" fillId="0" borderId="0" xfId="0" applyNumberFormat="1"/>
    <xf numFmtId="166" fontId="3" fillId="0" borderId="1" xfId="0" applyNumberFormat="1" applyFont="1" applyBorder="1"/>
    <xf numFmtId="166" fontId="4" fillId="0" borderId="1" xfId="0" applyNumberFormat="1" applyFont="1" applyBorder="1" applyAlignment="1">
      <alignment horizontal="right"/>
    </xf>
    <xf numFmtId="166" fontId="0" fillId="0" borderId="1" xfId="0" applyNumberFormat="1" applyBorder="1"/>
    <xf numFmtId="166" fontId="1" fillId="0" borderId="0" xfId="0" applyNumberFormat="1" applyFont="1"/>
    <xf numFmtId="166" fontId="3" fillId="0" borderId="2" xfId="0" applyNumberFormat="1" applyFont="1" applyBorder="1"/>
    <xf numFmtId="166" fontId="0" fillId="0" borderId="2" xfId="0" applyNumberFormat="1" applyBorder="1"/>
    <xf numFmtId="166" fontId="3" fillId="0" borderId="3" xfId="0" applyNumberFormat="1" applyFont="1" applyBorder="1"/>
    <xf numFmtId="166" fontId="4" fillId="0" borderId="0" xfId="0" applyNumberFormat="1" applyFont="1"/>
    <xf numFmtId="167" fontId="0" fillId="0" borderId="0" xfId="0" applyNumberFormat="1"/>
    <xf numFmtId="167" fontId="0" fillId="0" borderId="2" xfId="0" applyNumberFormat="1" applyBorder="1"/>
    <xf numFmtId="167" fontId="0" fillId="0" borderId="0" xfId="0" applyNumberFormat="1" applyBorder="1"/>
    <xf numFmtId="166" fontId="4" fillId="0" borderId="0" xfId="0" applyNumberFormat="1" applyFont="1" applyBorder="1"/>
    <xf numFmtId="166" fontId="0" fillId="0" borderId="0" xfId="0" applyNumberFormat="1" applyFont="1"/>
    <xf numFmtId="166" fontId="4" fillId="0" borderId="1" xfId="0" applyNumberFormat="1" applyFont="1" applyBorder="1"/>
    <xf numFmtId="167" fontId="1" fillId="0" borderId="0" xfId="0" applyNumberFormat="1" applyFont="1"/>
    <xf numFmtId="166" fontId="4" fillId="2" borderId="0" xfId="0" applyNumberFormat="1" applyFont="1" applyFill="1" applyBorder="1" applyAlignment="1">
      <alignment horizontal="right"/>
    </xf>
    <xf numFmtId="166" fontId="0" fillId="0" borderId="2" xfId="0" applyNumberFormat="1" applyFont="1" applyBorder="1"/>
    <xf numFmtId="167" fontId="0" fillId="0" borderId="0" xfId="0" applyNumberFormat="1" applyFill="1"/>
    <xf numFmtId="0" fontId="5" fillId="0" borderId="0" xfId="0" applyFont="1" applyFill="1" applyBorder="1"/>
    <xf numFmtId="167" fontId="3" fillId="0" borderId="2" xfId="0" applyNumberFormat="1" applyFont="1" applyFill="1" applyBorder="1"/>
    <xf numFmtId="167" fontId="3" fillId="0" borderId="0" xfId="0" applyNumberFormat="1" applyFont="1" applyFill="1" applyBorder="1"/>
    <xf numFmtId="167" fontId="4" fillId="0" borderId="0" xfId="0" applyNumberFormat="1" applyFont="1" applyFill="1" applyBorder="1" applyAlignment="1">
      <alignment horizontal="right"/>
    </xf>
    <xf numFmtId="167" fontId="0" fillId="0" borderId="2" xfId="0" applyNumberFormat="1" applyFont="1" applyFill="1" applyBorder="1"/>
    <xf numFmtId="166" fontId="0" fillId="0" borderId="0" xfId="0" applyNumberFormat="1" applyFill="1"/>
    <xf numFmtId="167" fontId="0" fillId="0" borderId="2" xfId="0" applyNumberFormat="1" applyFill="1" applyBorder="1"/>
    <xf numFmtId="167" fontId="3" fillId="0" borderId="3" xfId="0" applyNumberFormat="1" applyFont="1" applyFill="1" applyBorder="1"/>
    <xf numFmtId="167" fontId="3" fillId="0" borderId="1" xfId="0" applyNumberFormat="1" applyFont="1" applyFill="1" applyBorder="1"/>
    <xf numFmtId="167" fontId="4" fillId="0" borderId="1" xfId="0" applyNumberFormat="1" applyFont="1" applyFill="1" applyBorder="1" applyAlignment="1">
      <alignment horizontal="right"/>
    </xf>
    <xf numFmtId="167" fontId="0" fillId="0" borderId="1" xfId="0" applyNumberFormat="1" applyFill="1" applyBorder="1"/>
    <xf numFmtId="166" fontId="4" fillId="0" borderId="0" xfId="0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166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46"/>
  <sheetViews>
    <sheetView topLeftCell="B1" zoomScale="85" zoomScaleNormal="85" workbookViewId="0">
      <selection activeCell="C4" sqref="C4:V32"/>
    </sheetView>
  </sheetViews>
  <sheetFormatPr baseColWidth="10" defaultColWidth="11.5703125" defaultRowHeight="12.75"/>
  <cols>
    <col min="1" max="1" width="8.5703125" customWidth="1"/>
    <col min="2" max="2" width="15.140625" customWidth="1"/>
    <col min="3" max="3" width="7.28515625" customWidth="1"/>
    <col min="4" max="12" width="7.140625" bestFit="1" customWidth="1"/>
    <col min="13" max="13" width="9" bestFit="1" customWidth="1"/>
    <col min="14" max="14" width="7.28515625" customWidth="1"/>
    <col min="15" max="15" width="7.140625" customWidth="1"/>
    <col min="16" max="16" width="10.140625" bestFit="1" customWidth="1"/>
    <col min="17" max="19" width="7.140625" bestFit="1" customWidth="1"/>
    <col min="20" max="20" width="9" bestFit="1" customWidth="1"/>
    <col min="21" max="21" width="7.85546875" bestFit="1" customWidth="1"/>
    <col min="22" max="22" width="7.7109375" customWidth="1"/>
    <col min="23" max="25" width="7.140625" bestFit="1" customWidth="1"/>
    <col min="26" max="26" width="6.7109375" bestFit="1" customWidth="1"/>
  </cols>
  <sheetData>
    <row r="1" spans="2:28">
      <c r="B1" s="1" t="s">
        <v>29</v>
      </c>
      <c r="C1" s="1"/>
      <c r="D1" s="1"/>
      <c r="E1" s="1"/>
      <c r="F1" s="1"/>
      <c r="G1" s="1"/>
      <c r="H1" s="2"/>
    </row>
    <row r="2" spans="2:28">
      <c r="C2" s="10" t="s">
        <v>31</v>
      </c>
      <c r="F2" s="3"/>
      <c r="H2" s="2"/>
      <c r="O2" s="10" t="s">
        <v>35</v>
      </c>
      <c r="V2" s="10" t="s">
        <v>41</v>
      </c>
    </row>
    <row r="3" spans="2:28" s="4" customFormat="1">
      <c r="C3" s="11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59</v>
      </c>
      <c r="I3" s="8" t="s">
        <v>60</v>
      </c>
      <c r="J3" s="8" t="s">
        <v>30</v>
      </c>
      <c r="K3" s="8" t="s">
        <v>32</v>
      </c>
      <c r="L3" s="8" t="s">
        <v>33</v>
      </c>
      <c r="M3" s="4" t="s">
        <v>0</v>
      </c>
      <c r="N3" s="4" t="s">
        <v>34</v>
      </c>
      <c r="O3" s="12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0</v>
      </c>
      <c r="U3" s="4" t="s">
        <v>34</v>
      </c>
      <c r="V3" s="12" t="s">
        <v>42</v>
      </c>
      <c r="W3" s="4" t="s">
        <v>43</v>
      </c>
      <c r="X3" s="4" t="s">
        <v>46</v>
      </c>
      <c r="Y3" s="4" t="s">
        <v>44</v>
      </c>
      <c r="Z3" s="4" t="s">
        <v>45</v>
      </c>
      <c r="AA3" s="4" t="s">
        <v>0</v>
      </c>
      <c r="AB3" s="4" t="s">
        <v>34</v>
      </c>
    </row>
    <row r="4" spans="2:28">
      <c r="B4" s="6" t="s">
        <v>1</v>
      </c>
      <c r="C4" s="36"/>
      <c r="D4" s="37"/>
      <c r="E4" s="38">
        <v>42.221038911011348</v>
      </c>
      <c r="F4" s="38">
        <v>49.602951155616815</v>
      </c>
      <c r="G4" s="38">
        <v>59.139787362278874</v>
      </c>
      <c r="H4" s="38">
        <v>59.575806170171326</v>
      </c>
      <c r="I4" s="34">
        <v>56.037728995792193</v>
      </c>
      <c r="J4" s="34">
        <v>61.034465515835805</v>
      </c>
      <c r="K4" s="34">
        <v>48.781883543059038</v>
      </c>
      <c r="L4" s="34">
        <v>47.560592725589729</v>
      </c>
      <c r="M4" s="34">
        <f>MEDIAN(E4:L4)</f>
        <v>52.820340075704507</v>
      </c>
      <c r="N4" s="34">
        <f>STDEV(E4:L4)</f>
        <v>6.8642343094607412</v>
      </c>
      <c r="O4" s="39">
        <v>44.623445285700321</v>
      </c>
      <c r="P4" s="34"/>
      <c r="Q4" s="34">
        <v>50.923657618528296</v>
      </c>
      <c r="R4" s="34">
        <v>62.259775254508234</v>
      </c>
      <c r="S4" s="34">
        <v>65.394993132780471</v>
      </c>
      <c r="T4" s="40">
        <f>MEDIAN(O4:S4)</f>
        <v>56.591716436518269</v>
      </c>
      <c r="U4" s="40">
        <f>STDEV(O4:S4)</f>
        <v>9.7037222924075515</v>
      </c>
      <c r="V4" s="41">
        <v>59.884041884738984</v>
      </c>
      <c r="W4" s="25">
        <v>64.874001198613868</v>
      </c>
      <c r="X4" s="25">
        <v>72.545529258854998</v>
      </c>
      <c r="Y4" s="25">
        <v>33.158369251202416</v>
      </c>
      <c r="Z4">
        <v>49.589340959870526</v>
      </c>
      <c r="AA4" s="16">
        <f>MEDIAN(V4:Z4)</f>
        <v>59.884041884738984</v>
      </c>
      <c r="AB4" s="16">
        <f>STDEV(V4:Z4)</f>
        <v>15.251428914237776</v>
      </c>
    </row>
    <row r="5" spans="2:28">
      <c r="B5" s="6" t="s">
        <v>2</v>
      </c>
      <c r="C5" s="34">
        <v>88.208761694797772</v>
      </c>
      <c r="D5" s="34">
        <v>197.3755518446649</v>
      </c>
      <c r="E5" s="38">
        <v>201.54225383599262</v>
      </c>
      <c r="F5" s="38">
        <v>209.5531853004054</v>
      </c>
      <c r="G5" s="38">
        <v>205.34374627060097</v>
      </c>
      <c r="H5" s="38">
        <v>202.19106454574521</v>
      </c>
      <c r="I5" s="34">
        <v>197.35039669734905</v>
      </c>
      <c r="J5" s="34">
        <v>197.50340932089264</v>
      </c>
      <c r="K5" s="34">
        <v>174.44187855601356</v>
      </c>
      <c r="L5" s="34">
        <v>173.7892829888805</v>
      </c>
      <c r="M5" s="34">
        <f>MEDIAN(C5:L5)</f>
        <v>197.43948058277877</v>
      </c>
      <c r="N5" s="34">
        <f>STDEV(C5:L5)</f>
        <v>35.982860539318587</v>
      </c>
      <c r="O5" s="39">
        <v>188.25687280612232</v>
      </c>
      <c r="P5" s="34"/>
      <c r="Q5" s="34">
        <v>221.44680872967098</v>
      </c>
      <c r="R5" s="34">
        <v>229.06076855816974</v>
      </c>
      <c r="S5" s="34">
        <v>236.43491199857289</v>
      </c>
      <c r="T5" s="40">
        <f t="shared" ref="T5:T31" si="0">MEDIAN(O5:S5)</f>
        <v>225.25378864392036</v>
      </c>
      <c r="U5" s="40">
        <f t="shared" ref="U5:U31" si="1">STDEV(O5:S5)</f>
        <v>21.261559269668538</v>
      </c>
      <c r="V5" s="41">
        <v>196.98376936594337</v>
      </c>
      <c r="W5" s="25">
        <v>205.32115754046879</v>
      </c>
      <c r="X5" s="25">
        <v>179.71843955505261</v>
      </c>
      <c r="Y5" s="25">
        <v>126.54979697023235</v>
      </c>
      <c r="Z5">
        <v>116.55237015305516</v>
      </c>
      <c r="AA5" s="16">
        <f t="shared" ref="AA5:AA31" si="2">MEDIAN(V5:Z5)</f>
        <v>179.71843955505261</v>
      </c>
      <c r="AB5" s="16">
        <f t="shared" ref="AB5:AB31" si="3">STDEV(V5:Z5)</f>
        <v>40.899197761917314</v>
      </c>
    </row>
    <row r="6" spans="2:28">
      <c r="B6" s="6" t="s">
        <v>3</v>
      </c>
      <c r="C6" s="34">
        <v>99.497902188093803</v>
      </c>
      <c r="D6" s="34">
        <v>190.85844179633742</v>
      </c>
      <c r="E6" s="38">
        <v>167.68651034307686</v>
      </c>
      <c r="F6" s="38">
        <v>175.53304985507515</v>
      </c>
      <c r="G6" s="38">
        <v>199.83377710849336</v>
      </c>
      <c r="H6" s="38">
        <v>189.55427123917568</v>
      </c>
      <c r="I6" s="34">
        <v>168.27518809186478</v>
      </c>
      <c r="J6" s="34">
        <v>78.096150767022195</v>
      </c>
      <c r="K6" s="34">
        <v>155.13261406932475</v>
      </c>
      <c r="L6" s="34">
        <v>153.6392099355661</v>
      </c>
      <c r="M6" s="34">
        <f t="shared" ref="M6:M28" si="4">MEDIAN(C6:L6)</f>
        <v>167.98084921747082</v>
      </c>
      <c r="N6" s="34">
        <f t="shared" ref="N6:N28" si="5">STDEV(C6:L6)</f>
        <v>39.673991773985982</v>
      </c>
      <c r="O6" s="39">
        <v>165.34883753876355</v>
      </c>
      <c r="P6" s="34"/>
      <c r="Q6" s="34">
        <v>175.17699624678662</v>
      </c>
      <c r="R6" s="34">
        <v>195.36644281784501</v>
      </c>
      <c r="S6" s="34">
        <v>142.46345891599032</v>
      </c>
      <c r="T6" s="40">
        <f t="shared" si="0"/>
        <v>170.26291689277508</v>
      </c>
      <c r="U6" s="40">
        <f t="shared" si="1"/>
        <v>21.98087211692523</v>
      </c>
      <c r="V6" s="41">
        <v>196.05237329323495</v>
      </c>
      <c r="W6" s="25">
        <v>199.10293066442605</v>
      </c>
      <c r="X6" s="25">
        <v>194.94370306149051</v>
      </c>
      <c r="Y6" s="25">
        <v>157.55479584146988</v>
      </c>
      <c r="Z6">
        <v>187.40966284611338</v>
      </c>
      <c r="AA6" s="16">
        <f t="shared" si="2"/>
        <v>194.94370306149051</v>
      </c>
      <c r="AB6" s="16">
        <f t="shared" si="3"/>
        <v>17.019957970298716</v>
      </c>
    </row>
    <row r="7" spans="2:28">
      <c r="B7" s="6" t="s">
        <v>4</v>
      </c>
      <c r="C7" s="34">
        <v>88.61119599737674</v>
      </c>
      <c r="D7" s="34">
        <v>198.85831646327318</v>
      </c>
      <c r="E7" s="38">
        <v>181.16698654231652</v>
      </c>
      <c r="F7" s="38">
        <v>187.12817350105004</v>
      </c>
      <c r="G7" s="38">
        <v>200.41848556912348</v>
      </c>
      <c r="H7" s="38">
        <v>199.43234664017155</v>
      </c>
      <c r="I7" s="34">
        <v>192.09435851329258</v>
      </c>
      <c r="J7" s="34">
        <v>186.15880000290534</v>
      </c>
      <c r="K7" s="34">
        <v>195.73867370327568</v>
      </c>
      <c r="L7" s="34">
        <v>191.40686009949479</v>
      </c>
      <c r="M7" s="34">
        <f t="shared" si="4"/>
        <v>191.7506093063937</v>
      </c>
      <c r="N7" s="34">
        <f t="shared" si="5"/>
        <v>33.453317300531729</v>
      </c>
      <c r="O7" s="39">
        <v>186.49589373679061</v>
      </c>
      <c r="P7" s="34"/>
      <c r="Q7" s="34">
        <v>205.35789763605771</v>
      </c>
      <c r="R7" s="34">
        <v>226.69472808342448</v>
      </c>
      <c r="S7" s="34">
        <v>199.83359509417187</v>
      </c>
      <c r="T7" s="40">
        <f t="shared" si="0"/>
        <v>202.59574636511479</v>
      </c>
      <c r="U7" s="40">
        <f t="shared" si="1"/>
        <v>16.725515609897492</v>
      </c>
      <c r="V7" s="41">
        <v>157.37538766613542</v>
      </c>
      <c r="W7" s="25">
        <v>273.75846474732725</v>
      </c>
      <c r="X7" s="25">
        <v>242.98571723426517</v>
      </c>
      <c r="Y7" s="25">
        <v>197.50022640116018</v>
      </c>
      <c r="Z7">
        <v>216.87665273134573</v>
      </c>
      <c r="AA7" s="16">
        <f t="shared" si="2"/>
        <v>216.87665273134573</v>
      </c>
      <c r="AB7" s="16">
        <f t="shared" si="3"/>
        <v>44.242758081850369</v>
      </c>
    </row>
    <row r="8" spans="2:28">
      <c r="B8" s="6" t="s">
        <v>5</v>
      </c>
      <c r="C8" s="36"/>
      <c r="D8" s="37"/>
      <c r="E8" s="38">
        <v>163.82652700237614</v>
      </c>
      <c r="F8" s="38">
        <v>134.34952018796369</v>
      </c>
      <c r="G8" s="38">
        <v>183.05513907429992</v>
      </c>
      <c r="H8" s="38">
        <v>165.98541562504951</v>
      </c>
      <c r="I8" s="34">
        <v>162.2553389581484</v>
      </c>
      <c r="J8" s="34">
        <v>165.49767732252747</v>
      </c>
      <c r="K8" s="34">
        <v>170.08711918048689</v>
      </c>
      <c r="L8" s="34">
        <v>163.30249465585877</v>
      </c>
      <c r="M8" s="34">
        <f>MEDIAN(E8:L8)</f>
        <v>164.66210216245179</v>
      </c>
      <c r="N8" s="34">
        <f>STDEV(E8:L8)</f>
        <v>13.561451463079859</v>
      </c>
      <c r="O8" s="39">
        <v>174.61617341421365</v>
      </c>
      <c r="P8" s="34"/>
      <c r="Q8" s="34">
        <v>179.07391258968036</v>
      </c>
      <c r="R8" s="34">
        <v>188.08680720550947</v>
      </c>
      <c r="S8" s="34">
        <v>189.28680015589416</v>
      </c>
      <c r="T8" s="40">
        <f t="shared" si="0"/>
        <v>183.58035989759492</v>
      </c>
      <c r="U8" s="40">
        <f t="shared" si="1"/>
        <v>7.0918499418138019</v>
      </c>
      <c r="V8" s="41">
        <v>162.95019283398696</v>
      </c>
      <c r="W8" s="25">
        <v>202.58532079717818</v>
      </c>
      <c r="X8" s="25">
        <v>202.07012880961881</v>
      </c>
      <c r="Y8" s="25">
        <v>131.17772850478167</v>
      </c>
      <c r="Z8">
        <v>155.19839904609407</v>
      </c>
      <c r="AA8" s="16">
        <f t="shared" si="2"/>
        <v>162.95019283398696</v>
      </c>
      <c r="AB8" s="16">
        <f t="shared" si="3"/>
        <v>31.076845604051975</v>
      </c>
    </row>
    <row r="9" spans="2:28">
      <c r="B9" s="6" t="s">
        <v>6</v>
      </c>
      <c r="C9" s="34">
        <v>94.820970001721548</v>
      </c>
      <c r="D9" s="34">
        <v>187.61138245461254</v>
      </c>
      <c r="E9" s="38">
        <v>171.2491683158153</v>
      </c>
      <c r="F9" s="38">
        <v>172.33986028395643</v>
      </c>
      <c r="G9" s="38">
        <v>186.20701500775957</v>
      </c>
      <c r="H9" s="38">
        <v>181.47870251582515</v>
      </c>
      <c r="I9" s="34">
        <v>170.87065231869522</v>
      </c>
      <c r="J9" s="34">
        <v>69.571022567303928</v>
      </c>
      <c r="K9" s="34">
        <v>158.64843565252252</v>
      </c>
      <c r="L9" s="34">
        <v>147.84999170407553</v>
      </c>
      <c r="M9" s="34">
        <f t="shared" si="4"/>
        <v>171.05991031725526</v>
      </c>
      <c r="N9" s="34">
        <f t="shared" si="5"/>
        <v>40.180699653339822</v>
      </c>
      <c r="O9" s="39">
        <v>172.57036405598421</v>
      </c>
      <c r="P9" s="34">
        <v>188.98529098482675</v>
      </c>
      <c r="Q9" s="34">
        <v>195.22275860051062</v>
      </c>
      <c r="R9" s="34">
        <v>202.36774290186943</v>
      </c>
      <c r="S9" s="34">
        <v>211.91375759351817</v>
      </c>
      <c r="T9" s="40">
        <f t="shared" si="0"/>
        <v>195.22275860051062</v>
      </c>
      <c r="U9" s="40">
        <f t="shared" si="1"/>
        <v>14.803453065000708</v>
      </c>
      <c r="V9" s="41">
        <v>211.14813695924269</v>
      </c>
      <c r="W9" s="25">
        <v>217.03854297368179</v>
      </c>
      <c r="X9" s="25">
        <v>207.7083107292336</v>
      </c>
      <c r="Y9" s="25">
        <v>176.87103823680798</v>
      </c>
      <c r="Z9">
        <v>208.65037891890722</v>
      </c>
      <c r="AA9" s="16">
        <f t="shared" si="2"/>
        <v>208.65037891890722</v>
      </c>
      <c r="AB9" s="16">
        <f t="shared" si="3"/>
        <v>15.748463270633893</v>
      </c>
    </row>
    <row r="10" spans="2:28">
      <c r="B10" s="6" t="s">
        <v>7</v>
      </c>
      <c r="C10" s="36"/>
      <c r="D10" s="37"/>
      <c r="E10" s="38">
        <v>151.8481757742266</v>
      </c>
      <c r="F10" s="38">
        <v>163.81489232895686</v>
      </c>
      <c r="G10" s="38">
        <v>155.92620641454735</v>
      </c>
      <c r="H10" s="38">
        <v>144.34672378838167</v>
      </c>
      <c r="I10" s="34">
        <v>167.96085756712114</v>
      </c>
      <c r="J10" s="34">
        <v>129.7993394997911</v>
      </c>
      <c r="K10" s="34">
        <v>123.44177222758768</v>
      </c>
      <c r="L10" s="34">
        <v>134.6681688216749</v>
      </c>
      <c r="M10" s="34">
        <f>MEDIAN(E10:L10)</f>
        <v>148.09744978130414</v>
      </c>
      <c r="N10" s="34">
        <f>STDEV(E10:L10)</f>
        <v>16.182213843330747</v>
      </c>
      <c r="O10" s="39">
        <v>134.18282571155692</v>
      </c>
      <c r="P10" s="34">
        <v>150.89687811426782</v>
      </c>
      <c r="Q10" s="34">
        <v>152.85998594206478</v>
      </c>
      <c r="R10" s="34">
        <v>173.08267361517369</v>
      </c>
      <c r="S10" s="34">
        <v>169.82842788162645</v>
      </c>
      <c r="T10" s="40">
        <f t="shared" si="0"/>
        <v>152.85998594206478</v>
      </c>
      <c r="U10" s="40">
        <f t="shared" si="1"/>
        <v>15.770138090404158</v>
      </c>
      <c r="V10" s="41">
        <v>151.29467184830398</v>
      </c>
      <c r="W10" s="25">
        <v>172.56427410797912</v>
      </c>
      <c r="X10" s="25">
        <v>155.29689815757482</v>
      </c>
      <c r="Y10" s="25">
        <v>108.29646941690051</v>
      </c>
      <c r="Z10">
        <v>81.776260425295007</v>
      </c>
      <c r="AA10" s="16">
        <f t="shared" si="2"/>
        <v>151.29467184830398</v>
      </c>
      <c r="AB10" s="16">
        <f t="shared" si="3"/>
        <v>37.509126299224313</v>
      </c>
    </row>
    <row r="11" spans="2:28">
      <c r="B11" s="6" t="s">
        <v>8</v>
      </c>
      <c r="C11" s="34">
        <v>88.264303976340699</v>
      </c>
      <c r="D11" s="34">
        <v>202.36714414707581</v>
      </c>
      <c r="E11" s="38">
        <v>192.40826942958142</v>
      </c>
      <c r="F11" s="38">
        <v>203.98375503459533</v>
      </c>
      <c r="G11" s="38">
        <v>175.05429804230178</v>
      </c>
      <c r="H11" s="38">
        <v>195.55113648691304</v>
      </c>
      <c r="I11" s="34">
        <v>194.17338525355973</v>
      </c>
      <c r="J11" s="34">
        <v>123.01698610274212</v>
      </c>
      <c r="K11" s="34">
        <v>173.15097342988304</v>
      </c>
      <c r="L11" s="34">
        <v>169.78303562512485</v>
      </c>
      <c r="M11" s="34">
        <f>MEDIAN(C11:L11)</f>
        <v>183.73128373594159</v>
      </c>
      <c r="N11" s="34">
        <f t="shared" si="5"/>
        <v>37.762419015382918</v>
      </c>
      <c r="O11" s="39">
        <v>176.60816919133183</v>
      </c>
      <c r="P11" s="34">
        <v>186.97240149542145</v>
      </c>
      <c r="Q11" s="34">
        <v>190.21232636393304</v>
      </c>
      <c r="R11" s="34">
        <v>202.40679251335669</v>
      </c>
      <c r="S11" s="34">
        <v>194.11628810932444</v>
      </c>
      <c r="T11" s="40">
        <f t="shared" si="0"/>
        <v>190.21232636393304</v>
      </c>
      <c r="U11" s="40">
        <f t="shared" si="1"/>
        <v>9.47898896887496</v>
      </c>
      <c r="V11" s="41">
        <v>172.86582517074433</v>
      </c>
      <c r="W11" s="25">
        <v>196.21535654550092</v>
      </c>
      <c r="X11" s="25">
        <v>231.91299519947282</v>
      </c>
      <c r="Y11" s="25">
        <v>177.1216399199528</v>
      </c>
      <c r="Z11">
        <v>153.07880181214841</v>
      </c>
      <c r="AA11" s="16">
        <f t="shared" si="2"/>
        <v>177.1216399199528</v>
      </c>
      <c r="AB11" s="16">
        <f t="shared" si="3"/>
        <v>29.779222333180527</v>
      </c>
    </row>
    <row r="12" spans="2:28">
      <c r="B12" s="6" t="s">
        <v>9</v>
      </c>
      <c r="C12" s="36"/>
      <c r="D12" s="37"/>
      <c r="E12" s="38">
        <v>85.881972685280843</v>
      </c>
      <c r="F12" s="38">
        <v>106.34983480731685</v>
      </c>
      <c r="G12" s="38">
        <v>110.73375769766972</v>
      </c>
      <c r="H12" s="38">
        <v>100.47165168978583</v>
      </c>
      <c r="I12" s="34">
        <v>114.75248361852941</v>
      </c>
      <c r="J12" s="34">
        <v>93.927008011668875</v>
      </c>
      <c r="K12" s="34">
        <v>101.38360636537004</v>
      </c>
      <c r="L12" s="34">
        <v>73.724420936339527</v>
      </c>
      <c r="M12" s="34">
        <f>MEDIAN(E12:L12)</f>
        <v>100.92762902757794</v>
      </c>
      <c r="N12" s="34">
        <f>STDEV(E12:L12)</f>
        <v>13.530450374692519</v>
      </c>
      <c r="O12" s="39">
        <v>59.513637594459063</v>
      </c>
      <c r="P12" s="34">
        <v>85.853479406697559</v>
      </c>
      <c r="Q12" s="34">
        <v>70.721182913784304</v>
      </c>
      <c r="R12" s="34">
        <v>79.189886086650461</v>
      </c>
      <c r="S12" s="34">
        <v>68.451064175219784</v>
      </c>
      <c r="T12" s="40">
        <f t="shared" si="0"/>
        <v>70.721182913784304</v>
      </c>
      <c r="U12" s="40">
        <f t="shared" si="1"/>
        <v>10.136215479475837</v>
      </c>
      <c r="V12" s="41">
        <v>127.20500043262435</v>
      </c>
      <c r="W12" s="25">
        <v>27.671050105744463</v>
      </c>
      <c r="X12" s="25">
        <v>140.38643094824886</v>
      </c>
      <c r="Y12" s="25">
        <v>43.56374872871001</v>
      </c>
      <c r="Z12">
        <v>60.205483072023043</v>
      </c>
      <c r="AA12" s="16">
        <f t="shared" si="2"/>
        <v>60.205483072023043</v>
      </c>
      <c r="AB12" s="16">
        <f t="shared" si="3"/>
        <v>50.824177063756203</v>
      </c>
    </row>
    <row r="13" spans="2:28">
      <c r="B13" s="6" t="s">
        <v>10</v>
      </c>
      <c r="C13" s="36"/>
      <c r="D13" s="37"/>
      <c r="E13" s="38">
        <v>184.22034102291363</v>
      </c>
      <c r="F13" s="38">
        <v>160.84365456724629</v>
      </c>
      <c r="G13" s="38">
        <v>167.82791868038422</v>
      </c>
      <c r="H13" s="38">
        <v>180.67515345742001</v>
      </c>
      <c r="I13" s="34">
        <v>163.31953810143267</v>
      </c>
      <c r="J13" s="34">
        <v>143.38050041774639</v>
      </c>
      <c r="K13" s="34">
        <v>148.81401975233314</v>
      </c>
      <c r="L13" s="34">
        <v>146.98907973430738</v>
      </c>
      <c r="M13" s="34">
        <f t="shared" ref="M13:M15" si="6">MEDIAN(E13:L13)</f>
        <v>162.08159633433948</v>
      </c>
      <c r="N13" s="34">
        <f t="shared" ref="N13:N15" si="7">STDEV(E13:L13)</f>
        <v>15.238254560910461</v>
      </c>
      <c r="O13" s="39">
        <v>142.12781793028597</v>
      </c>
      <c r="P13" s="34">
        <v>163.8722261458737</v>
      </c>
      <c r="Q13" s="34">
        <v>150.62550215911227</v>
      </c>
      <c r="R13" s="34">
        <v>150.33909430011985</v>
      </c>
      <c r="S13" s="34">
        <v>152.74752137716533</v>
      </c>
      <c r="T13" s="40">
        <f t="shared" si="0"/>
        <v>150.62550215911227</v>
      </c>
      <c r="U13" s="40">
        <f t="shared" si="1"/>
        <v>7.8038420440074008</v>
      </c>
      <c r="V13" s="41">
        <v>173.99251859146537</v>
      </c>
      <c r="W13" s="25">
        <v>140.47050646035817</v>
      </c>
      <c r="X13" s="25">
        <v>185.72489392177442</v>
      </c>
      <c r="Y13" s="25">
        <v>119.97024509274033</v>
      </c>
      <c r="Z13">
        <v>138.78917993242484</v>
      </c>
      <c r="AA13" s="16">
        <f t="shared" si="2"/>
        <v>140.47050646035817</v>
      </c>
      <c r="AB13" s="16">
        <f t="shared" si="3"/>
        <v>27.176174835032921</v>
      </c>
    </row>
    <row r="14" spans="2:28">
      <c r="B14" s="6" t="s">
        <v>11</v>
      </c>
      <c r="C14" s="36"/>
      <c r="D14" s="37"/>
      <c r="E14" s="38">
        <v>66.9230337105692</v>
      </c>
      <c r="F14" s="38">
        <v>34.330058390400538</v>
      </c>
      <c r="G14" s="38">
        <v>95.034504129657094</v>
      </c>
      <c r="H14" s="38">
        <v>93.984685857048262</v>
      </c>
      <c r="I14" s="34">
        <v>92.399312293910171</v>
      </c>
      <c r="J14" s="34">
        <v>90.308609686985037</v>
      </c>
      <c r="K14" s="34">
        <v>83.651929777177415</v>
      </c>
      <c r="L14" s="34">
        <v>78.049675626252792</v>
      </c>
      <c r="M14" s="34">
        <f t="shared" si="6"/>
        <v>86.980269732081226</v>
      </c>
      <c r="N14" s="34">
        <f t="shared" si="7"/>
        <v>20.535591780381836</v>
      </c>
      <c r="O14" s="39">
        <v>79.115983042208669</v>
      </c>
      <c r="P14" s="34">
        <v>92.925215282834898</v>
      </c>
      <c r="Q14" s="34">
        <v>77.218786455343022</v>
      </c>
      <c r="R14" s="34">
        <v>80.498447897142398</v>
      </c>
      <c r="S14" s="34">
        <v>92.591036799023613</v>
      </c>
      <c r="T14" s="40">
        <f t="shared" si="0"/>
        <v>80.498447897142398</v>
      </c>
      <c r="U14" s="40">
        <f t="shared" si="1"/>
        <v>7.6560552126100898</v>
      </c>
      <c r="V14" s="41">
        <v>95.047905522814233</v>
      </c>
      <c r="W14" s="25">
        <v>80.756436190146474</v>
      </c>
      <c r="X14" s="25">
        <v>105.4539996381491</v>
      </c>
      <c r="Y14" s="25">
        <v>59.269490203609998</v>
      </c>
      <c r="Z14">
        <v>62.229970047718538</v>
      </c>
      <c r="AA14" s="16">
        <f t="shared" si="2"/>
        <v>80.756436190146474</v>
      </c>
      <c r="AB14" s="16">
        <f t="shared" si="3"/>
        <v>20.117931435038948</v>
      </c>
    </row>
    <row r="15" spans="2:28">
      <c r="B15" s="7" t="s">
        <v>12</v>
      </c>
      <c r="C15" s="42"/>
      <c r="D15" s="43"/>
      <c r="E15" s="44">
        <v>58.673373556398566</v>
      </c>
      <c r="F15" s="44">
        <v>44.532199754439247</v>
      </c>
      <c r="G15" s="44">
        <v>21.597584871308708</v>
      </c>
      <c r="H15" s="44">
        <v>50.346033042810809</v>
      </c>
      <c r="I15" s="45">
        <v>23.152973761348086</v>
      </c>
      <c r="J15" s="45">
        <v>42.293270204209783</v>
      </c>
      <c r="K15" s="45">
        <v>13.254655091160554</v>
      </c>
      <c r="L15" s="45">
        <v>77.195656523248459</v>
      </c>
      <c r="M15" s="34">
        <f t="shared" si="6"/>
        <v>43.412734979324512</v>
      </c>
      <c r="N15" s="34">
        <f t="shared" si="7"/>
        <v>21.339385623022299</v>
      </c>
      <c r="O15" s="39">
        <v>28.1418158286954</v>
      </c>
      <c r="P15" s="34">
        <v>51.969117362977002</v>
      </c>
      <c r="Q15" s="34">
        <v>32.380748088031687</v>
      </c>
      <c r="R15" s="34">
        <v>28.338499411343697</v>
      </c>
      <c r="S15" s="34">
        <v>30.848041687005793</v>
      </c>
      <c r="T15" s="40">
        <f t="shared" si="0"/>
        <v>30.848041687005793</v>
      </c>
      <c r="U15" s="40">
        <f t="shared" si="1"/>
        <v>10.01565800878736</v>
      </c>
      <c r="V15" s="41">
        <v>84.498720628359223</v>
      </c>
      <c r="W15" s="25">
        <v>90.289209129990894</v>
      </c>
      <c r="X15" s="25">
        <v>95.290487021091266</v>
      </c>
      <c r="Y15" s="25">
        <v>45.981447955305946</v>
      </c>
      <c r="Z15">
        <v>61.403641197032414</v>
      </c>
      <c r="AA15" s="16">
        <f t="shared" si="2"/>
        <v>84.498720628359223</v>
      </c>
      <c r="AB15" s="16">
        <f t="shared" si="3"/>
        <v>20.984595755718928</v>
      </c>
    </row>
    <row r="16" spans="2:28">
      <c r="B16" s="6" t="s">
        <v>13</v>
      </c>
      <c r="C16" s="34">
        <v>72.361450051764521</v>
      </c>
      <c r="D16" s="34">
        <v>122.39357324897259</v>
      </c>
      <c r="E16" s="38">
        <v>133.07686732289946</v>
      </c>
      <c r="F16" s="38">
        <v>157.64746214329921</v>
      </c>
      <c r="G16" s="38">
        <v>156.32738515740746</v>
      </c>
      <c r="H16" s="38">
        <v>150.44610998377811</v>
      </c>
      <c r="I16" s="34">
        <v>134.90123360220602</v>
      </c>
      <c r="J16" s="34">
        <v>125.56910723916673</v>
      </c>
      <c r="K16" s="34">
        <v>116.51542279188612</v>
      </c>
      <c r="L16" s="34">
        <v>52.929538722660496</v>
      </c>
      <c r="M16" s="34">
        <f t="shared" si="4"/>
        <v>129.32298728103308</v>
      </c>
      <c r="N16" s="34">
        <f>STDEV(C16:L16)</f>
        <v>34.680524647399444</v>
      </c>
      <c r="O16" s="39">
        <v>110.4808058411466</v>
      </c>
      <c r="P16" s="34"/>
      <c r="Q16" s="34">
        <v>97.004589574173536</v>
      </c>
      <c r="R16" s="34">
        <v>137.88080421929232</v>
      </c>
      <c r="S16" s="34">
        <v>64.732021229047888</v>
      </c>
      <c r="T16" s="40">
        <f t="shared" si="0"/>
        <v>103.74269770766007</v>
      </c>
      <c r="U16" s="40">
        <f t="shared" si="1"/>
        <v>30.397981914565939</v>
      </c>
      <c r="V16" s="41">
        <v>119.12246885739474</v>
      </c>
      <c r="W16" s="25">
        <v>104.05815032176218</v>
      </c>
      <c r="X16" s="25">
        <v>97.83611389622439</v>
      </c>
      <c r="Y16" s="25">
        <v>136.04135281748802</v>
      </c>
      <c r="Z16">
        <v>157.79771701697095</v>
      </c>
      <c r="AA16" s="16">
        <f t="shared" si="2"/>
        <v>119.12246885739474</v>
      </c>
      <c r="AB16" s="16">
        <f t="shared" si="3"/>
        <v>24.433603475448919</v>
      </c>
    </row>
    <row r="17" spans="2:28">
      <c r="B17" s="6" t="s">
        <v>14</v>
      </c>
      <c r="C17" s="34">
        <v>0</v>
      </c>
      <c r="D17" s="34">
        <v>0</v>
      </c>
      <c r="E17" s="38">
        <v>183.58600646210468</v>
      </c>
      <c r="F17" s="38">
        <v>200.86352802496668</v>
      </c>
      <c r="G17" s="38">
        <v>208.78373084346288</v>
      </c>
      <c r="H17" s="38">
        <v>200.61618020358742</v>
      </c>
      <c r="I17" s="34">
        <v>203.57500973522392</v>
      </c>
      <c r="J17" s="34">
        <v>204.06894099339692</v>
      </c>
      <c r="K17" s="34">
        <v>178.81885087027757</v>
      </c>
      <c r="L17" s="34">
        <v>170.52685915386985</v>
      </c>
      <c r="M17" s="34">
        <f>MEDIAN(C17:L17)</f>
        <v>192.10109333284606</v>
      </c>
      <c r="N17" s="34">
        <f t="shared" si="5"/>
        <v>82.677278694650198</v>
      </c>
      <c r="O17" s="39">
        <v>182.48185354780188</v>
      </c>
      <c r="P17" s="34"/>
      <c r="Q17" s="34">
        <v>175.39712567806563</v>
      </c>
      <c r="R17" s="34">
        <v>194.59132627163717</v>
      </c>
      <c r="S17" s="34">
        <v>198.24070230393843</v>
      </c>
      <c r="T17" s="40">
        <f t="shared" si="0"/>
        <v>188.53658990971951</v>
      </c>
      <c r="U17" s="40">
        <f t="shared" si="1"/>
        <v>10.601644085038398</v>
      </c>
      <c r="V17" s="41">
        <v>176.25511005214588</v>
      </c>
      <c r="W17" s="25">
        <v>180.97123051802313</v>
      </c>
      <c r="X17" s="25">
        <v>213.24505775612019</v>
      </c>
      <c r="Y17" s="25">
        <v>131.76465500865768</v>
      </c>
      <c r="Z17">
        <v>168.41480281875835</v>
      </c>
      <c r="AA17" s="16">
        <f t="shared" si="2"/>
        <v>176.25511005214588</v>
      </c>
      <c r="AB17" s="16">
        <f t="shared" si="3"/>
        <v>29.19243140742303</v>
      </c>
    </row>
    <row r="18" spans="2:28">
      <c r="B18" s="6" t="s">
        <v>15</v>
      </c>
      <c r="C18" s="34">
        <v>57.147455961038659</v>
      </c>
      <c r="D18" s="34">
        <v>159.48611353655411</v>
      </c>
      <c r="E18" s="38">
        <v>160.35071255038937</v>
      </c>
      <c r="F18" s="38">
        <v>178.09633137416466</v>
      </c>
      <c r="G18" s="38">
        <v>169.79349120325165</v>
      </c>
      <c r="H18" s="38">
        <v>191.26666449856032</v>
      </c>
      <c r="I18" s="34">
        <v>178.81674136693474</v>
      </c>
      <c r="J18" s="34">
        <v>170.32536691996768</v>
      </c>
      <c r="K18" s="34">
        <v>171.50404473884808</v>
      </c>
      <c r="L18" s="34">
        <v>168.49362765596359</v>
      </c>
      <c r="M18" s="34">
        <f t="shared" si="4"/>
        <v>170.05942906160965</v>
      </c>
      <c r="N18" s="34">
        <f t="shared" si="5"/>
        <v>37.47948501822578</v>
      </c>
      <c r="O18" s="39">
        <v>181.8454987248243</v>
      </c>
      <c r="P18" s="34"/>
      <c r="Q18" s="34">
        <v>182.68086208593013</v>
      </c>
      <c r="R18" s="34">
        <v>201.28626215485735</v>
      </c>
      <c r="S18" s="34">
        <v>206.66477406903621</v>
      </c>
      <c r="T18" s="40">
        <f t="shared" si="0"/>
        <v>191.98356212039374</v>
      </c>
      <c r="U18" s="40">
        <f t="shared" si="1"/>
        <v>12.731047611543064</v>
      </c>
      <c r="V18" s="41">
        <v>213.64564098921747</v>
      </c>
      <c r="W18" s="25">
        <v>199.23872339679502</v>
      </c>
      <c r="X18" s="25">
        <v>220.98162715960788</v>
      </c>
      <c r="Y18" s="25">
        <v>148.1297792307935</v>
      </c>
      <c r="Z18">
        <v>167.57948426111139</v>
      </c>
      <c r="AA18" s="16">
        <f t="shared" si="2"/>
        <v>199.23872339679502</v>
      </c>
      <c r="AB18" s="16">
        <f t="shared" si="3"/>
        <v>31.064812895193825</v>
      </c>
    </row>
    <row r="19" spans="2:28">
      <c r="B19" s="6" t="s">
        <v>16</v>
      </c>
      <c r="C19" s="34">
        <v>8.5721139478462263</v>
      </c>
      <c r="D19" s="34">
        <v>107.00048992048919</v>
      </c>
      <c r="E19" s="38">
        <v>104.60867398372443</v>
      </c>
      <c r="F19" s="38">
        <v>116.40624966888925</v>
      </c>
      <c r="G19" s="38">
        <v>149.70845906803473</v>
      </c>
      <c r="H19" s="38">
        <v>134.62937298913249</v>
      </c>
      <c r="I19" s="34">
        <v>114.12249902936858</v>
      </c>
      <c r="J19" s="34">
        <v>127.12598767267882</v>
      </c>
      <c r="K19" s="34">
        <v>114.56951988172806</v>
      </c>
      <c r="L19" s="34">
        <v>99.11935855634259</v>
      </c>
      <c r="M19" s="34">
        <f t="shared" si="4"/>
        <v>114.34600945554831</v>
      </c>
      <c r="N19" s="34">
        <f t="shared" si="5"/>
        <v>37.920076495087187</v>
      </c>
      <c r="O19" s="39">
        <v>109.39715571327299</v>
      </c>
      <c r="P19" s="34">
        <v>133.29615654543929</v>
      </c>
      <c r="Q19" s="34">
        <v>128.52312459710762</v>
      </c>
      <c r="R19" s="34">
        <v>143.41786110533897</v>
      </c>
      <c r="S19" s="34">
        <v>143.83142303404748</v>
      </c>
      <c r="T19" s="40">
        <f t="shared" si="0"/>
        <v>133.29615654543929</v>
      </c>
      <c r="U19" s="40">
        <f t="shared" si="1"/>
        <v>14.093762583374014</v>
      </c>
      <c r="V19" s="41">
        <v>146.54312467868289</v>
      </c>
      <c r="W19" s="25">
        <v>159.14092866634718</v>
      </c>
      <c r="X19" s="25">
        <v>120.77890717673796</v>
      </c>
      <c r="Y19" s="25">
        <v>79.236745604807922</v>
      </c>
      <c r="Z19">
        <v>121.87686510008304</v>
      </c>
      <c r="AA19" s="16">
        <f t="shared" si="2"/>
        <v>121.87686510008304</v>
      </c>
      <c r="AB19" s="16">
        <f t="shared" si="3"/>
        <v>30.619554766233218</v>
      </c>
    </row>
    <row r="20" spans="2:28">
      <c r="B20" s="6" t="s">
        <v>17</v>
      </c>
      <c r="C20" s="34">
        <v>0</v>
      </c>
      <c r="D20" s="34">
        <v>148.95181184230645</v>
      </c>
      <c r="E20" s="38">
        <v>148.93974328047915</v>
      </c>
      <c r="F20" s="38">
        <v>182.24778614196194</v>
      </c>
      <c r="G20" s="38">
        <v>179.44595687680527</v>
      </c>
      <c r="H20" s="38">
        <v>174.57181823660571</v>
      </c>
      <c r="I20" s="34">
        <v>82.261664754877572</v>
      </c>
      <c r="J20" s="34">
        <v>163.60801766939392</v>
      </c>
      <c r="K20" s="34">
        <v>167.85451577104433</v>
      </c>
      <c r="L20" s="34">
        <v>134.80158124240978</v>
      </c>
      <c r="M20" s="34">
        <f t="shared" si="4"/>
        <v>156.2799147558502</v>
      </c>
      <c r="N20" s="34">
        <f t="shared" si="5"/>
        <v>56.725544668098955</v>
      </c>
      <c r="O20" s="39">
        <v>155.23180495035888</v>
      </c>
      <c r="P20" s="34">
        <v>166.30882348078816</v>
      </c>
      <c r="Q20" s="34">
        <v>70.216515743904552</v>
      </c>
      <c r="R20" s="34">
        <v>157.40297921987485</v>
      </c>
      <c r="S20" s="34">
        <v>166.29827235119399</v>
      </c>
      <c r="T20" s="40">
        <f t="shared" si="0"/>
        <v>157.40297921987485</v>
      </c>
      <c r="U20" s="40">
        <f t="shared" si="1"/>
        <v>41.050478573598866</v>
      </c>
      <c r="V20" s="41">
        <v>110.48594175030782</v>
      </c>
      <c r="W20" s="25">
        <v>150.81960826859645</v>
      </c>
      <c r="X20" s="25">
        <v>190.53719947805101</v>
      </c>
      <c r="Y20" s="25">
        <v>46.212921538142389</v>
      </c>
      <c r="Z20">
        <v>130.21984000077848</v>
      </c>
      <c r="AA20" s="16">
        <f t="shared" si="2"/>
        <v>130.21984000077848</v>
      </c>
      <c r="AB20" s="16">
        <f t="shared" si="3"/>
        <v>53.396955065632</v>
      </c>
    </row>
    <row r="21" spans="2:28">
      <c r="B21" s="6" t="s">
        <v>18</v>
      </c>
      <c r="C21" s="36"/>
      <c r="D21" s="37"/>
      <c r="E21" s="38">
        <v>66.261905682810095</v>
      </c>
      <c r="F21" s="38">
        <v>70.562246252319909</v>
      </c>
      <c r="G21" s="38">
        <v>76.120607467250849</v>
      </c>
      <c r="H21" s="38">
        <v>73.034327932142048</v>
      </c>
      <c r="I21" s="34">
        <v>78.370881567254756</v>
      </c>
      <c r="J21" s="34">
        <v>76.053704175983157</v>
      </c>
      <c r="K21" s="34">
        <v>43.176977411271302</v>
      </c>
      <c r="L21" s="34">
        <v>64.227836422101532</v>
      </c>
      <c r="M21" s="34">
        <f>MEDIAN(E21:L21)</f>
        <v>71.798287092230979</v>
      </c>
      <c r="N21" s="34">
        <f>STDEV(E21:L21)</f>
        <v>11.350838442566335</v>
      </c>
      <c r="O21" s="39">
        <v>59.117484275656231</v>
      </c>
      <c r="P21" s="34">
        <v>73.018795372548155</v>
      </c>
      <c r="Q21" s="34">
        <v>51.08785665691304</v>
      </c>
      <c r="R21" s="34">
        <v>56.494928900752456</v>
      </c>
      <c r="S21" s="34">
        <v>69.424184938194955</v>
      </c>
      <c r="T21" s="40">
        <f t="shared" si="0"/>
        <v>59.117484275656231</v>
      </c>
      <c r="U21" s="40">
        <f t="shared" si="1"/>
        <v>9.1388613410591031</v>
      </c>
      <c r="V21" s="41">
        <v>19.415026694700792</v>
      </c>
      <c r="W21" s="25">
        <v>60.058317460391464</v>
      </c>
      <c r="X21" s="25">
        <v>63.526709372660619</v>
      </c>
      <c r="Y21" s="25">
        <v>26.582069812179849</v>
      </c>
      <c r="Z21">
        <v>39.179219837410393</v>
      </c>
      <c r="AA21" s="16">
        <f t="shared" si="2"/>
        <v>39.179219837410393</v>
      </c>
      <c r="AB21" s="16">
        <f t="shared" si="3"/>
        <v>19.652897896834741</v>
      </c>
    </row>
    <row r="22" spans="2:28">
      <c r="B22" s="6" t="s">
        <v>19</v>
      </c>
      <c r="C22" s="36"/>
      <c r="D22" s="37"/>
      <c r="E22" s="38">
        <v>129.0449195733882</v>
      </c>
      <c r="F22" s="38">
        <v>100.15205079939869</v>
      </c>
      <c r="G22" s="38">
        <v>105.35267464123457</v>
      </c>
      <c r="H22" s="38">
        <v>95.007142326239801</v>
      </c>
      <c r="I22" s="34">
        <v>89.446744539421729</v>
      </c>
      <c r="J22" s="34">
        <v>102.18435430504536</v>
      </c>
      <c r="K22" s="34">
        <v>80.19340751020836</v>
      </c>
      <c r="L22" s="34">
        <v>69.989946825512789</v>
      </c>
      <c r="M22" s="34">
        <f t="shared" ref="M22:M23" si="8">MEDIAN(E22:L22)</f>
        <v>97.579596562819248</v>
      </c>
      <c r="N22" s="34">
        <f t="shared" ref="N22:N23" si="9">STDEV(E22:L22)</f>
        <v>17.743435383691772</v>
      </c>
      <c r="O22" s="39">
        <v>82.055438060553683</v>
      </c>
      <c r="P22" s="34">
        <v>83.791529061940267</v>
      </c>
      <c r="Q22" s="34">
        <v>69.137103056296056</v>
      </c>
      <c r="R22" s="34">
        <v>79.014132010157468</v>
      </c>
      <c r="S22" s="34">
        <v>89.899048968298843</v>
      </c>
      <c r="T22" s="40">
        <f t="shared" si="0"/>
        <v>82.055438060553683</v>
      </c>
      <c r="U22" s="40">
        <f t="shared" si="1"/>
        <v>7.6244416371215618</v>
      </c>
      <c r="V22" s="41">
        <v>62.263722664670148</v>
      </c>
      <c r="W22" s="25">
        <v>57.40043838462401</v>
      </c>
      <c r="X22" s="25">
        <v>70.308092524885353</v>
      </c>
      <c r="Y22" s="25">
        <v>33.325979979726505</v>
      </c>
      <c r="Z22">
        <v>18.843180939917762</v>
      </c>
      <c r="AA22" s="16">
        <f t="shared" si="2"/>
        <v>57.40043838462401</v>
      </c>
      <c r="AB22" s="16">
        <f t="shared" si="3"/>
        <v>21.529066678722234</v>
      </c>
    </row>
    <row r="23" spans="2:28">
      <c r="B23" s="7" t="s">
        <v>20</v>
      </c>
      <c r="C23" s="42"/>
      <c r="D23" s="43"/>
      <c r="E23" s="44">
        <v>126.45753151754499</v>
      </c>
      <c r="F23" s="44">
        <v>124.21611979425339</v>
      </c>
      <c r="G23" s="44">
        <v>123.47992291831935</v>
      </c>
      <c r="H23" s="44">
        <v>108.33570519467294</v>
      </c>
      <c r="I23" s="45">
        <v>99.626130733248488</v>
      </c>
      <c r="J23" s="45">
        <v>85.969882074364548</v>
      </c>
      <c r="K23" s="45">
        <v>82.513479089276714</v>
      </c>
      <c r="L23" s="45">
        <v>70.947812615630113</v>
      </c>
      <c r="M23" s="34">
        <f t="shared" si="8"/>
        <v>103.98091796396071</v>
      </c>
      <c r="N23" s="34">
        <f t="shared" si="9"/>
        <v>21.367439434559063</v>
      </c>
      <c r="O23" s="39">
        <v>78.182787150536484</v>
      </c>
      <c r="P23" s="34">
        <v>84.747085580764107</v>
      </c>
      <c r="Q23" s="34">
        <v>61.660939445018833</v>
      </c>
      <c r="R23" s="34">
        <v>65.165289931106116</v>
      </c>
      <c r="S23" s="34">
        <v>76.802869954914428</v>
      </c>
      <c r="T23" s="40">
        <f t="shared" si="0"/>
        <v>76.802869954914428</v>
      </c>
      <c r="U23" s="40">
        <f t="shared" si="1"/>
        <v>9.6019271443090872</v>
      </c>
      <c r="V23" s="41">
        <v>68.97799650313145</v>
      </c>
      <c r="W23" s="25">
        <v>74.713257668596711</v>
      </c>
      <c r="X23" s="25">
        <v>84.89614567229701</v>
      </c>
      <c r="Y23" s="25">
        <v>37.337237474920137</v>
      </c>
      <c r="Z23">
        <v>52.125987279497444</v>
      </c>
      <c r="AA23" s="16">
        <f t="shared" si="2"/>
        <v>68.97799650313145</v>
      </c>
      <c r="AB23" s="16">
        <f t="shared" si="3"/>
        <v>18.890065601269175</v>
      </c>
    </row>
    <row r="24" spans="2:28">
      <c r="B24" s="6" t="s">
        <v>21</v>
      </c>
      <c r="C24" s="34">
        <v>56.878884298988709</v>
      </c>
      <c r="D24" s="34">
        <v>57.499637910059405</v>
      </c>
      <c r="E24" s="38">
        <v>113.81450593890381</v>
      </c>
      <c r="F24" s="38">
        <v>139.63919386141308</v>
      </c>
      <c r="G24" s="38">
        <v>144.2240722988638</v>
      </c>
      <c r="H24" s="38">
        <v>145.08990438784207</v>
      </c>
      <c r="I24" s="34">
        <v>127.63332220237854</v>
      </c>
      <c r="J24" s="34">
        <v>107.58870323098566</v>
      </c>
      <c r="K24" s="34">
        <v>95.706774648245243</v>
      </c>
      <c r="L24" s="34">
        <v>70.187880092267193</v>
      </c>
      <c r="M24" s="34">
        <f t="shared" si="4"/>
        <v>110.70160458494473</v>
      </c>
      <c r="N24" s="34">
        <f>STDEV(C24:L24)</f>
        <v>34.65001618462933</v>
      </c>
      <c r="O24" s="39">
        <v>84.549496235076617</v>
      </c>
      <c r="P24" s="34"/>
      <c r="Q24" s="34">
        <v>94.326636073669306</v>
      </c>
      <c r="R24" s="34">
        <v>115.01296651809885</v>
      </c>
      <c r="S24" s="34">
        <v>125.95699004710733</v>
      </c>
      <c r="T24" s="40">
        <f t="shared" si="0"/>
        <v>104.66980129588407</v>
      </c>
      <c r="U24" s="40">
        <f t="shared" si="1"/>
        <v>18.899672042229398</v>
      </c>
      <c r="V24" s="41">
        <v>101.54829929403429</v>
      </c>
      <c r="W24" s="25">
        <v>102.68169771973602</v>
      </c>
      <c r="X24" s="25">
        <v>124.2452890645511</v>
      </c>
      <c r="Y24" s="25">
        <v>51.494449464567673</v>
      </c>
      <c r="Z24">
        <v>76.920483577783742</v>
      </c>
      <c r="AA24" s="16">
        <f t="shared" si="2"/>
        <v>101.54829929403429</v>
      </c>
      <c r="AB24" s="16">
        <f t="shared" si="3"/>
        <v>27.888997134728609</v>
      </c>
    </row>
    <row r="25" spans="2:28">
      <c r="B25" s="6" t="s">
        <v>22</v>
      </c>
      <c r="C25" s="34">
        <v>76.672327992376623</v>
      </c>
      <c r="D25" s="34">
        <v>145.29373611718782</v>
      </c>
      <c r="E25" s="38">
        <v>157.05414905742947</v>
      </c>
      <c r="F25" s="38">
        <v>190.39636319515898</v>
      </c>
      <c r="G25" s="38">
        <v>197.43003557889551</v>
      </c>
      <c r="H25" s="38">
        <v>170.96073440582245</v>
      </c>
      <c r="I25" s="34">
        <v>181.00926259395041</v>
      </c>
      <c r="J25" s="34">
        <v>160.02919452595316</v>
      </c>
      <c r="K25" s="34">
        <v>174.38136386276173</v>
      </c>
      <c r="L25" s="34">
        <v>52.112539890003767</v>
      </c>
      <c r="M25" s="34">
        <f t="shared" si="4"/>
        <v>165.49496446588779</v>
      </c>
      <c r="N25" s="34">
        <f t="shared" si="5"/>
        <v>48.31079687777887</v>
      </c>
      <c r="O25" s="39">
        <v>147.98950313216932</v>
      </c>
      <c r="P25" s="34"/>
      <c r="Q25" s="34">
        <v>141.82761590050848</v>
      </c>
      <c r="R25" s="34">
        <v>177.11720660247121</v>
      </c>
      <c r="S25" s="34">
        <v>198.2072889079183</v>
      </c>
      <c r="T25" s="40">
        <f t="shared" si="0"/>
        <v>162.55335486732025</v>
      </c>
      <c r="U25" s="40">
        <f t="shared" si="1"/>
        <v>26.263143192050357</v>
      </c>
      <c r="V25" s="41">
        <v>172.51474607502826</v>
      </c>
      <c r="W25" s="25">
        <v>140.30736113521053</v>
      </c>
      <c r="X25" s="25">
        <v>145.79216984661184</v>
      </c>
      <c r="Y25" s="25">
        <v>91.189463177311438</v>
      </c>
      <c r="Z25">
        <v>122.31080081762542</v>
      </c>
      <c r="AA25" s="16">
        <f t="shared" si="2"/>
        <v>140.30736113521053</v>
      </c>
      <c r="AB25" s="16">
        <f t="shared" si="3"/>
        <v>30.127682134563894</v>
      </c>
    </row>
    <row r="26" spans="2:28">
      <c r="B26" s="6" t="s">
        <v>23</v>
      </c>
      <c r="C26" s="34">
        <v>51.532357438818636</v>
      </c>
      <c r="D26" s="34">
        <v>123.27849234354964</v>
      </c>
      <c r="E26" s="38">
        <v>157.07664570378523</v>
      </c>
      <c r="F26" s="38">
        <v>181.54798811745925</v>
      </c>
      <c r="G26" s="38">
        <v>206.74981909470452</v>
      </c>
      <c r="H26" s="38">
        <v>194.89722937316586</v>
      </c>
      <c r="I26" s="34">
        <v>174.76183747906813</v>
      </c>
      <c r="J26" s="34">
        <v>172.34402123973476</v>
      </c>
      <c r="K26" s="34">
        <v>178.50741608585614</v>
      </c>
      <c r="L26" s="34">
        <v>62.949092219650552</v>
      </c>
      <c r="M26" s="34">
        <f t="shared" si="4"/>
        <v>173.55292935940145</v>
      </c>
      <c r="N26" s="34">
        <f t="shared" si="5"/>
        <v>53.947692683818609</v>
      </c>
      <c r="O26" s="39">
        <v>165.52222501434608</v>
      </c>
      <c r="P26" s="34"/>
      <c r="Q26" s="34">
        <v>164.87617323016426</v>
      </c>
      <c r="R26" s="34">
        <v>181.91324726411057</v>
      </c>
      <c r="S26" s="34">
        <v>191.86883740559324</v>
      </c>
      <c r="T26" s="40">
        <f t="shared" si="0"/>
        <v>173.71773613922832</v>
      </c>
      <c r="U26" s="40">
        <f t="shared" si="1"/>
        <v>13.169429764248255</v>
      </c>
      <c r="V26" s="41">
        <v>179.71332917788578</v>
      </c>
      <c r="W26" s="25">
        <v>186.7684938029395</v>
      </c>
      <c r="X26" s="25">
        <v>198.43523776827467</v>
      </c>
      <c r="Y26" s="25">
        <v>113.93996210140173</v>
      </c>
      <c r="Z26">
        <v>88.671636032476044</v>
      </c>
      <c r="AA26" s="16">
        <f t="shared" si="2"/>
        <v>179.71332917788578</v>
      </c>
      <c r="AB26" s="16">
        <f t="shared" si="3"/>
        <v>48.940831901321808</v>
      </c>
    </row>
    <row r="27" spans="2:28">
      <c r="B27" s="6" t="s">
        <v>24</v>
      </c>
      <c r="C27" s="34">
        <v>64.317981105883561</v>
      </c>
      <c r="D27" s="34">
        <v>137.45522331636087</v>
      </c>
      <c r="E27" s="38">
        <v>117.7133973753181</v>
      </c>
      <c r="F27" s="38">
        <v>135.14557206961203</v>
      </c>
      <c r="G27" s="38">
        <v>148.76341098258254</v>
      </c>
      <c r="H27" s="38">
        <v>151.00866628591086</v>
      </c>
      <c r="I27" s="34">
        <v>153.36878446278746</v>
      </c>
      <c r="J27" s="34">
        <v>154.91919491505169</v>
      </c>
      <c r="K27" s="34">
        <v>141.59251913218529</v>
      </c>
      <c r="L27" s="34">
        <v>127.4881950255981</v>
      </c>
      <c r="M27" s="34">
        <f t="shared" si="4"/>
        <v>139.52387122427308</v>
      </c>
      <c r="N27" s="34">
        <f t="shared" si="5"/>
        <v>26.971971362739396</v>
      </c>
      <c r="O27" s="39">
        <v>135.14830177959792</v>
      </c>
      <c r="P27" s="34">
        <v>169.35898376955117</v>
      </c>
      <c r="Q27" s="34">
        <v>146.62625390349228</v>
      </c>
      <c r="R27" s="34">
        <v>147.61685387194754</v>
      </c>
      <c r="S27" s="34">
        <v>183.42628675937181</v>
      </c>
      <c r="T27" s="40">
        <f t="shared" si="0"/>
        <v>147.61685387194754</v>
      </c>
      <c r="U27" s="40">
        <f t="shared" si="1"/>
        <v>19.510597370952151</v>
      </c>
      <c r="V27" s="41">
        <v>149.76064784151458</v>
      </c>
      <c r="W27" s="25">
        <v>141.49435886680436</v>
      </c>
      <c r="X27" s="25">
        <v>173.91537478862574</v>
      </c>
      <c r="Y27" s="25">
        <v>86.656044073876899</v>
      </c>
      <c r="Z27">
        <v>147.26689870278565</v>
      </c>
      <c r="AA27" s="16">
        <f t="shared" si="2"/>
        <v>147.26689870278565</v>
      </c>
      <c r="AB27" s="16">
        <f t="shared" si="3"/>
        <v>32.194630919580234</v>
      </c>
    </row>
    <row r="28" spans="2:28">
      <c r="B28" s="6" t="s">
        <v>25</v>
      </c>
      <c r="C28" s="34">
        <v>53.771660939201958</v>
      </c>
      <c r="D28" s="34">
        <v>134.7737412017558</v>
      </c>
      <c r="E28" s="38">
        <v>133.77269540334444</v>
      </c>
      <c r="F28" s="38">
        <v>172.73908300426649</v>
      </c>
      <c r="G28" s="38">
        <v>175.96051359840041</v>
      </c>
      <c r="H28" s="38">
        <v>167.01301912976066</v>
      </c>
      <c r="I28" s="34">
        <v>162.64701307740026</v>
      </c>
      <c r="J28" s="34">
        <v>160.63021928945139</v>
      </c>
      <c r="K28" s="34">
        <v>142.7943944672254</v>
      </c>
      <c r="L28" s="34">
        <v>126.61215917838314</v>
      </c>
      <c r="M28" s="34">
        <f t="shared" si="4"/>
        <v>151.71230687833838</v>
      </c>
      <c r="N28" s="34">
        <f t="shared" si="5"/>
        <v>35.943361127658051</v>
      </c>
      <c r="O28" s="39">
        <v>143.44383520538361</v>
      </c>
      <c r="P28" s="34">
        <v>161.67315444867614</v>
      </c>
      <c r="Q28" s="34">
        <v>103.55776390581148</v>
      </c>
      <c r="R28" s="34">
        <v>145.79515204646319</v>
      </c>
      <c r="S28" s="34">
        <v>151.93114609892314</v>
      </c>
      <c r="T28" s="40">
        <f t="shared" si="0"/>
        <v>145.79515204646319</v>
      </c>
      <c r="U28" s="40">
        <f t="shared" si="1"/>
        <v>22.23377800842319</v>
      </c>
      <c r="V28" s="41">
        <v>102.11488828217941</v>
      </c>
      <c r="W28" s="25">
        <v>127.90337420346222</v>
      </c>
      <c r="X28" s="25">
        <v>144.96116214801103</v>
      </c>
      <c r="Y28" s="25">
        <v>73.166852770167637</v>
      </c>
      <c r="Z28">
        <v>125.17148138568533</v>
      </c>
      <c r="AA28" s="16">
        <f t="shared" si="2"/>
        <v>125.17148138568533</v>
      </c>
      <c r="AB28" s="16">
        <f t="shared" si="3"/>
        <v>27.762833342027619</v>
      </c>
    </row>
    <row r="29" spans="2:28">
      <c r="B29" s="6" t="s">
        <v>26</v>
      </c>
      <c r="C29" s="36"/>
      <c r="D29" s="37"/>
      <c r="E29" s="38">
        <v>76.814447022635846</v>
      </c>
      <c r="F29" s="38">
        <v>137.48783428072616</v>
      </c>
      <c r="G29" s="38">
        <v>147.93254105321273</v>
      </c>
      <c r="H29" s="38">
        <v>137.92553071436637</v>
      </c>
      <c r="I29" s="34">
        <v>150.89044473163455</v>
      </c>
      <c r="J29" s="34">
        <v>144.70366588132489</v>
      </c>
      <c r="K29" s="34">
        <v>134.35724905752812</v>
      </c>
      <c r="L29" s="34">
        <v>89.270480072744178</v>
      </c>
      <c r="M29" s="34">
        <f>MEDIAN(E29:L29)</f>
        <v>137.70668249754627</v>
      </c>
      <c r="N29" s="34">
        <f>STDEV(E29:L29)</f>
        <v>28.148869327960853</v>
      </c>
      <c r="O29" s="39">
        <v>103.35375589378701</v>
      </c>
      <c r="P29" s="34">
        <v>132.29083426520381</v>
      </c>
      <c r="Q29" s="34">
        <v>86.050737596650265</v>
      </c>
      <c r="R29" s="34">
        <v>97.855640413813461</v>
      </c>
      <c r="S29" s="34">
        <v>106.65625755466624</v>
      </c>
      <c r="T29" s="40">
        <f t="shared" si="0"/>
        <v>103.35375589378701</v>
      </c>
      <c r="U29" s="40">
        <f t="shared" si="1"/>
        <v>17.02988464709453</v>
      </c>
      <c r="V29" s="41">
        <v>57.023777324888563</v>
      </c>
      <c r="W29" s="25">
        <v>67.475863579338409</v>
      </c>
      <c r="X29" s="25">
        <v>100.45537109511332</v>
      </c>
      <c r="Y29" s="25">
        <v>40.058702212047663</v>
      </c>
      <c r="Z29">
        <v>65.447243113755036</v>
      </c>
      <c r="AA29" s="16">
        <f t="shared" si="2"/>
        <v>65.447243113755036</v>
      </c>
      <c r="AB29" s="16">
        <f t="shared" si="3"/>
        <v>22.040515641015332</v>
      </c>
    </row>
    <row r="30" spans="2:28">
      <c r="B30" s="6" t="s">
        <v>27</v>
      </c>
      <c r="C30" s="36"/>
      <c r="D30" s="37"/>
      <c r="E30" s="38">
        <v>93.718055339161225</v>
      </c>
      <c r="F30" s="38">
        <v>92.18417520752304</v>
      </c>
      <c r="G30" s="38">
        <v>100.53674227938716</v>
      </c>
      <c r="H30" s="38">
        <v>85.177690569796781</v>
      </c>
      <c r="I30" s="34">
        <v>98.838681218872864</v>
      </c>
      <c r="J30" s="34">
        <v>65.437231231723388</v>
      </c>
      <c r="K30" s="34">
        <v>80.240686881979485</v>
      </c>
      <c r="L30" s="34">
        <v>70.303250963373046</v>
      </c>
      <c r="M30" s="34">
        <f t="shared" ref="M30:M31" si="10">MEDIAN(E30:L30)</f>
        <v>88.68093288865991</v>
      </c>
      <c r="N30" s="34">
        <f t="shared" ref="N30:N31" si="11">STDEV(E30:L30)</f>
        <v>12.965430529462541</v>
      </c>
      <c r="O30" s="39">
        <v>66.294227634171364</v>
      </c>
      <c r="P30" s="34">
        <v>84.2578150700853</v>
      </c>
      <c r="Q30" s="34">
        <v>57.27210832012215</v>
      </c>
      <c r="R30" s="34">
        <v>66.426717934823614</v>
      </c>
      <c r="S30" s="34">
        <v>87.556321676071533</v>
      </c>
      <c r="T30" s="40">
        <f t="shared" si="0"/>
        <v>66.426717934823614</v>
      </c>
      <c r="U30" s="40">
        <f t="shared" si="1"/>
        <v>12.962716646080221</v>
      </c>
      <c r="V30" s="41">
        <v>70.197118613150494</v>
      </c>
      <c r="W30" s="25">
        <v>56.812218003642087</v>
      </c>
      <c r="X30" s="25">
        <v>64.961490148451105</v>
      </c>
      <c r="Y30" s="25">
        <v>32.572658147641299</v>
      </c>
      <c r="Z30">
        <v>21.867280596844992</v>
      </c>
      <c r="AA30" s="16">
        <f t="shared" si="2"/>
        <v>56.812218003642087</v>
      </c>
      <c r="AB30" s="16">
        <f t="shared" si="3"/>
        <v>21.040209873450728</v>
      </c>
    </row>
    <row r="31" spans="2:28">
      <c r="B31" s="6" t="s">
        <v>28</v>
      </c>
      <c r="C31" s="36"/>
      <c r="D31" s="37"/>
      <c r="E31" s="38">
        <v>23.711043867701445</v>
      </c>
      <c r="F31" s="38">
        <v>73.674137481844554</v>
      </c>
      <c r="G31" s="38">
        <v>87.574440548848116</v>
      </c>
      <c r="H31" s="38">
        <v>82.565414813192731</v>
      </c>
      <c r="I31" s="34">
        <v>50.827733223946964</v>
      </c>
      <c r="J31" s="34">
        <v>88.490894532335204</v>
      </c>
      <c r="K31" s="34">
        <v>58.938673196690651</v>
      </c>
      <c r="L31" s="34">
        <v>57.825454858447181</v>
      </c>
      <c r="M31" s="34">
        <f t="shared" si="10"/>
        <v>66.306405339267599</v>
      </c>
      <c r="N31" s="34">
        <f t="shared" si="11"/>
        <v>22.159905087620054</v>
      </c>
      <c r="O31" s="39">
        <v>34.467994164341064</v>
      </c>
      <c r="P31" s="34">
        <v>70.881342054472142</v>
      </c>
      <c r="Q31" s="34">
        <v>37.599877311318899</v>
      </c>
      <c r="R31" s="34">
        <v>44.419744610314645</v>
      </c>
      <c r="S31" s="34">
        <v>44.792372038978868</v>
      </c>
      <c r="T31" s="40">
        <f t="shared" si="0"/>
        <v>44.419744610314645</v>
      </c>
      <c r="U31" s="40">
        <f t="shared" si="1"/>
        <v>14.367077860252076</v>
      </c>
      <c r="V31" s="41">
        <v>71.390068701070163</v>
      </c>
      <c r="W31" s="25">
        <v>81.25376531235986</v>
      </c>
      <c r="X31" s="25">
        <v>94.183593236308198</v>
      </c>
      <c r="Y31" s="25">
        <v>26.662390880247695</v>
      </c>
      <c r="Z31">
        <v>19.671953203729469</v>
      </c>
      <c r="AA31" s="16">
        <f t="shared" si="2"/>
        <v>71.390068701070163</v>
      </c>
      <c r="AB31" s="16">
        <f t="shared" si="3"/>
        <v>33.460310509163122</v>
      </c>
    </row>
    <row r="32" spans="2:28">
      <c r="B32" s="6"/>
      <c r="C32" s="36"/>
      <c r="D32" s="37"/>
      <c r="E32" s="38"/>
      <c r="F32" s="38"/>
      <c r="G32" s="38"/>
      <c r="H32" s="38"/>
      <c r="I32" s="34"/>
      <c r="J32" s="34"/>
      <c r="K32" s="34"/>
      <c r="L32" s="34"/>
      <c r="M32" s="34"/>
      <c r="N32" s="34"/>
      <c r="O32" s="39"/>
      <c r="P32" s="34"/>
      <c r="Q32" s="34"/>
      <c r="R32" s="34"/>
      <c r="S32" s="34"/>
      <c r="T32" s="40"/>
      <c r="U32" s="40"/>
      <c r="V32" s="41"/>
      <c r="W32" s="25"/>
      <c r="X32" s="25"/>
      <c r="Y32" s="25"/>
      <c r="AA32" s="16"/>
      <c r="AB32" s="16"/>
    </row>
    <row r="33" spans="2:28">
      <c r="B33" s="35" t="s">
        <v>70</v>
      </c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5"/>
      <c r="V33" s="26"/>
      <c r="W33" s="25"/>
      <c r="X33" s="25"/>
      <c r="Y33" s="25"/>
      <c r="AA33" s="25"/>
      <c r="AB33" s="25"/>
    </row>
    <row r="34" spans="2:28">
      <c r="B34" s="9" t="s">
        <v>61</v>
      </c>
      <c r="C34" s="26"/>
      <c r="D34" s="27"/>
      <c r="E34" s="25"/>
      <c r="F34" s="25"/>
      <c r="G34" s="25"/>
      <c r="H34" s="25"/>
      <c r="I34" s="25"/>
      <c r="J34" s="25"/>
      <c r="K34" s="25"/>
      <c r="L34" s="25"/>
      <c r="M34" s="31">
        <f>MEDIAN(M4:M11:M15)</f>
        <v>163.37184924839562</v>
      </c>
      <c r="N34" s="25"/>
      <c r="O34" s="25"/>
      <c r="P34" s="25"/>
      <c r="Q34" s="25"/>
      <c r="R34" s="25"/>
      <c r="S34" s="25"/>
      <c r="T34" s="31">
        <f>MEDIAN(T4:T11:T15)</f>
        <v>161.56145141741993</v>
      </c>
      <c r="U34" s="25"/>
      <c r="V34" s="25"/>
      <c r="W34" s="25"/>
      <c r="X34" s="25"/>
      <c r="Y34" s="25"/>
      <c r="Z34" s="25"/>
      <c r="AA34" s="31">
        <f>MEDIAN(AA4:AA11:AA15)</f>
        <v>157.12243234114547</v>
      </c>
      <c r="AB34" s="25"/>
    </row>
    <row r="35" spans="2:28">
      <c r="B35" s="9" t="s">
        <v>62</v>
      </c>
      <c r="C35" s="26"/>
      <c r="D35" s="27"/>
      <c r="E35" s="25"/>
      <c r="F35" s="25"/>
      <c r="G35" s="25"/>
      <c r="H35" s="25"/>
      <c r="I35" s="25"/>
      <c r="J35" s="25"/>
      <c r="K35" s="25"/>
      <c r="L35" s="25"/>
      <c r="M35" s="25">
        <f>STDEV(M4:M11,M15)</f>
        <v>57.909239381875039</v>
      </c>
      <c r="N35" s="25"/>
      <c r="O35" s="25"/>
      <c r="P35" s="25"/>
      <c r="Q35" s="25"/>
      <c r="R35" s="25"/>
      <c r="S35" s="25"/>
      <c r="T35" s="25">
        <f>STDEV(T4:T11,T15)</f>
        <v>67.262396370555678</v>
      </c>
      <c r="U35" s="25"/>
      <c r="V35" s="25"/>
      <c r="W35" s="25"/>
      <c r="X35" s="25"/>
      <c r="Y35" s="25"/>
      <c r="Z35" s="25"/>
      <c r="AA35" s="25">
        <f>STDEV(AA4:AA11,AA15)</f>
        <v>53.980487800033742</v>
      </c>
      <c r="AB35" s="25"/>
    </row>
    <row r="36" spans="2:28">
      <c r="B36" s="9" t="s">
        <v>63</v>
      </c>
      <c r="C36" s="26"/>
      <c r="D36" s="27"/>
      <c r="E36" s="25"/>
      <c r="F36" s="25"/>
      <c r="G36" s="25"/>
      <c r="H36" s="25"/>
      <c r="I36" s="25"/>
      <c r="J36" s="25"/>
      <c r="K36" s="25"/>
      <c r="L36" s="25"/>
      <c r="M36" s="31">
        <f>MEDIAN(M16:M20,M23)</f>
        <v>142.80145101844164</v>
      </c>
      <c r="N36" s="25"/>
      <c r="O36" s="25"/>
      <c r="P36" s="25"/>
      <c r="Q36" s="25"/>
      <c r="R36" s="25"/>
      <c r="S36" s="25"/>
      <c r="T36" s="31">
        <f>MEDIAN(T16:T20,T23)</f>
        <v>145.34956788265708</v>
      </c>
      <c r="U36" s="25"/>
      <c r="V36" s="25"/>
      <c r="W36" s="25"/>
      <c r="X36" s="25"/>
      <c r="Y36" s="25"/>
      <c r="Z36" s="25"/>
      <c r="AA36" s="31">
        <f>MEDIAN(AA16:AA20,AA23)</f>
        <v>126.04835255043076</v>
      </c>
      <c r="AB36" s="25"/>
    </row>
    <row r="37" spans="2:28">
      <c r="B37" s="9" t="s">
        <v>64</v>
      </c>
      <c r="C37" s="26"/>
      <c r="D37" s="27"/>
      <c r="E37" s="25"/>
      <c r="F37" s="25"/>
      <c r="G37" s="25"/>
      <c r="H37" s="25"/>
      <c r="I37" s="25"/>
      <c r="J37" s="25"/>
      <c r="K37" s="25"/>
      <c r="L37" s="25"/>
      <c r="M37" s="25">
        <f>STDEV(M16:M20,M23)</f>
        <v>34.173609267981881</v>
      </c>
      <c r="N37" s="25"/>
      <c r="O37" s="25"/>
      <c r="P37" s="25"/>
      <c r="Q37" s="25"/>
      <c r="R37" s="25"/>
      <c r="S37" s="25"/>
      <c r="T37" s="25">
        <f>STDEV(T16:T20,T23)</f>
        <v>46.241317177841637</v>
      </c>
      <c r="U37" s="25"/>
      <c r="V37" s="25"/>
      <c r="W37" s="25"/>
      <c r="X37" s="25"/>
      <c r="Y37" s="25"/>
      <c r="Z37" s="25"/>
      <c r="AA37" s="25">
        <f>STDEV(AA16:AA20,AA23)</f>
        <v>46.106978448584599</v>
      </c>
      <c r="AB37" s="25"/>
    </row>
    <row r="38" spans="2:28">
      <c r="B38" s="9" t="s">
        <v>65</v>
      </c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31">
        <f>MEDIAN(M24:M28,M31)</f>
        <v>145.61808905130573</v>
      </c>
      <c r="N38" s="25"/>
      <c r="O38" s="25"/>
      <c r="P38" s="25"/>
      <c r="Q38" s="25"/>
      <c r="R38" s="25"/>
      <c r="S38" s="25"/>
      <c r="T38" s="31">
        <f>MEDIAN(T24:T28,T31)</f>
        <v>146.70600295920536</v>
      </c>
      <c r="U38" s="25"/>
      <c r="V38" s="25"/>
      <c r="W38" s="25"/>
      <c r="X38" s="25"/>
      <c r="Y38" s="25"/>
      <c r="Z38" s="25"/>
      <c r="AA38" s="31">
        <f>MEDIAN(AA24:AA28,AA31)</f>
        <v>132.73942126044793</v>
      </c>
    </row>
    <row r="39" spans="2:28">
      <c r="B39" s="9" t="s">
        <v>66</v>
      </c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5">
        <f>STDEV(M24:M28,M31)</f>
        <v>40.060049082329087</v>
      </c>
      <c r="N39" s="25"/>
      <c r="O39" s="25"/>
      <c r="P39" s="25"/>
      <c r="Q39" s="25"/>
      <c r="R39" s="25"/>
      <c r="S39" s="25"/>
      <c r="T39" s="25">
        <f>STDEV(T24:T28,T31)</f>
        <v>47.950286226723946</v>
      </c>
      <c r="U39" s="25"/>
      <c r="V39" s="25"/>
      <c r="W39" s="25"/>
      <c r="X39" s="25"/>
      <c r="Y39" s="25"/>
      <c r="Z39" s="25"/>
      <c r="AA39" s="25">
        <f>STDEV(AA24:AA28,AA31)</f>
        <v>37.704645231161642</v>
      </c>
    </row>
    <row r="40" spans="2:28">
      <c r="B40" s="35" t="s">
        <v>71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5"/>
    </row>
    <row r="41" spans="2:28">
      <c r="B41" s="9" t="s">
        <v>61</v>
      </c>
      <c r="C41" s="26"/>
      <c r="D41" s="27"/>
      <c r="E41" s="25"/>
      <c r="F41" s="25"/>
      <c r="G41" s="25"/>
      <c r="H41" s="25"/>
      <c r="I41" s="25"/>
      <c r="J41" s="25"/>
      <c r="K41" s="25"/>
      <c r="L41" s="25"/>
      <c r="M41" s="31">
        <f>MEDIAN(M12:M14)</f>
        <v>100.92762902757794</v>
      </c>
      <c r="N41" s="25"/>
      <c r="O41" s="25"/>
      <c r="P41" s="25"/>
      <c r="Q41" s="25"/>
      <c r="R41" s="25"/>
      <c r="S41" s="25"/>
      <c r="T41" s="31">
        <f>MEDIAN(T12:T14)</f>
        <v>80.498447897142398</v>
      </c>
      <c r="U41" s="25"/>
      <c r="V41" s="25"/>
      <c r="W41" s="25"/>
      <c r="X41" s="25"/>
      <c r="Y41" s="25"/>
      <c r="Z41" s="25"/>
      <c r="AA41" s="31">
        <f>MEDIAN(AA12:AA14)</f>
        <v>80.756436190146474</v>
      </c>
      <c r="AB41" s="25"/>
    </row>
    <row r="42" spans="2:28">
      <c r="B42" s="9" t="s">
        <v>62</v>
      </c>
      <c r="C42" s="26"/>
      <c r="D42" s="27"/>
      <c r="E42" s="25"/>
      <c r="F42" s="25"/>
      <c r="G42" s="25"/>
      <c r="H42" s="25"/>
      <c r="I42" s="25"/>
      <c r="J42" s="25"/>
      <c r="K42" s="25"/>
      <c r="L42" s="25"/>
      <c r="M42" s="25">
        <f>STDEV(M11:M14)</f>
        <v>46.780033770222076</v>
      </c>
      <c r="N42" s="25"/>
      <c r="O42" s="25"/>
      <c r="P42" s="25"/>
      <c r="Q42" s="25"/>
      <c r="R42" s="25"/>
      <c r="S42" s="25"/>
      <c r="T42" s="25">
        <f>STDEV(T11:T14)</f>
        <v>57.213404625393842</v>
      </c>
      <c r="U42" s="25"/>
      <c r="V42" s="25"/>
      <c r="W42" s="25"/>
      <c r="X42" s="25"/>
      <c r="Y42" s="25"/>
      <c r="Z42" s="25"/>
      <c r="AA42" s="25">
        <f>STDEV(AA11:AA14)</f>
        <v>53.797096922664636</v>
      </c>
      <c r="AB42" s="25"/>
    </row>
    <row r="43" spans="2:28">
      <c r="B43" s="9" t="s">
        <v>63</v>
      </c>
      <c r="C43" s="26"/>
      <c r="D43" s="27"/>
      <c r="E43" s="25"/>
      <c r="F43" s="25"/>
      <c r="G43" s="25"/>
      <c r="H43" s="25"/>
      <c r="I43" s="25"/>
      <c r="J43" s="25"/>
      <c r="K43" s="25"/>
      <c r="L43" s="25"/>
      <c r="M43" s="31">
        <f>MEDIAN(M21:M22)</f>
        <v>84.688941827525113</v>
      </c>
      <c r="N43" s="25"/>
      <c r="O43" s="25"/>
      <c r="P43" s="25"/>
      <c r="Q43" s="25"/>
      <c r="R43" s="25"/>
      <c r="S43" s="25"/>
      <c r="T43" s="31">
        <f>MEDIAN(T21:T22)</f>
        <v>70.586461168104961</v>
      </c>
      <c r="U43" s="25"/>
      <c r="V43" s="25"/>
      <c r="W43" s="25"/>
      <c r="X43" s="25"/>
      <c r="Y43" s="25"/>
      <c r="Z43" s="25"/>
      <c r="AA43" s="31">
        <f>MEDIAN(AA21:AA22)</f>
        <v>48.289829111017198</v>
      </c>
      <c r="AB43" s="25"/>
    </row>
    <row r="44" spans="2:28">
      <c r="B44" s="9" t="s">
        <v>64</v>
      </c>
      <c r="C44" s="26"/>
      <c r="D44" s="27"/>
      <c r="E44" s="25"/>
      <c r="F44" s="25"/>
      <c r="G44" s="25"/>
      <c r="H44" s="25"/>
      <c r="I44" s="25"/>
      <c r="J44" s="25"/>
      <c r="K44" s="25"/>
      <c r="L44" s="25"/>
      <c r="M44" s="25">
        <f>STDEV(M21:M22)</f>
        <v>18.230138754521889</v>
      </c>
      <c r="N44" s="25"/>
      <c r="O44" s="25"/>
      <c r="P44" s="25"/>
      <c r="Q44" s="25"/>
      <c r="R44" s="25"/>
      <c r="S44" s="25"/>
      <c r="T44" s="25">
        <f>STDEV(T21:T22)</f>
        <v>16.219582667844556</v>
      </c>
      <c r="U44" s="25"/>
      <c r="V44" s="25"/>
      <c r="W44" s="25"/>
      <c r="X44" s="25"/>
      <c r="Y44" s="25"/>
      <c r="Z44" s="25"/>
      <c r="AA44" s="25">
        <f>STDEV(AA21:AA22)</f>
        <v>12.884347196216863</v>
      </c>
      <c r="AB44" s="25"/>
    </row>
    <row r="45" spans="2:28">
      <c r="B45" s="9" t="s">
        <v>65</v>
      </c>
      <c r="C45" s="26"/>
      <c r="D45" s="25"/>
      <c r="E45" s="25"/>
      <c r="F45" s="25"/>
      <c r="G45" s="25"/>
      <c r="H45" s="25"/>
      <c r="I45" s="25"/>
      <c r="J45" s="25"/>
      <c r="K45" s="25"/>
      <c r="L45" s="25"/>
      <c r="M45" s="31">
        <f>MEDIAN(M29:M30)</f>
        <v>113.19380769310308</v>
      </c>
      <c r="N45" s="25"/>
      <c r="O45" s="25"/>
      <c r="P45" s="25"/>
      <c r="Q45" s="25"/>
      <c r="R45" s="25"/>
      <c r="S45" s="25"/>
      <c r="T45" s="31">
        <f>MEDIAN(T29:T30)</f>
        <v>84.890236914305319</v>
      </c>
      <c r="U45" s="25"/>
      <c r="V45" s="25"/>
      <c r="W45" s="25"/>
      <c r="X45" s="25"/>
      <c r="Y45" s="25"/>
      <c r="Z45" s="25"/>
      <c r="AA45" s="31">
        <f>MEDIAN(AA29:AA30)</f>
        <v>61.129730558698562</v>
      </c>
    </row>
    <row r="46" spans="2:28">
      <c r="B46" s="9" t="s">
        <v>66</v>
      </c>
      <c r="C46" s="26"/>
      <c r="D46" s="25"/>
      <c r="E46" s="25"/>
      <c r="F46" s="25"/>
      <c r="G46" s="25"/>
      <c r="H46" s="25"/>
      <c r="I46" s="25"/>
      <c r="J46" s="25"/>
      <c r="K46" s="25"/>
      <c r="L46" s="25"/>
      <c r="M46" s="25">
        <f>STDEV(M31:M39)</f>
        <v>55.389612064563536</v>
      </c>
      <c r="N46" s="25"/>
      <c r="O46" s="25"/>
      <c r="P46" s="25"/>
      <c r="Q46" s="25"/>
      <c r="R46" s="25"/>
      <c r="S46" s="25"/>
      <c r="T46" s="25">
        <f>STDEV(T31:T39)</f>
        <v>54.088665170503766</v>
      </c>
      <c r="U46" s="25"/>
      <c r="V46" s="25"/>
      <c r="W46" s="25"/>
      <c r="X46" s="25"/>
      <c r="Y46" s="25"/>
      <c r="Z46" s="25"/>
      <c r="AA46" s="25">
        <f>STDEV(AA31:AA39)</f>
        <v>48.189311367841732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O38"/>
  <sheetViews>
    <sheetView topLeftCell="A13" workbookViewId="0">
      <selection activeCell="P23" sqref="P23"/>
    </sheetView>
  </sheetViews>
  <sheetFormatPr baseColWidth="10" defaultColWidth="11.5703125" defaultRowHeight="12.75"/>
  <cols>
    <col min="1" max="1" width="8.5703125" customWidth="1"/>
    <col min="2" max="2" width="15.140625" customWidth="1"/>
    <col min="3" max="3" width="8.140625" customWidth="1"/>
    <col min="4" max="5" width="8.140625" bestFit="1" customWidth="1"/>
    <col min="6" max="6" width="9" bestFit="1" customWidth="1"/>
    <col min="7" max="7" width="7.85546875" bestFit="1" customWidth="1"/>
    <col min="8" max="8" width="9.140625" customWidth="1"/>
    <col min="9" max="9" width="8.140625" bestFit="1" customWidth="1"/>
    <col min="10" max="10" width="9" bestFit="1" customWidth="1"/>
    <col min="11" max="11" width="7.85546875" bestFit="1" customWidth="1"/>
    <col min="12" max="12" width="9.5703125" customWidth="1"/>
    <col min="13" max="13" width="8.140625" bestFit="1" customWidth="1"/>
    <col min="14" max="14" width="9" bestFit="1" customWidth="1"/>
    <col min="15" max="15" width="7.85546875" bestFit="1" customWidth="1"/>
  </cols>
  <sheetData>
    <row r="1" spans="2:15">
      <c r="B1" s="1" t="s">
        <v>29</v>
      </c>
      <c r="C1" s="1"/>
      <c r="D1" s="1"/>
      <c r="E1" s="1"/>
    </row>
    <row r="2" spans="2:15">
      <c r="C2" t="s">
        <v>31</v>
      </c>
      <c r="H2" s="10" t="s">
        <v>35</v>
      </c>
      <c r="L2" s="10" t="s">
        <v>41</v>
      </c>
    </row>
    <row r="3" spans="2:15" s="4" customFormat="1">
      <c r="C3" s="5" t="s">
        <v>47</v>
      </c>
      <c r="D3" s="5" t="s">
        <v>48</v>
      </c>
      <c r="E3" s="5" t="s">
        <v>49</v>
      </c>
      <c r="F3" s="4" t="s">
        <v>0</v>
      </c>
      <c r="G3" s="4" t="s">
        <v>34</v>
      </c>
      <c r="H3" s="12" t="s">
        <v>50</v>
      </c>
      <c r="I3" s="4" t="s">
        <v>51</v>
      </c>
      <c r="J3" s="4" t="s">
        <v>0</v>
      </c>
      <c r="K3" s="4" t="s">
        <v>34</v>
      </c>
      <c r="L3" s="12" t="s">
        <v>52</v>
      </c>
      <c r="M3" s="4" t="s">
        <v>53</v>
      </c>
      <c r="N3" s="4" t="s">
        <v>0</v>
      </c>
      <c r="O3" s="4" t="s">
        <v>34</v>
      </c>
    </row>
    <row r="4" spans="2:15">
      <c r="B4" s="6" t="s">
        <v>1</v>
      </c>
      <c r="C4" s="28">
        <v>35.407480479737977</v>
      </c>
      <c r="D4" s="28">
        <v>79.956982737925244</v>
      </c>
      <c r="E4" s="15">
        <v>54.976385788751472</v>
      </c>
      <c r="F4" s="16">
        <f>MEDIAN(C4:E4)</f>
        <v>54.976385788751472</v>
      </c>
      <c r="G4" s="16">
        <f>STDEV(C4:E4)</f>
        <v>22.329466445269244</v>
      </c>
      <c r="H4" s="33">
        <v>36.727824011015059</v>
      </c>
      <c r="I4" s="29">
        <v>64.385494898404588</v>
      </c>
      <c r="J4" s="16">
        <f>MEDIAN(H4:I4)</f>
        <v>50.556659454709823</v>
      </c>
      <c r="K4" s="16">
        <f>STDEV(H4:I4)</f>
        <v>19.556926636298908</v>
      </c>
      <c r="L4" s="33">
        <v>50.761406260196907</v>
      </c>
      <c r="M4" s="29">
        <v>28.315992855779378</v>
      </c>
      <c r="N4" s="16">
        <f>MEDIAN(L4:M4)</f>
        <v>39.538699557988139</v>
      </c>
      <c r="O4" s="16">
        <f>STDEV(L4:M4)</f>
        <v>15.871304024799088</v>
      </c>
    </row>
    <row r="5" spans="2:15">
      <c r="B5" s="6" t="s">
        <v>2</v>
      </c>
      <c r="C5" s="15">
        <v>174.64719984317779</v>
      </c>
      <c r="D5" s="15">
        <v>190.89978007213602</v>
      </c>
      <c r="E5" s="15">
        <v>174.21396134121915</v>
      </c>
      <c r="F5" s="16">
        <f t="shared" ref="F5:F31" si="0">MEDIAN(C5:E5)</f>
        <v>174.64719984317779</v>
      </c>
      <c r="G5" s="16">
        <f t="shared" ref="G5:G31" si="1">STDEV(C5:E5)</f>
        <v>9.5109639050529022</v>
      </c>
      <c r="H5" s="33">
        <v>178.61996442550631</v>
      </c>
      <c r="I5" s="29">
        <v>209.76583494691423</v>
      </c>
      <c r="J5" s="16">
        <f t="shared" ref="J5:J31" si="2">MEDIAN(H5:I5)</f>
        <v>194.19289968621027</v>
      </c>
      <c r="K5" s="16">
        <f t="shared" ref="K5:K31" si="3">STDEV(H5:I5)</f>
        <v>22.023456251645772</v>
      </c>
      <c r="L5" s="33">
        <v>153.56134101768009</v>
      </c>
      <c r="M5" s="29">
        <v>147.3436558544214</v>
      </c>
      <c r="N5" s="16">
        <f t="shared" ref="N5:N31" si="4">MEDIAN(L5:M5)</f>
        <v>150.45249843605075</v>
      </c>
      <c r="O5" s="16">
        <f t="shared" ref="O5:O31" si="5">STDEV(L5:M5)</f>
        <v>4.3965673422227649</v>
      </c>
    </row>
    <row r="6" spans="2:15">
      <c r="B6" s="6" t="s">
        <v>3</v>
      </c>
      <c r="C6" s="15">
        <v>164.01199875833004</v>
      </c>
      <c r="D6" s="15">
        <v>149.08444958543836</v>
      </c>
      <c r="E6" s="15">
        <v>132.40847394330225</v>
      </c>
      <c r="F6" s="16">
        <f t="shared" si="0"/>
        <v>149.08444958543836</v>
      </c>
      <c r="G6" s="16">
        <f t="shared" si="1"/>
        <v>15.809821149421975</v>
      </c>
      <c r="H6" s="33">
        <v>144.97180930121405</v>
      </c>
      <c r="I6" s="29">
        <v>190.89515253758063</v>
      </c>
      <c r="J6" s="16">
        <f t="shared" si="2"/>
        <v>167.93348091939734</v>
      </c>
      <c r="K6" s="16">
        <f t="shared" si="3"/>
        <v>32.472707417192204</v>
      </c>
      <c r="L6" s="33">
        <v>173.53059415402242</v>
      </c>
      <c r="M6" s="29">
        <v>79.231630619273901</v>
      </c>
      <c r="N6" s="16">
        <f t="shared" si="4"/>
        <v>126.38111238664817</v>
      </c>
      <c r="O6" s="16">
        <f t="shared" si="5"/>
        <v>66.679436574283599</v>
      </c>
    </row>
    <row r="7" spans="2:15">
      <c r="B7" s="6" t="s">
        <v>4</v>
      </c>
      <c r="C7" s="15">
        <v>173.65007343211036</v>
      </c>
      <c r="D7" s="15">
        <v>176.65952970202858</v>
      </c>
      <c r="E7" s="15">
        <v>171.56189506849449</v>
      </c>
      <c r="F7" s="16">
        <f t="shared" si="0"/>
        <v>173.65007343211036</v>
      </c>
      <c r="G7" s="16">
        <f t="shared" si="1"/>
        <v>2.562654703491575</v>
      </c>
      <c r="H7" s="33">
        <v>186.83941486575685</v>
      </c>
      <c r="I7" s="29">
        <v>233.98024365494814</v>
      </c>
      <c r="J7" s="16">
        <f t="shared" si="2"/>
        <v>210.4098292603525</v>
      </c>
      <c r="K7" s="16">
        <f t="shared" si="3"/>
        <v>33.333599707591297</v>
      </c>
      <c r="L7" s="33">
        <v>263.6887783970152</v>
      </c>
      <c r="M7" s="29">
        <v>186.04280571703242</v>
      </c>
      <c r="N7" s="16">
        <f t="shared" si="4"/>
        <v>224.86579205702381</v>
      </c>
      <c r="O7" s="16">
        <f t="shared" si="5"/>
        <v>54.903993813841389</v>
      </c>
    </row>
    <row r="8" spans="2:15">
      <c r="B8" s="6" t="s">
        <v>5</v>
      </c>
      <c r="C8" s="28">
        <v>125.18702415750063</v>
      </c>
      <c r="D8" s="28">
        <v>152.81217117877515</v>
      </c>
      <c r="E8" s="15">
        <v>131.82233568045794</v>
      </c>
      <c r="F8" s="16">
        <f t="shared" si="0"/>
        <v>131.82233568045794</v>
      </c>
      <c r="G8" s="16">
        <f t="shared" si="1"/>
        <v>14.420756459585929</v>
      </c>
      <c r="H8" s="33">
        <v>139.45631588124857</v>
      </c>
      <c r="I8" s="29">
        <v>186.65928286306996</v>
      </c>
      <c r="J8" s="16">
        <f t="shared" si="2"/>
        <v>163.05779937215925</v>
      </c>
      <c r="K8" s="16">
        <f t="shared" si="3"/>
        <v>33.377538044970777</v>
      </c>
      <c r="L8" s="33">
        <v>118.43704444245219</v>
      </c>
      <c r="M8" s="29">
        <v>113.54313543742602</v>
      </c>
      <c r="N8" s="16">
        <f t="shared" si="4"/>
        <v>115.99008993993911</v>
      </c>
      <c r="O8" s="16">
        <f t="shared" si="5"/>
        <v>3.4605162439639163</v>
      </c>
    </row>
    <row r="9" spans="2:15">
      <c r="B9" s="6" t="s">
        <v>6</v>
      </c>
      <c r="C9" s="24">
        <v>159.7250136635553</v>
      </c>
      <c r="D9" s="15">
        <v>168.93303383682337</v>
      </c>
      <c r="E9" s="15">
        <v>148.75009777670437</v>
      </c>
      <c r="F9" s="16">
        <f t="shared" si="0"/>
        <v>159.7250136635553</v>
      </c>
      <c r="G9" s="16">
        <f t="shared" si="1"/>
        <v>10.104349906860707</v>
      </c>
      <c r="H9" s="33">
        <v>171.58117625015942</v>
      </c>
      <c r="I9" s="29">
        <v>204.89569739659586</v>
      </c>
      <c r="J9" s="16">
        <f t="shared" si="2"/>
        <v>188.23843682337764</v>
      </c>
      <c r="K9" s="16">
        <f t="shared" si="3"/>
        <v>23.556923814627837</v>
      </c>
      <c r="L9" s="33">
        <v>169.30641105790792</v>
      </c>
      <c r="M9" s="29">
        <v>178.49424880395728</v>
      </c>
      <c r="N9" s="16">
        <f t="shared" si="4"/>
        <v>173.9003299309326</v>
      </c>
      <c r="O9" s="16">
        <f t="shared" si="5"/>
        <v>6.4967823746735158</v>
      </c>
    </row>
    <row r="10" spans="2:15">
      <c r="B10" s="6" t="s">
        <v>7</v>
      </c>
      <c r="C10" s="28">
        <v>118.83989199021526</v>
      </c>
      <c r="D10" s="28">
        <v>152.32018545285493</v>
      </c>
      <c r="E10" s="15">
        <v>102.01093466110945</v>
      </c>
      <c r="F10" s="16">
        <f t="shared" si="0"/>
        <v>118.83989199021526</v>
      </c>
      <c r="G10" s="16">
        <f t="shared" si="1"/>
        <v>25.609778634849874</v>
      </c>
      <c r="H10" s="33">
        <v>129.0059191041851</v>
      </c>
      <c r="I10" s="29">
        <v>164.8946798501558</v>
      </c>
      <c r="J10" s="16">
        <f t="shared" si="2"/>
        <v>146.95029947717046</v>
      </c>
      <c r="K10" s="16">
        <f t="shared" si="3"/>
        <v>25.377186091857403</v>
      </c>
      <c r="L10" s="33">
        <v>138.92009979830416</v>
      </c>
      <c r="M10" s="29">
        <v>61.218173851168373</v>
      </c>
      <c r="N10" s="16">
        <f t="shared" si="4"/>
        <v>100.06913682473626</v>
      </c>
      <c r="O10" s="16">
        <f t="shared" si="5"/>
        <v>54.943558748474679</v>
      </c>
    </row>
    <row r="11" spans="2:15">
      <c r="B11" s="6" t="s">
        <v>8</v>
      </c>
      <c r="C11" s="24">
        <v>159.57117962461047</v>
      </c>
      <c r="D11" s="15">
        <v>183.42975519005958</v>
      </c>
      <c r="E11" s="15">
        <v>157.05416597550115</v>
      </c>
      <c r="F11" s="16">
        <f t="shared" si="0"/>
        <v>159.57117962461047</v>
      </c>
      <c r="G11" s="16">
        <f t="shared" si="1"/>
        <v>14.55586188984344</v>
      </c>
      <c r="H11" s="33">
        <v>159.08338267047526</v>
      </c>
      <c r="I11" s="29">
        <v>182.04264525630163</v>
      </c>
      <c r="J11" s="16">
        <f t="shared" si="2"/>
        <v>170.56301396338844</v>
      </c>
      <c r="K11" s="16">
        <f t="shared" si="3"/>
        <v>16.234650265480369</v>
      </c>
      <c r="L11" s="33">
        <v>151.7073287602008</v>
      </c>
      <c r="M11" s="29">
        <v>108.61440466706271</v>
      </c>
      <c r="N11" s="16">
        <f t="shared" si="4"/>
        <v>130.16086671363175</v>
      </c>
      <c r="O11" s="16">
        <f t="shared" si="5"/>
        <v>30.471298847415188</v>
      </c>
    </row>
    <row r="12" spans="2:15">
      <c r="B12" s="6" t="s">
        <v>9</v>
      </c>
      <c r="C12" s="28">
        <v>83.405968367874834</v>
      </c>
      <c r="D12" s="28">
        <v>116.18479979711344</v>
      </c>
      <c r="E12" s="15">
        <v>72.607663936579954</v>
      </c>
      <c r="F12" s="16">
        <f t="shared" si="0"/>
        <v>83.405968367874834</v>
      </c>
      <c r="G12" s="16">
        <f t="shared" si="1"/>
        <v>22.69369199529811</v>
      </c>
      <c r="H12" s="33">
        <v>93.973859600841351</v>
      </c>
      <c r="I12" s="29">
        <v>133.44954347435123</v>
      </c>
      <c r="J12" s="16">
        <f t="shared" si="2"/>
        <v>113.7117015375963</v>
      </c>
      <c r="K12" s="16">
        <f t="shared" si="3"/>
        <v>27.913523758935241</v>
      </c>
      <c r="L12" s="33">
        <v>27.829902478976468</v>
      </c>
      <c r="M12" s="29">
        <v>16.921054860674143</v>
      </c>
      <c r="N12" s="16">
        <f t="shared" si="4"/>
        <v>22.375478669825306</v>
      </c>
      <c r="O12" s="16">
        <f t="shared" si="5"/>
        <v>7.7137201258322978</v>
      </c>
    </row>
    <row r="13" spans="2:15">
      <c r="B13" s="6" t="s">
        <v>10</v>
      </c>
      <c r="C13" s="28">
        <v>130.80559692977414</v>
      </c>
      <c r="D13" s="28">
        <v>144.88625136228569</v>
      </c>
      <c r="E13" s="15">
        <v>154.32321151038676</v>
      </c>
      <c r="F13" s="16">
        <f t="shared" si="0"/>
        <v>144.88625136228569</v>
      </c>
      <c r="G13" s="16">
        <f t="shared" si="1"/>
        <v>11.83497107197501</v>
      </c>
      <c r="H13" s="33">
        <v>137.65926099272627</v>
      </c>
      <c r="I13" s="29">
        <v>162.96752983908812</v>
      </c>
      <c r="J13" s="16">
        <f t="shared" si="2"/>
        <v>150.31339541590719</v>
      </c>
      <c r="K13" s="16">
        <f t="shared" si="3"/>
        <v>17.895648521354637</v>
      </c>
      <c r="L13" s="33">
        <v>111.47402537329515</v>
      </c>
      <c r="M13" s="29">
        <v>133.8089821923202</v>
      </c>
      <c r="N13" s="16">
        <f t="shared" si="4"/>
        <v>122.64150378280767</v>
      </c>
      <c r="O13" s="16">
        <f t="shared" si="5"/>
        <v>15.79319942424128</v>
      </c>
    </row>
    <row r="14" spans="2:15">
      <c r="B14" s="6" t="s">
        <v>11</v>
      </c>
      <c r="C14" s="28">
        <v>63.653481977082158</v>
      </c>
      <c r="D14" s="28">
        <v>92.925912298146429</v>
      </c>
      <c r="E14" s="15">
        <v>64.417573863687849</v>
      </c>
      <c r="F14" s="16">
        <f t="shared" si="0"/>
        <v>64.417573863687849</v>
      </c>
      <c r="G14" s="16">
        <f t="shared" si="1"/>
        <v>16.684245930449705</v>
      </c>
      <c r="H14" s="33">
        <v>65.667286218391695</v>
      </c>
      <c r="I14" s="29">
        <v>79.10762574231569</v>
      </c>
      <c r="J14" s="16">
        <f t="shared" si="2"/>
        <v>72.387455980353693</v>
      </c>
      <c r="K14" s="16">
        <f t="shared" si="3"/>
        <v>9.5037552188161918</v>
      </c>
      <c r="L14" s="33">
        <v>97.880948796541475</v>
      </c>
      <c r="M14" s="29">
        <v>58.481447256894221</v>
      </c>
      <c r="N14" s="16">
        <f t="shared" si="4"/>
        <v>78.181198026717851</v>
      </c>
      <c r="O14" s="16">
        <f t="shared" si="5"/>
        <v>27.859654714054383</v>
      </c>
    </row>
    <row r="15" spans="2:15">
      <c r="B15" s="7" t="s">
        <v>12</v>
      </c>
      <c r="C15" s="30">
        <v>20.421493951797935</v>
      </c>
      <c r="D15" s="30">
        <v>92.333623910866237</v>
      </c>
      <c r="E15" s="18">
        <v>61.729339457245345</v>
      </c>
      <c r="F15" s="16">
        <f t="shared" si="0"/>
        <v>61.729339457245345</v>
      </c>
      <c r="G15" s="16">
        <f t="shared" si="1"/>
        <v>36.088582595399856</v>
      </c>
      <c r="H15" s="33">
        <v>21.539400382065757</v>
      </c>
      <c r="I15" s="29">
        <v>78.21180166991428</v>
      </c>
      <c r="J15" s="16">
        <f t="shared" si="2"/>
        <v>49.875601025990022</v>
      </c>
      <c r="K15" s="16">
        <f t="shared" si="3"/>
        <v>40.07343925676291</v>
      </c>
      <c r="L15" s="33">
        <v>55.911873480153723</v>
      </c>
      <c r="M15" s="29">
        <v>69.51740021857853</v>
      </c>
      <c r="N15" s="16">
        <f t="shared" si="4"/>
        <v>62.71463684936613</v>
      </c>
      <c r="O15" s="16">
        <f t="shared" si="5"/>
        <v>9.6205602183549601</v>
      </c>
    </row>
    <row r="16" spans="2:15">
      <c r="B16" s="6" t="s">
        <v>13</v>
      </c>
      <c r="C16" s="15">
        <v>90.275199262685618</v>
      </c>
      <c r="D16" s="15">
        <v>134.88234129967651</v>
      </c>
      <c r="E16" s="15">
        <v>86.904132094337257</v>
      </c>
      <c r="F16" s="16">
        <f t="shared" si="0"/>
        <v>90.275199262685618</v>
      </c>
      <c r="G16" s="16">
        <f t="shared" si="1"/>
        <v>26.780184755129085</v>
      </c>
      <c r="H16" s="33">
        <v>86.354036257200434</v>
      </c>
      <c r="I16" s="29">
        <v>114.21147262409252</v>
      </c>
      <c r="J16" s="16">
        <f t="shared" si="2"/>
        <v>100.28275444064647</v>
      </c>
      <c r="K16" s="16">
        <f t="shared" si="3"/>
        <v>19.698182161502157</v>
      </c>
      <c r="L16" s="33">
        <v>141.3047749615373</v>
      </c>
      <c r="M16" s="29">
        <v>92.400026448734494</v>
      </c>
      <c r="N16" s="16">
        <f t="shared" si="4"/>
        <v>116.85240070513589</v>
      </c>
      <c r="O16" s="16">
        <f t="shared" si="5"/>
        <v>34.580879305625679</v>
      </c>
    </row>
    <row r="17" spans="2:15">
      <c r="B17" s="6" t="s">
        <v>14</v>
      </c>
      <c r="C17" s="15">
        <v>155.03584106920016</v>
      </c>
      <c r="D17" s="15">
        <v>182.00520853574912</v>
      </c>
      <c r="E17" s="15">
        <v>153.5393121438658</v>
      </c>
      <c r="F17" s="16">
        <f t="shared" si="0"/>
        <v>155.03584106920016</v>
      </c>
      <c r="G17" s="16">
        <f t="shared" si="1"/>
        <v>16.020266527971742</v>
      </c>
      <c r="H17" s="33">
        <v>151.97546972994149</v>
      </c>
      <c r="I17" s="29">
        <v>162.3689168954659</v>
      </c>
      <c r="J17" s="16">
        <f t="shared" si="2"/>
        <v>157.17219331270371</v>
      </c>
      <c r="K17" s="16">
        <f t="shared" si="3"/>
        <v>7.349276970645775</v>
      </c>
      <c r="L17" s="33">
        <v>107.51237440169729</v>
      </c>
      <c r="M17" s="29">
        <v>153.19262150974933</v>
      </c>
      <c r="N17" s="16">
        <f t="shared" si="4"/>
        <v>130.35249795572332</v>
      </c>
      <c r="O17" s="16">
        <f t="shared" si="5"/>
        <v>32.300812496380651</v>
      </c>
    </row>
    <row r="18" spans="2:15">
      <c r="B18" s="6" t="s">
        <v>15</v>
      </c>
      <c r="C18" s="15">
        <v>140.46848154050241</v>
      </c>
      <c r="D18" s="15">
        <v>158.32999132685703</v>
      </c>
      <c r="E18" s="15">
        <v>135.11150176293361</v>
      </c>
      <c r="F18" s="16">
        <f t="shared" si="0"/>
        <v>140.46848154050241</v>
      </c>
      <c r="G18" s="16">
        <f t="shared" si="1"/>
        <v>12.157501263385596</v>
      </c>
      <c r="H18" s="33">
        <v>134.48145895506681</v>
      </c>
      <c r="I18" s="29">
        <v>204.71441515776769</v>
      </c>
      <c r="J18" s="16">
        <f t="shared" si="2"/>
        <v>169.59793705641727</v>
      </c>
      <c r="K18" s="16">
        <f t="shared" si="3"/>
        <v>49.662199593707463</v>
      </c>
      <c r="L18" s="33">
        <v>201.10305040433585</v>
      </c>
      <c r="M18" s="29">
        <v>201.16644541029808</v>
      </c>
      <c r="N18" s="16">
        <f t="shared" si="4"/>
        <v>201.13474790731698</v>
      </c>
      <c r="O18" s="16">
        <f t="shared" si="5"/>
        <v>4.4827038609257991E-2</v>
      </c>
    </row>
    <row r="19" spans="2:15">
      <c r="B19" s="6" t="s">
        <v>16</v>
      </c>
      <c r="C19" s="15">
        <v>74.085074083519189</v>
      </c>
      <c r="D19" s="15">
        <v>106.18503885615536</v>
      </c>
      <c r="E19" s="15">
        <v>88.93987435890503</v>
      </c>
      <c r="F19" s="16">
        <f t="shared" si="0"/>
        <v>88.93987435890503</v>
      </c>
      <c r="G19" s="16">
        <f t="shared" si="1"/>
        <v>16.06480899442068</v>
      </c>
      <c r="H19" s="33">
        <v>95.289765595841828</v>
      </c>
      <c r="I19" s="29">
        <v>142.83519298796486</v>
      </c>
      <c r="J19" s="16">
        <f t="shared" si="2"/>
        <v>119.06247929190334</v>
      </c>
      <c r="K19" s="16">
        <f t="shared" si="3"/>
        <v>33.619694123382843</v>
      </c>
      <c r="L19" s="33">
        <v>82.174533410563839</v>
      </c>
      <c r="M19" s="29">
        <v>88.055873209837301</v>
      </c>
      <c r="N19" s="16">
        <f t="shared" si="4"/>
        <v>85.11520331020057</v>
      </c>
      <c r="O19" s="16">
        <f t="shared" si="5"/>
        <v>4.158735254528394</v>
      </c>
    </row>
    <row r="20" spans="2:15">
      <c r="B20" s="6" t="s">
        <v>17</v>
      </c>
      <c r="C20" s="15">
        <v>102.19926882763053</v>
      </c>
      <c r="D20" s="15">
        <v>143.04772615605415</v>
      </c>
      <c r="E20" s="15">
        <v>114.21097334064915</v>
      </c>
      <c r="F20" s="16">
        <f t="shared" si="0"/>
        <v>114.21097334064915</v>
      </c>
      <c r="G20" s="16">
        <f t="shared" si="1"/>
        <v>20.993792036206489</v>
      </c>
      <c r="H20" s="33">
        <v>110.9834478550998</v>
      </c>
      <c r="I20" s="29">
        <v>134.7098628712875</v>
      </c>
      <c r="J20" s="16">
        <f t="shared" si="2"/>
        <v>122.84665536319365</v>
      </c>
      <c r="K20" s="16">
        <f t="shared" si="3"/>
        <v>16.777108951192659</v>
      </c>
      <c r="L20" s="33">
        <v>78.524360879409329</v>
      </c>
      <c r="M20" s="29">
        <v>68.784444486846212</v>
      </c>
      <c r="N20" s="16">
        <f t="shared" si="4"/>
        <v>73.654402683127771</v>
      </c>
      <c r="O20" s="16">
        <f t="shared" si="5"/>
        <v>6.8871609293713512</v>
      </c>
    </row>
    <row r="21" spans="2:15">
      <c r="B21" s="6" t="s">
        <v>18</v>
      </c>
      <c r="C21" s="28">
        <v>43.574660888183573</v>
      </c>
      <c r="D21" s="28">
        <v>63.114420503607185</v>
      </c>
      <c r="E21" s="15">
        <v>67.535149758378608</v>
      </c>
      <c r="F21" s="16">
        <f t="shared" si="0"/>
        <v>63.114420503607185</v>
      </c>
      <c r="G21" s="16">
        <f t="shared" si="1"/>
        <v>12.750490708669892</v>
      </c>
      <c r="H21" s="33">
        <v>40.898888289680379</v>
      </c>
      <c r="I21" s="29">
        <v>43.957237736884707</v>
      </c>
      <c r="J21" s="16">
        <f t="shared" si="2"/>
        <v>42.428063013282539</v>
      </c>
      <c r="K21" s="16">
        <f t="shared" si="3"/>
        <v>2.1625796333564855</v>
      </c>
      <c r="L21" s="33">
        <v>11.317409706373708</v>
      </c>
      <c r="M21" s="29">
        <v>12.119000053017071</v>
      </c>
      <c r="N21" s="16">
        <f t="shared" si="4"/>
        <v>11.718204879695389</v>
      </c>
      <c r="O21" s="16">
        <f t="shared" si="5"/>
        <v>0.56680996984523579</v>
      </c>
    </row>
    <row r="22" spans="2:15">
      <c r="B22" s="6" t="s">
        <v>19</v>
      </c>
      <c r="C22" s="28">
        <v>85.377184054004445</v>
      </c>
      <c r="D22" s="28">
        <v>84.72620743185729</v>
      </c>
      <c r="E22" s="15">
        <v>88.33663105641233</v>
      </c>
      <c r="F22" s="16">
        <f t="shared" si="0"/>
        <v>85.377184054004445</v>
      </c>
      <c r="G22" s="16">
        <f t="shared" si="1"/>
        <v>1.9242858359833723</v>
      </c>
      <c r="H22" s="33">
        <v>53.969056509312232</v>
      </c>
      <c r="I22" s="29">
        <v>70.044063000346299</v>
      </c>
      <c r="J22" s="16">
        <f t="shared" si="2"/>
        <v>62.006559754829269</v>
      </c>
      <c r="K22" s="16">
        <f t="shared" si="3"/>
        <v>11.366746097427919</v>
      </c>
      <c r="L22" s="33">
        <v>50.931760522921707</v>
      </c>
      <c r="M22" s="29">
        <v>51.184357963979849</v>
      </c>
      <c r="N22" s="16">
        <f t="shared" si="4"/>
        <v>51.058059243450778</v>
      </c>
      <c r="O22" s="16">
        <f t="shared" si="5"/>
        <v>0.17861336348258189</v>
      </c>
    </row>
    <row r="23" spans="2:15">
      <c r="B23" s="7" t="s">
        <v>20</v>
      </c>
      <c r="C23" s="30">
        <v>75.441293860434257</v>
      </c>
      <c r="D23" s="30">
        <v>102.47044666422744</v>
      </c>
      <c r="E23" s="18">
        <v>80.795294904069408</v>
      </c>
      <c r="F23" s="16">
        <f t="shared" si="0"/>
        <v>80.795294904069408</v>
      </c>
      <c r="G23" s="16">
        <f t="shared" si="1"/>
        <v>14.312306081899852</v>
      </c>
      <c r="H23" s="33">
        <v>58.573258775552134</v>
      </c>
      <c r="I23" s="29">
        <v>75.599140481694491</v>
      </c>
      <c r="J23" s="16">
        <f t="shared" si="2"/>
        <v>67.086199628623319</v>
      </c>
      <c r="K23" s="16">
        <f t="shared" si="3"/>
        <v>12.039116410093158</v>
      </c>
      <c r="L23" s="33">
        <v>22.220648768500105</v>
      </c>
      <c r="M23" s="29">
        <v>71.083766088244602</v>
      </c>
      <c r="N23" s="16">
        <f t="shared" si="4"/>
        <v>46.65220742837235</v>
      </c>
      <c r="O23" s="16">
        <f t="shared" si="5"/>
        <v>34.551441606705183</v>
      </c>
    </row>
    <row r="24" spans="2:15">
      <c r="B24" s="6" t="s">
        <v>21</v>
      </c>
      <c r="C24" s="15">
        <v>90.112324282775887</v>
      </c>
      <c r="D24" s="15">
        <v>138.52553892571106</v>
      </c>
      <c r="E24" s="15">
        <v>81.406274817252367</v>
      </c>
      <c r="F24" s="16">
        <f t="shared" si="0"/>
        <v>90.112324282775887</v>
      </c>
      <c r="G24" s="16">
        <f t="shared" si="1"/>
        <v>30.774028502540169</v>
      </c>
      <c r="H24" s="33">
        <v>75.893467161205152</v>
      </c>
      <c r="I24" s="29">
        <v>111.05492734717069</v>
      </c>
      <c r="J24" s="16">
        <f t="shared" si="2"/>
        <v>93.474197254187914</v>
      </c>
      <c r="K24" s="16">
        <f t="shared" si="3"/>
        <v>24.862906933917095</v>
      </c>
      <c r="L24" s="33">
        <v>79.202475492052798</v>
      </c>
      <c r="M24" s="29">
        <v>77.135567241912867</v>
      </c>
      <c r="N24" s="16">
        <f t="shared" si="4"/>
        <v>78.169021366982832</v>
      </c>
      <c r="O24" s="16">
        <f t="shared" si="5"/>
        <v>1.4615248397644092</v>
      </c>
    </row>
    <row r="25" spans="2:15">
      <c r="B25" s="6" t="s">
        <v>22</v>
      </c>
      <c r="C25" s="15">
        <v>125.30470926436828</v>
      </c>
      <c r="D25" s="15">
        <v>164.24086495351511</v>
      </c>
      <c r="E25" s="15">
        <v>134.66530285453001</v>
      </c>
      <c r="F25" s="16">
        <f t="shared" si="0"/>
        <v>134.66530285453001</v>
      </c>
      <c r="G25" s="16">
        <f t="shared" si="1"/>
        <v>20.323872685754495</v>
      </c>
      <c r="H25" s="33">
        <v>131.63515362235194</v>
      </c>
      <c r="I25" s="29">
        <v>170.07600361513468</v>
      </c>
      <c r="J25" s="16">
        <f t="shared" si="2"/>
        <v>150.85557861874332</v>
      </c>
      <c r="K25" s="16">
        <f t="shared" si="3"/>
        <v>27.18178570447142</v>
      </c>
      <c r="L25" s="33">
        <v>110.60274776780435</v>
      </c>
      <c r="M25" s="29">
        <v>125.60549477006323</v>
      </c>
      <c r="N25" s="16">
        <f t="shared" si="4"/>
        <v>118.1041212689338</v>
      </c>
      <c r="O25" s="16">
        <f t="shared" si="5"/>
        <v>10.60854414172346</v>
      </c>
    </row>
    <row r="26" spans="2:15">
      <c r="B26" s="6" t="s">
        <v>23</v>
      </c>
      <c r="C26" s="15">
        <v>120.40465441621012</v>
      </c>
      <c r="D26" s="15">
        <v>157.59492392292341</v>
      </c>
      <c r="E26" s="15">
        <v>139.10070300586844</v>
      </c>
      <c r="F26" s="16">
        <f t="shared" si="0"/>
        <v>139.10070300586844</v>
      </c>
      <c r="G26" s="16">
        <f t="shared" si="1"/>
        <v>18.595226027924529</v>
      </c>
      <c r="H26" s="33">
        <v>120.55885392726535</v>
      </c>
      <c r="I26" s="29">
        <v>179.72129526265107</v>
      </c>
      <c r="J26" s="16">
        <f t="shared" si="2"/>
        <v>150.14007459495821</v>
      </c>
      <c r="K26" s="16">
        <f t="shared" si="3"/>
        <v>41.834163459802632</v>
      </c>
      <c r="L26" s="33">
        <v>163.29046303999147</v>
      </c>
      <c r="M26" s="29">
        <v>115.39421707407597</v>
      </c>
      <c r="N26" s="16">
        <f t="shared" si="4"/>
        <v>139.34234005703371</v>
      </c>
      <c r="O26" s="16">
        <f t="shared" si="5"/>
        <v>33.867760315877732</v>
      </c>
    </row>
    <row r="27" spans="2:15">
      <c r="B27" s="6" t="s">
        <v>24</v>
      </c>
      <c r="C27" s="15">
        <v>91.467886785395081</v>
      </c>
      <c r="D27" s="15">
        <v>136.89953630960395</v>
      </c>
      <c r="E27" s="15">
        <v>122.50855607971459</v>
      </c>
      <c r="F27" s="16">
        <f t="shared" si="0"/>
        <v>122.50855607971459</v>
      </c>
      <c r="G27" s="16">
        <f t="shared" si="1"/>
        <v>23.218736115139553</v>
      </c>
      <c r="H27" s="33">
        <v>127.05941397220732</v>
      </c>
      <c r="I27" s="29">
        <v>155.0380289956916</v>
      </c>
      <c r="J27" s="16">
        <f t="shared" si="2"/>
        <v>141.04872148394946</v>
      </c>
      <c r="K27" s="16">
        <f t="shared" si="3"/>
        <v>19.783868411313648</v>
      </c>
      <c r="L27" s="33">
        <v>92.676162839409798</v>
      </c>
      <c r="M27" s="29">
        <v>105.85418573528682</v>
      </c>
      <c r="N27" s="16">
        <f t="shared" si="4"/>
        <v>99.265174287348316</v>
      </c>
      <c r="O27" s="16">
        <f t="shared" si="5"/>
        <v>9.3182693523059026</v>
      </c>
    </row>
    <row r="28" spans="2:15">
      <c r="B28" s="6" t="s">
        <v>25</v>
      </c>
      <c r="C28" s="15">
        <v>89.241138841968379</v>
      </c>
      <c r="D28" s="15">
        <v>152.12077604386178</v>
      </c>
      <c r="E28" s="15">
        <v>112.58406589924682</v>
      </c>
      <c r="F28" s="16">
        <f t="shared" si="0"/>
        <v>112.58406589924682</v>
      </c>
      <c r="G28" s="16">
        <f t="shared" si="1"/>
        <v>31.78545911603414</v>
      </c>
      <c r="H28" s="33">
        <v>103.05233443087467</v>
      </c>
      <c r="I28" s="29">
        <v>126.91010750493066</v>
      </c>
      <c r="J28" s="16">
        <f t="shared" si="2"/>
        <v>114.98122096790266</v>
      </c>
      <c r="K28" s="16">
        <f t="shared" si="3"/>
        <v>16.869993124674977</v>
      </c>
      <c r="L28" s="33">
        <v>39.461354596597026</v>
      </c>
      <c r="M28" s="29">
        <v>80.509090191056117</v>
      </c>
      <c r="N28" s="16">
        <f t="shared" si="4"/>
        <v>59.985222393826575</v>
      </c>
      <c r="O28" s="16">
        <f t="shared" si="5"/>
        <v>29.02513219119443</v>
      </c>
    </row>
    <row r="29" spans="2:15">
      <c r="B29" s="6" t="s">
        <v>26</v>
      </c>
      <c r="C29" s="28">
        <v>84.034074892918412</v>
      </c>
      <c r="D29" s="28">
        <v>122.63904521044832</v>
      </c>
      <c r="E29" s="15">
        <v>126.55787079758009</v>
      </c>
      <c r="F29" s="16">
        <f t="shared" si="0"/>
        <v>122.63904521044832</v>
      </c>
      <c r="G29" s="16">
        <f t="shared" si="1"/>
        <v>23.501681306313071</v>
      </c>
      <c r="H29" s="33">
        <v>84.797280088896287</v>
      </c>
      <c r="I29" s="29">
        <v>87.40861348462235</v>
      </c>
      <c r="J29" s="16">
        <f t="shared" si="2"/>
        <v>86.102946786759318</v>
      </c>
      <c r="K29" s="16">
        <f t="shared" si="3"/>
        <v>1.8464915520567335</v>
      </c>
      <c r="L29" s="33">
        <v>45.911052832975315</v>
      </c>
      <c r="M29" s="29">
        <v>55.245546287686288</v>
      </c>
      <c r="N29" s="16">
        <f t="shared" si="4"/>
        <v>50.578299560330805</v>
      </c>
      <c r="O29" s="16">
        <f t="shared" si="5"/>
        <v>6.6004836207675242</v>
      </c>
    </row>
    <row r="30" spans="2:15">
      <c r="B30" s="6" t="s">
        <v>27</v>
      </c>
      <c r="C30" s="28">
        <v>55.797338792836079</v>
      </c>
      <c r="D30" s="28">
        <v>83.502050815928385</v>
      </c>
      <c r="E30" s="15">
        <v>62.90564200587697</v>
      </c>
      <c r="F30" s="16">
        <f t="shared" si="0"/>
        <v>62.90564200587697</v>
      </c>
      <c r="G30" s="16">
        <f t="shared" si="1"/>
        <v>14.38918053447202</v>
      </c>
      <c r="H30" s="33">
        <v>55.443359750526767</v>
      </c>
      <c r="I30" s="29">
        <v>65.97674632358013</v>
      </c>
      <c r="J30" s="16">
        <f t="shared" si="2"/>
        <v>60.710053037053449</v>
      </c>
      <c r="K30" s="16">
        <f t="shared" si="3"/>
        <v>7.4482290746653996</v>
      </c>
      <c r="L30" s="33">
        <v>59.277486171164831</v>
      </c>
      <c r="M30" s="29">
        <v>50.473157961889243</v>
      </c>
      <c r="N30" s="16">
        <f t="shared" si="4"/>
        <v>54.875322066527033</v>
      </c>
      <c r="O30" s="16">
        <f t="shared" si="5"/>
        <v>6.2256001805709085</v>
      </c>
    </row>
    <row r="31" spans="2:15">
      <c r="B31" s="6" t="s">
        <v>28</v>
      </c>
      <c r="C31" s="28">
        <v>9.9570880910068027</v>
      </c>
      <c r="D31" s="28">
        <v>101.79259392454162</v>
      </c>
      <c r="E31" s="15">
        <v>59.557711797992667</v>
      </c>
      <c r="F31" s="16">
        <f t="shared" si="0"/>
        <v>59.557711797992667</v>
      </c>
      <c r="G31" s="16">
        <f t="shared" si="1"/>
        <v>45.966957828543734</v>
      </c>
      <c r="H31" s="33">
        <v>55.688755854931905</v>
      </c>
      <c r="I31" s="29">
        <v>63.722404683877883</v>
      </c>
      <c r="J31" s="16">
        <f t="shared" si="2"/>
        <v>59.705580269404891</v>
      </c>
      <c r="K31" s="16">
        <f t="shared" si="3"/>
        <v>5.6806475646191323</v>
      </c>
      <c r="L31" s="33">
        <v>65.350822385173956</v>
      </c>
      <c r="M31" s="29">
        <v>43.863571413174775</v>
      </c>
      <c r="N31" s="16">
        <f t="shared" si="4"/>
        <v>54.607196899174369</v>
      </c>
      <c r="O31" s="16">
        <f t="shared" si="5"/>
        <v>15.193780871357816</v>
      </c>
    </row>
    <row r="32" spans="2:15"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2:15">
      <c r="B33" s="9" t="s">
        <v>61</v>
      </c>
      <c r="C33" s="29"/>
      <c r="D33" s="29"/>
      <c r="E33" s="29"/>
      <c r="F33" s="31">
        <f>MEDIAN(F4:F15)</f>
        <v>138.3542935213718</v>
      </c>
      <c r="G33" s="29"/>
      <c r="H33" s="29"/>
      <c r="I33" s="29"/>
      <c r="J33" s="29"/>
      <c r="K33" s="29"/>
      <c r="L33" s="29"/>
      <c r="M33" s="29"/>
      <c r="N33" s="29"/>
      <c r="O33" s="29"/>
    </row>
    <row r="34" spans="2:15">
      <c r="B34" s="9" t="s">
        <v>62</v>
      </c>
      <c r="C34" s="29"/>
      <c r="D34" s="29"/>
      <c r="E34" s="29"/>
      <c r="F34" s="25">
        <f>STDEV(F4:F15)</f>
        <v>45.281376819662761</v>
      </c>
      <c r="G34" s="29"/>
      <c r="H34" s="29"/>
      <c r="I34" s="29"/>
      <c r="J34" s="29"/>
      <c r="K34" s="29"/>
      <c r="L34" s="29"/>
      <c r="M34" s="29"/>
      <c r="N34" s="29"/>
      <c r="O34" s="29"/>
    </row>
    <row r="35" spans="2:15">
      <c r="B35" s="9" t="s">
        <v>63</v>
      </c>
      <c r="C35" s="29"/>
      <c r="D35" s="29"/>
      <c r="E35" s="29"/>
      <c r="F35" s="31">
        <f>MEDIAN(F16:F23)</f>
        <v>89.607536810795324</v>
      </c>
      <c r="G35" s="29"/>
      <c r="H35" s="29"/>
      <c r="I35" s="29"/>
      <c r="J35" s="29"/>
      <c r="K35" s="29"/>
      <c r="L35" s="29"/>
      <c r="M35" s="29"/>
      <c r="N35" s="29"/>
      <c r="O35" s="29"/>
    </row>
    <row r="36" spans="2:15">
      <c r="B36" s="9" t="s">
        <v>64</v>
      </c>
      <c r="C36" s="29"/>
      <c r="D36" s="29"/>
      <c r="E36" s="29"/>
      <c r="F36" s="25">
        <f>STDEV(F16:F23)</f>
        <v>31.593854510174555</v>
      </c>
      <c r="G36" s="29"/>
      <c r="H36" s="29"/>
      <c r="I36" s="29"/>
      <c r="J36" s="29"/>
      <c r="K36" s="29"/>
      <c r="L36" s="29"/>
      <c r="M36" s="29"/>
      <c r="N36" s="29"/>
      <c r="O36" s="29"/>
    </row>
    <row r="37" spans="2:15">
      <c r="B37" s="9" t="s">
        <v>65</v>
      </c>
      <c r="C37" s="29"/>
      <c r="D37" s="29"/>
      <c r="E37" s="29"/>
      <c r="F37" s="31">
        <f>MEDIAN(F24:F31)</f>
        <v>117.5463109894807</v>
      </c>
      <c r="G37" s="29"/>
      <c r="H37" s="29"/>
      <c r="I37" s="29"/>
      <c r="J37" s="29"/>
      <c r="K37" s="29"/>
      <c r="L37" s="29"/>
      <c r="M37" s="29"/>
      <c r="N37" s="29"/>
      <c r="O37" s="29"/>
    </row>
    <row r="38" spans="2:15">
      <c r="B38" s="9" t="s">
        <v>66</v>
      </c>
      <c r="C38" s="29"/>
      <c r="D38" s="29"/>
      <c r="E38" s="29"/>
      <c r="F38" s="25">
        <f>STDEV(F24:F31)</f>
        <v>31.109477295030384</v>
      </c>
      <c r="G38" s="29"/>
      <c r="H38" s="29"/>
      <c r="I38" s="29"/>
      <c r="J38" s="29"/>
      <c r="K38" s="29"/>
      <c r="L38" s="29"/>
      <c r="M38" s="29"/>
      <c r="N38" s="29"/>
      <c r="O38" s="2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AB46"/>
  <sheetViews>
    <sheetView topLeftCell="B1" zoomScale="85" zoomScaleNormal="85" workbookViewId="0">
      <selection activeCell="AA4" sqref="AA4:AA31"/>
    </sheetView>
  </sheetViews>
  <sheetFormatPr baseColWidth="10" defaultColWidth="11.5703125" defaultRowHeight="12.75"/>
  <cols>
    <col min="1" max="1" width="8.5703125" customWidth="1"/>
    <col min="2" max="2" width="15.140625" customWidth="1"/>
    <col min="3" max="3" width="7.28515625" customWidth="1"/>
    <col min="4" max="7" width="7.140625" bestFit="1" customWidth="1"/>
    <col min="8" max="11" width="6.7109375" bestFit="1" customWidth="1"/>
    <col min="12" max="12" width="7.140625" bestFit="1" customWidth="1"/>
    <col min="13" max="13" width="9.140625" bestFit="1" customWidth="1"/>
    <col min="14" max="14" width="7.28515625" customWidth="1"/>
    <col min="15" max="15" width="7.140625" customWidth="1"/>
    <col min="16" max="18" width="7.140625" bestFit="1" customWidth="1"/>
    <col min="19" max="19" width="6.7109375" bestFit="1" customWidth="1"/>
    <col min="20" max="20" width="9" bestFit="1" customWidth="1"/>
    <col min="21" max="21" width="7.85546875" bestFit="1" customWidth="1"/>
    <col min="22" max="22" width="9.28515625" customWidth="1"/>
    <col min="23" max="23" width="7.140625" bestFit="1" customWidth="1"/>
    <col min="24" max="24" width="8.140625" bestFit="1" customWidth="1"/>
    <col min="25" max="26" width="7.5703125" bestFit="1" customWidth="1"/>
  </cols>
  <sheetData>
    <row r="1" spans="2:28">
      <c r="B1" s="1" t="s">
        <v>68</v>
      </c>
      <c r="C1" s="1"/>
      <c r="D1" s="1"/>
      <c r="E1" s="1"/>
      <c r="F1" s="1"/>
      <c r="G1" s="1"/>
      <c r="H1" s="2"/>
    </row>
    <row r="2" spans="2:28">
      <c r="C2" t="s">
        <v>31</v>
      </c>
      <c r="F2" s="3"/>
      <c r="H2" s="2"/>
      <c r="O2" s="10" t="s">
        <v>35</v>
      </c>
      <c r="V2" s="10" t="s">
        <v>41</v>
      </c>
    </row>
    <row r="3" spans="2:28" s="4" customFormat="1">
      <c r="C3" s="5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59</v>
      </c>
      <c r="I3" s="8" t="s">
        <v>60</v>
      </c>
      <c r="J3" s="8" t="s">
        <v>30</v>
      </c>
      <c r="K3" s="8" t="s">
        <v>32</v>
      </c>
      <c r="L3" s="8" t="s">
        <v>33</v>
      </c>
      <c r="M3" s="4" t="s">
        <v>0</v>
      </c>
      <c r="N3" s="4" t="s">
        <v>34</v>
      </c>
      <c r="O3" s="12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0</v>
      </c>
      <c r="U3" s="4" t="s">
        <v>34</v>
      </c>
      <c r="V3" s="12" t="s">
        <v>42</v>
      </c>
      <c r="W3" s="4" t="s">
        <v>43</v>
      </c>
      <c r="X3" s="4" t="s">
        <v>46</v>
      </c>
      <c r="Y3" s="4" t="s">
        <v>44</v>
      </c>
      <c r="Z3" s="4" t="s">
        <v>45</v>
      </c>
      <c r="AA3" s="4" t="s">
        <v>0</v>
      </c>
      <c r="AB3" s="4" t="s">
        <v>34</v>
      </c>
    </row>
    <row r="4" spans="2:28">
      <c r="B4" s="6" t="s">
        <v>1</v>
      </c>
      <c r="C4" s="14"/>
      <c r="D4" s="14"/>
      <c r="E4" s="15">
        <v>0</v>
      </c>
      <c r="F4" s="15">
        <v>0</v>
      </c>
      <c r="G4" s="15">
        <v>0</v>
      </c>
      <c r="H4" s="15">
        <v>0.36547558385740897</v>
      </c>
      <c r="I4" s="16">
        <v>0</v>
      </c>
      <c r="J4" s="16">
        <v>2.1201021550469927E-2</v>
      </c>
      <c r="K4" s="16">
        <v>0.19380810828013037</v>
      </c>
      <c r="L4" s="16">
        <v>0</v>
      </c>
      <c r="M4" s="16">
        <f>MEDIAN(E4:L4)</f>
        <v>0</v>
      </c>
      <c r="N4" s="16">
        <f>STDEV(E4:L4)</f>
        <v>0.13599535480125727</v>
      </c>
      <c r="O4" s="33">
        <v>1.2333185184411257</v>
      </c>
      <c r="P4" s="16"/>
      <c r="Q4" s="16">
        <v>0</v>
      </c>
      <c r="R4" s="16">
        <v>0</v>
      </c>
      <c r="S4" s="16">
        <v>0</v>
      </c>
      <c r="T4" s="16">
        <f>MEDIAN(O4:S4)</f>
        <v>0</v>
      </c>
      <c r="U4" s="16">
        <f>STDEV(O4:S4)</f>
        <v>0.61665925922056286</v>
      </c>
      <c r="V4" s="22">
        <v>0</v>
      </c>
      <c r="W4" s="16">
        <v>0</v>
      </c>
      <c r="X4" s="16">
        <v>0</v>
      </c>
      <c r="Y4" s="13">
        <v>-0.76658905880574935</v>
      </c>
      <c r="Z4" s="13">
        <v>5.3020055862811256E-2</v>
      </c>
      <c r="AA4" s="16">
        <f>MEDIAN(V4:Z4)</f>
        <v>0</v>
      </c>
      <c r="AB4" s="16">
        <f>STDEV(V4:Z4)</f>
        <v>0.34951171904965661</v>
      </c>
    </row>
    <row r="5" spans="2:28">
      <c r="B5" s="6" t="s">
        <v>2</v>
      </c>
      <c r="C5" s="16">
        <v>0</v>
      </c>
      <c r="D5" s="16">
        <v>0</v>
      </c>
      <c r="E5" s="15">
        <v>3.7348542583366236E-2</v>
      </c>
      <c r="F5" s="15">
        <v>2.2769738659266802E-2</v>
      </c>
      <c r="G5" s="15">
        <v>0</v>
      </c>
      <c r="H5" s="15">
        <v>0</v>
      </c>
      <c r="I5" s="16">
        <v>0.11968396504389506</v>
      </c>
      <c r="J5" s="16">
        <v>0.21184423371248004</v>
      </c>
      <c r="K5" s="16">
        <v>0</v>
      </c>
      <c r="L5" s="16">
        <v>0</v>
      </c>
      <c r="M5" s="16">
        <f t="shared" ref="M5:M31" si="0">MEDIAN(E5:L5)</f>
        <v>1.1384869329633401E-2</v>
      </c>
      <c r="N5" s="16">
        <f>STDEV(C5:L5)</f>
        <v>7.1318463362899875E-2</v>
      </c>
      <c r="O5" s="33">
        <v>0.20847075600291862</v>
      </c>
      <c r="P5" s="16"/>
      <c r="Q5" s="16">
        <v>0.12031026909534501</v>
      </c>
      <c r="R5" s="16">
        <v>4.8955379824652513E-2</v>
      </c>
      <c r="S5" s="16">
        <v>0</v>
      </c>
      <c r="T5" s="16">
        <f t="shared" ref="T5:T31" si="1">MEDIAN(O5:S5)</f>
        <v>8.4632824459998757E-2</v>
      </c>
      <c r="U5" s="16">
        <f t="shared" ref="U5:U31" si="2">STDEV(O5:S5)</f>
        <v>9.0664304388913056E-2</v>
      </c>
      <c r="V5" s="22">
        <v>0</v>
      </c>
      <c r="W5" s="16">
        <v>1.0382685886518674</v>
      </c>
      <c r="X5" s="16">
        <v>0</v>
      </c>
      <c r="Y5" s="13">
        <v>0.22937003778651791</v>
      </c>
      <c r="Z5" s="13">
        <v>-1.9919478642862459E-3</v>
      </c>
      <c r="AA5" s="16">
        <f t="shared" ref="AA5:AA31" si="3">MEDIAN(V5:Z5)</f>
        <v>0</v>
      </c>
      <c r="AB5" s="16">
        <f t="shared" ref="AB5:AB31" si="4">STDEV(V5:Z5)</f>
        <v>0.45006775636410945</v>
      </c>
    </row>
    <row r="6" spans="2:28">
      <c r="B6" s="6" t="s">
        <v>3</v>
      </c>
      <c r="C6" s="16">
        <v>1.3815844362514915</v>
      </c>
      <c r="D6" s="16">
        <v>0</v>
      </c>
      <c r="E6" s="15">
        <v>5.3948447226044839E-2</v>
      </c>
      <c r="F6" s="15">
        <v>9.0610640795311587E-2</v>
      </c>
      <c r="G6" s="15">
        <v>0</v>
      </c>
      <c r="H6" s="15">
        <v>0</v>
      </c>
      <c r="I6" s="16">
        <v>0.22599369796840479</v>
      </c>
      <c r="J6" s="16">
        <v>1.2882293402470909E-2</v>
      </c>
      <c r="K6" s="16">
        <v>0</v>
      </c>
      <c r="L6" s="16">
        <v>4.3434714819580229</v>
      </c>
      <c r="M6" s="16">
        <f t="shared" si="0"/>
        <v>3.3415370314257876E-2</v>
      </c>
      <c r="N6" s="16">
        <f t="shared" ref="N6:N28" si="5">STDEV(C6:L6)</f>
        <v>1.3786270815756845</v>
      </c>
      <c r="O6" s="33">
        <v>1.1573447696057435</v>
      </c>
      <c r="P6" s="16"/>
      <c r="Q6" s="16">
        <v>9.9902758668901299</v>
      </c>
      <c r="R6" s="16">
        <v>3.4646700113018905</v>
      </c>
      <c r="S6" s="16">
        <v>0</v>
      </c>
      <c r="T6" s="16">
        <f t="shared" si="1"/>
        <v>2.3110073904538169</v>
      </c>
      <c r="U6" s="16">
        <f t="shared" si="2"/>
        <v>4.4635276633916012</v>
      </c>
      <c r="V6" s="22">
        <v>11.861444976118136</v>
      </c>
      <c r="W6" s="16">
        <v>0</v>
      </c>
      <c r="X6" s="16">
        <v>0.10756902608573496</v>
      </c>
      <c r="Y6" s="13">
        <v>-0.20077778603984725</v>
      </c>
      <c r="Z6" s="13">
        <v>0.69206178986312494</v>
      </c>
      <c r="AA6" s="16">
        <f t="shared" si="3"/>
        <v>0.10756902608573496</v>
      </c>
      <c r="AB6" s="16">
        <f t="shared" si="4"/>
        <v>5.2481640593974852</v>
      </c>
    </row>
    <row r="7" spans="2:28">
      <c r="B7" s="6" t="s">
        <v>4</v>
      </c>
      <c r="C7" s="16">
        <v>16.030281264646355</v>
      </c>
      <c r="D7" s="16">
        <v>38.508091416396461</v>
      </c>
      <c r="E7" s="15">
        <v>23.782502283973677</v>
      </c>
      <c r="F7" s="15">
        <v>12.524063970361995</v>
      </c>
      <c r="G7" s="15">
        <v>9.759965012438732</v>
      </c>
      <c r="H7" s="15">
        <v>6.7843239174467715</v>
      </c>
      <c r="I7" s="16">
        <v>6.1953796940947372</v>
      </c>
      <c r="J7" s="16">
        <v>2.7733137178970124</v>
      </c>
      <c r="K7" s="16">
        <v>3.961933782923321</v>
      </c>
      <c r="L7" s="16">
        <v>4.09812531161612</v>
      </c>
      <c r="M7" s="16">
        <f t="shared" si="0"/>
        <v>6.4898518057707548</v>
      </c>
      <c r="N7" s="16">
        <f t="shared" si="5"/>
        <v>11.225807311534112</v>
      </c>
      <c r="O7" s="33">
        <v>10.75745007383663</v>
      </c>
      <c r="P7" s="16"/>
      <c r="Q7" s="16">
        <v>19.077633983963132</v>
      </c>
      <c r="R7" s="16">
        <v>11.916132685567968</v>
      </c>
      <c r="S7" s="16">
        <v>7.614354465987506</v>
      </c>
      <c r="T7" s="16">
        <f t="shared" si="1"/>
        <v>11.336791379702298</v>
      </c>
      <c r="U7" s="16">
        <f t="shared" si="2"/>
        <v>4.8446381847852278</v>
      </c>
      <c r="V7" s="22">
        <v>1.3911782724394333</v>
      </c>
      <c r="W7" s="16">
        <v>0.11524201841141839</v>
      </c>
      <c r="X7" s="16">
        <v>0.18666396857898079</v>
      </c>
      <c r="Y7" s="13">
        <v>0.25862865787312578</v>
      </c>
      <c r="Z7" s="13">
        <v>5.022832198301133</v>
      </c>
      <c r="AA7" s="16">
        <f t="shared" si="3"/>
        <v>0.25862865787312578</v>
      </c>
      <c r="AB7" s="16">
        <f t="shared" si="4"/>
        <v>2.0946585226908243</v>
      </c>
    </row>
    <row r="8" spans="2:28">
      <c r="B8" s="6" t="s">
        <v>5</v>
      </c>
      <c r="C8" s="14"/>
      <c r="D8" s="14"/>
      <c r="E8" s="46">
        <v>4.3901852152293817</v>
      </c>
      <c r="F8" s="46">
        <v>2.5902273334711499</v>
      </c>
      <c r="G8" s="46">
        <v>0.54203618412011634</v>
      </c>
      <c r="H8" s="46">
        <v>3.0740652744005437</v>
      </c>
      <c r="I8" s="40">
        <v>3.1949015298667782</v>
      </c>
      <c r="J8" s="16">
        <v>2.7804323041025021</v>
      </c>
      <c r="K8" s="16">
        <v>3.4390736862006728</v>
      </c>
      <c r="L8" s="16">
        <v>14.917639893749861</v>
      </c>
      <c r="M8" s="16">
        <f t="shared" si="0"/>
        <v>3.1344834021336609</v>
      </c>
      <c r="N8" s="16">
        <f>STDEV(E8:L8)</f>
        <v>4.4001224241475887</v>
      </c>
      <c r="O8" s="33">
        <v>5.6079347889231608</v>
      </c>
      <c r="P8" s="16"/>
      <c r="Q8" s="16">
        <v>34.049487329103755</v>
      </c>
      <c r="R8" s="16">
        <v>7.0743658742689295</v>
      </c>
      <c r="S8" s="16">
        <v>4.0672947752740551</v>
      </c>
      <c r="T8" s="16">
        <f t="shared" si="1"/>
        <v>6.3411503315960456</v>
      </c>
      <c r="U8" s="16">
        <f t="shared" si="2"/>
        <v>14.28599963573895</v>
      </c>
      <c r="V8" s="22">
        <v>12.416377980304599</v>
      </c>
      <c r="W8" s="16">
        <v>7.4424861186901934</v>
      </c>
      <c r="X8" s="16">
        <v>0.94765563957221632</v>
      </c>
      <c r="Y8" s="13">
        <v>0.56995243528583661</v>
      </c>
      <c r="Z8" s="13">
        <v>1.5506491959400992</v>
      </c>
      <c r="AA8" s="16">
        <f t="shared" si="3"/>
        <v>1.5506491959400992</v>
      </c>
      <c r="AB8" s="16">
        <f t="shared" si="4"/>
        <v>5.1974482401034257</v>
      </c>
    </row>
    <row r="9" spans="2:28">
      <c r="B9" s="6" t="s">
        <v>6</v>
      </c>
      <c r="C9" s="16">
        <v>0.66184324487407931</v>
      </c>
      <c r="D9" s="16">
        <v>4.4285909682236085E-3</v>
      </c>
      <c r="E9" s="46">
        <v>11.373010621298077</v>
      </c>
      <c r="F9" s="46">
        <v>0</v>
      </c>
      <c r="G9" s="46">
        <v>0</v>
      </c>
      <c r="H9" s="46">
        <v>0</v>
      </c>
      <c r="I9" s="40">
        <v>8.4322299148139476E-2</v>
      </c>
      <c r="J9" s="16">
        <v>0</v>
      </c>
      <c r="K9" s="16">
        <v>0</v>
      </c>
      <c r="L9" s="16">
        <v>0.12348969564560176</v>
      </c>
      <c r="M9" s="16">
        <f t="shared" si="0"/>
        <v>0</v>
      </c>
      <c r="N9" s="16">
        <f>STDEV(C9:L9)</f>
        <v>3.5715955723048269</v>
      </c>
      <c r="O9" s="33">
        <v>7.4149961322879241</v>
      </c>
      <c r="P9" s="16">
        <v>9.3323431569283315</v>
      </c>
      <c r="Q9" s="16">
        <v>1.7764315008584306</v>
      </c>
      <c r="R9" s="16">
        <v>2.3012575792137944</v>
      </c>
      <c r="S9" s="16">
        <v>0.88162461633909972</v>
      </c>
      <c r="T9" s="16">
        <f t="shared" si="1"/>
        <v>2.3012575792137944</v>
      </c>
      <c r="U9" s="16">
        <f t="shared" si="2"/>
        <v>3.7771615321590084</v>
      </c>
      <c r="V9" s="22">
        <v>2.257948681939145</v>
      </c>
      <c r="W9" s="16">
        <v>0</v>
      </c>
      <c r="X9" s="16">
        <v>0.13916330211900305</v>
      </c>
      <c r="Y9" s="13">
        <v>-7.4137368385504193E-2</v>
      </c>
      <c r="Z9" s="13">
        <v>6.6874931637753328</v>
      </c>
      <c r="AA9" s="16">
        <f t="shared" si="3"/>
        <v>0.13916330211900305</v>
      </c>
      <c r="AB9" s="16">
        <f t="shared" si="4"/>
        <v>2.8986226866809646</v>
      </c>
    </row>
    <row r="10" spans="2:28">
      <c r="B10" s="6" t="s">
        <v>7</v>
      </c>
      <c r="C10" s="14"/>
      <c r="D10" s="14"/>
      <c r="E10" s="46">
        <v>4.277377594523263</v>
      </c>
      <c r="F10" s="46">
        <v>0.66424656744968147</v>
      </c>
      <c r="G10" s="46">
        <v>1.2101968487122128</v>
      </c>
      <c r="H10" s="46">
        <v>1.5101443598564752</v>
      </c>
      <c r="I10" s="40">
        <v>0.4035129236083686</v>
      </c>
      <c r="J10" s="16">
        <v>0.33929233421070354</v>
      </c>
      <c r="K10" s="16">
        <v>9.7263810511963728E-2</v>
      </c>
      <c r="L10" s="16">
        <v>12.083441467735568</v>
      </c>
      <c r="M10" s="16">
        <f t="shared" si="0"/>
        <v>0.93722170808094707</v>
      </c>
      <c r="N10" s="16">
        <f>STDEV(E10:L10)</f>
        <v>4.0674496681694787</v>
      </c>
      <c r="O10" s="33">
        <v>25.815449236819802</v>
      </c>
      <c r="P10" s="16">
        <v>72.558959626645049</v>
      </c>
      <c r="Q10" s="16">
        <v>3.9895529288455336</v>
      </c>
      <c r="R10" s="16">
        <v>2.911799052810498</v>
      </c>
      <c r="S10" s="16">
        <v>3.1307482766045336</v>
      </c>
      <c r="T10" s="16">
        <f t="shared" si="1"/>
        <v>3.9895529288455336</v>
      </c>
      <c r="U10" s="16">
        <f t="shared" si="2"/>
        <v>30.062611698235937</v>
      </c>
      <c r="V10" s="22">
        <v>2.0147019978926237</v>
      </c>
      <c r="W10" s="16">
        <v>0</v>
      </c>
      <c r="X10" s="16">
        <v>9.6254596501568895E-2</v>
      </c>
      <c r="Y10" s="13">
        <v>-0.42074396563511196</v>
      </c>
      <c r="Z10" s="13">
        <v>0.57345564362924106</v>
      </c>
      <c r="AA10" s="16">
        <f t="shared" si="3"/>
        <v>9.6254596501568895E-2</v>
      </c>
      <c r="AB10" s="16">
        <f t="shared" si="4"/>
        <v>0.94198290032320808</v>
      </c>
    </row>
    <row r="11" spans="2:28">
      <c r="B11" s="6" t="s">
        <v>8</v>
      </c>
      <c r="C11" s="16">
        <v>5.8858777554780897</v>
      </c>
      <c r="D11" s="16">
        <v>11.972306088590658</v>
      </c>
      <c r="E11" s="46">
        <v>10.955263619800606</v>
      </c>
      <c r="F11" s="46">
        <v>5.7980261052283542</v>
      </c>
      <c r="G11" s="46">
        <v>1.108313410685199E-2</v>
      </c>
      <c r="H11" s="46">
        <v>3.9663241192350287</v>
      </c>
      <c r="I11" s="40">
        <v>2.7300939670357343</v>
      </c>
      <c r="J11" s="16">
        <v>1.7113744339694874</v>
      </c>
      <c r="K11" s="16">
        <v>2.9776539331232303</v>
      </c>
      <c r="L11" s="16">
        <v>1.7740432079270343</v>
      </c>
      <c r="M11" s="16">
        <f t="shared" si="0"/>
        <v>2.8538739500794823</v>
      </c>
      <c r="N11" s="16">
        <f>STDEV(C11:L11)</f>
        <v>3.9641434534462934</v>
      </c>
      <c r="O11" s="33">
        <v>6.882471142190461</v>
      </c>
      <c r="P11" s="16">
        <v>11.610325944473873</v>
      </c>
      <c r="Q11" s="16">
        <v>2.6932254101643136</v>
      </c>
      <c r="R11" s="16">
        <v>7.3911631823672312</v>
      </c>
      <c r="S11" s="16">
        <v>4.9039671858530349</v>
      </c>
      <c r="T11" s="16">
        <f t="shared" si="1"/>
        <v>6.882471142190461</v>
      </c>
      <c r="U11" s="16">
        <f t="shared" si="2"/>
        <v>3.3129370875294315</v>
      </c>
      <c r="V11" s="22">
        <v>6.2832334799812939</v>
      </c>
      <c r="W11" s="16">
        <v>3.821421049078642</v>
      </c>
      <c r="X11" s="16">
        <v>3.0660620810856032</v>
      </c>
      <c r="Y11" s="13">
        <v>-0.21223470715680312</v>
      </c>
      <c r="Z11" s="13">
        <v>1.6260449799464372</v>
      </c>
      <c r="AA11" s="16">
        <f t="shared" si="3"/>
        <v>3.0660620810856032</v>
      </c>
      <c r="AB11" s="16">
        <f t="shared" si="4"/>
        <v>2.4305554638440845</v>
      </c>
    </row>
    <row r="12" spans="2:28">
      <c r="B12" s="6" t="s">
        <v>9</v>
      </c>
      <c r="C12" s="14"/>
      <c r="D12" s="14"/>
      <c r="E12" s="46">
        <v>4.9963382738865052</v>
      </c>
      <c r="F12" s="46">
        <v>6.6114197003148885</v>
      </c>
      <c r="G12" s="46">
        <v>5.3534506117494853</v>
      </c>
      <c r="H12" s="46">
        <v>4.3943809763712043</v>
      </c>
      <c r="I12" s="40">
        <v>3.65858914266131</v>
      </c>
      <c r="J12" s="16">
        <v>2.3798863797162415</v>
      </c>
      <c r="K12" s="16">
        <v>4.1416898488046403</v>
      </c>
      <c r="L12" s="16">
        <v>4.4649349620186545</v>
      </c>
      <c r="M12" s="16">
        <f t="shared" si="0"/>
        <v>4.4296579691949294</v>
      </c>
      <c r="N12" s="16">
        <f>STDEV(E12:L12)</f>
        <v>1.2407628882180468</v>
      </c>
      <c r="O12" s="33">
        <v>2.8094858790040949</v>
      </c>
      <c r="P12" s="16">
        <v>4.265312798407801</v>
      </c>
      <c r="Q12" s="16">
        <v>4.2144889930289215</v>
      </c>
      <c r="R12" s="16">
        <v>3.1973768159802463</v>
      </c>
      <c r="S12" s="16">
        <v>3.7987708373658005</v>
      </c>
      <c r="T12" s="16">
        <f t="shared" si="1"/>
        <v>3.7987708373658005</v>
      </c>
      <c r="U12" s="16">
        <f t="shared" si="2"/>
        <v>0.6384494942940051</v>
      </c>
      <c r="V12" s="22">
        <v>12.131844134843174</v>
      </c>
      <c r="W12" s="16">
        <v>2.6730115832075514</v>
      </c>
      <c r="X12" s="16">
        <v>36.51117752378785</v>
      </c>
      <c r="Y12" s="13">
        <v>7.4094457274325265</v>
      </c>
      <c r="Z12" s="13">
        <v>4.2209677245220467</v>
      </c>
      <c r="AA12" s="16">
        <f t="shared" si="3"/>
        <v>7.4094457274325265</v>
      </c>
      <c r="AB12" s="16">
        <f t="shared" si="4"/>
        <v>13.853322177856455</v>
      </c>
    </row>
    <row r="13" spans="2:28">
      <c r="B13" s="6" t="s">
        <v>10</v>
      </c>
      <c r="C13" s="14"/>
      <c r="D13" s="14"/>
      <c r="E13" s="46">
        <v>9.3940698716631292</v>
      </c>
      <c r="F13" s="46">
        <v>1.1764930178328035</v>
      </c>
      <c r="G13" s="46">
        <v>0.61512448786739993</v>
      </c>
      <c r="H13" s="46">
        <v>2.7174470406107223</v>
      </c>
      <c r="I13" s="40">
        <v>2.9499017842718338</v>
      </c>
      <c r="J13" s="16">
        <v>0.53902303284345399</v>
      </c>
      <c r="K13" s="16">
        <v>2.4999915415610228</v>
      </c>
      <c r="L13" s="16">
        <v>26.321119685137464</v>
      </c>
      <c r="M13" s="16">
        <f t="shared" si="0"/>
        <v>2.6087192910858725</v>
      </c>
      <c r="N13" s="16">
        <f t="shared" ref="N13:N15" si="6">STDEV(E13:L13)</f>
        <v>8.7707485115215906</v>
      </c>
      <c r="O13" s="33">
        <v>7.1445262245647312</v>
      </c>
      <c r="P13" s="16">
        <v>6.5227592588570591</v>
      </c>
      <c r="Q13" s="16">
        <v>13.034477248197572</v>
      </c>
      <c r="R13" s="16">
        <v>4.4972232420426703</v>
      </c>
      <c r="S13" s="16">
        <v>2.4883774401011496</v>
      </c>
      <c r="T13" s="16">
        <f t="shared" si="1"/>
        <v>6.5227592588570591</v>
      </c>
      <c r="U13" s="16">
        <f t="shared" si="2"/>
        <v>3.9666607138518271</v>
      </c>
      <c r="V13" s="22">
        <v>39.577285366690852</v>
      </c>
      <c r="W13" s="16">
        <v>49.916484662705713</v>
      </c>
      <c r="X13" s="16">
        <v>105.06924116393991</v>
      </c>
      <c r="Y13" s="13">
        <v>59.237023630094257</v>
      </c>
      <c r="Z13" s="13">
        <v>40.27772101775259</v>
      </c>
      <c r="AA13" s="16">
        <f t="shared" si="3"/>
        <v>49.916484662705713</v>
      </c>
      <c r="AB13" s="16">
        <f t="shared" si="4"/>
        <v>27.076451390755178</v>
      </c>
    </row>
    <row r="14" spans="2:28">
      <c r="B14" s="6" t="s">
        <v>11</v>
      </c>
      <c r="C14" s="14"/>
      <c r="D14" s="14"/>
      <c r="E14" s="46">
        <v>1.281702939307465</v>
      </c>
      <c r="F14" s="46">
        <v>0</v>
      </c>
      <c r="G14" s="46">
        <v>1.1623606303590797</v>
      </c>
      <c r="H14" s="46">
        <v>1.1686561665119251</v>
      </c>
      <c r="I14" s="40">
        <v>1.3464798701178677</v>
      </c>
      <c r="J14" s="16">
        <v>0.92225747525642887</v>
      </c>
      <c r="K14" s="16">
        <v>0.72082784798385047</v>
      </c>
      <c r="L14" s="16">
        <v>2.1161902938159032</v>
      </c>
      <c r="M14" s="16">
        <f t="shared" si="0"/>
        <v>1.1655083984355024</v>
      </c>
      <c r="N14" s="16">
        <f t="shared" si="6"/>
        <v>0.59994602793045226</v>
      </c>
      <c r="O14" s="33">
        <v>1.5001409385785898</v>
      </c>
      <c r="P14" s="16">
        <v>1.9746701320725422</v>
      </c>
      <c r="Q14" s="16">
        <v>1.203000211308076</v>
      </c>
      <c r="R14" s="16">
        <v>1.1139235441019328</v>
      </c>
      <c r="S14" s="16">
        <v>0.72956652982624237</v>
      </c>
      <c r="T14" s="16">
        <f t="shared" si="1"/>
        <v>1.203000211308076</v>
      </c>
      <c r="U14" s="16">
        <f t="shared" si="2"/>
        <v>0.4649121377189751</v>
      </c>
      <c r="V14" s="22">
        <v>3.6453730184988293</v>
      </c>
      <c r="W14" s="16">
        <v>9.5908636776317522</v>
      </c>
      <c r="X14" s="16">
        <v>49.125998524083705</v>
      </c>
      <c r="Y14" s="13">
        <v>21.858294680094303</v>
      </c>
      <c r="Z14" s="13">
        <v>12.362920338367674</v>
      </c>
      <c r="AA14" s="16">
        <f t="shared" si="3"/>
        <v>12.362920338367674</v>
      </c>
      <c r="AB14" s="16">
        <f t="shared" si="4"/>
        <v>17.91362201739561</v>
      </c>
    </row>
    <row r="15" spans="2:28">
      <c r="B15" s="7" t="s">
        <v>12</v>
      </c>
      <c r="C15" s="17"/>
      <c r="D15" s="17"/>
      <c r="E15" s="47">
        <v>0</v>
      </c>
      <c r="F15" s="47">
        <v>0</v>
      </c>
      <c r="G15" s="47">
        <v>0.54640346939701379</v>
      </c>
      <c r="H15" s="47">
        <v>0.29400853038793889</v>
      </c>
      <c r="I15" s="48">
        <v>2.8750839536789644E-2</v>
      </c>
      <c r="J15" s="19">
        <v>0</v>
      </c>
      <c r="K15" s="19">
        <v>0.15191345139110002</v>
      </c>
      <c r="L15" s="19">
        <v>1.8115461078682293</v>
      </c>
      <c r="M15" s="16">
        <f t="shared" si="0"/>
        <v>9.033214546394483E-2</v>
      </c>
      <c r="N15" s="16">
        <f t="shared" si="6"/>
        <v>0.61963499268431388</v>
      </c>
      <c r="O15" s="33">
        <v>0.12887964088035972</v>
      </c>
      <c r="P15" s="16">
        <v>0.11770475855746575</v>
      </c>
      <c r="Q15" s="16">
        <v>1.2270502014681628</v>
      </c>
      <c r="R15" s="16">
        <v>0.51449300233156625</v>
      </c>
      <c r="S15" s="16">
        <v>0.54574320609067373</v>
      </c>
      <c r="T15" s="16">
        <f t="shared" si="1"/>
        <v>0.51449300233156625</v>
      </c>
      <c r="U15" s="16">
        <f t="shared" si="2"/>
        <v>0.45126350664349074</v>
      </c>
      <c r="V15" s="22">
        <v>2.9630956499544228</v>
      </c>
      <c r="W15" s="16">
        <v>1.0637593800392924</v>
      </c>
      <c r="X15" s="16">
        <v>2.0200526012154114</v>
      </c>
      <c r="Y15" s="13">
        <v>-0.20198499137455206</v>
      </c>
      <c r="Z15" s="13">
        <v>0.79766621427717643</v>
      </c>
      <c r="AA15" s="16">
        <f t="shared" si="3"/>
        <v>1.0637593800392924</v>
      </c>
      <c r="AB15" s="16">
        <f t="shared" si="4"/>
        <v>1.2087601447623382</v>
      </c>
    </row>
    <row r="16" spans="2:28">
      <c r="B16" s="6" t="s">
        <v>13</v>
      </c>
      <c r="C16" s="16">
        <v>0</v>
      </c>
      <c r="D16" s="16">
        <v>1.0464308422310806E-2</v>
      </c>
      <c r="E16" s="46">
        <v>0</v>
      </c>
      <c r="F16" s="46">
        <v>0</v>
      </c>
      <c r="G16" s="46">
        <v>0</v>
      </c>
      <c r="H16" s="46">
        <v>0</v>
      </c>
      <c r="I16" s="40">
        <v>0</v>
      </c>
      <c r="J16" s="16">
        <v>0</v>
      </c>
      <c r="K16" s="16">
        <v>8.4632976354349326E-2</v>
      </c>
      <c r="L16" s="16">
        <v>0.19719936355846379</v>
      </c>
      <c r="M16" s="16">
        <f t="shared" si="0"/>
        <v>0</v>
      </c>
      <c r="N16" s="16">
        <f t="shared" si="5"/>
        <v>6.464956677900871E-2</v>
      </c>
      <c r="O16" s="33">
        <v>0.34261397477207056</v>
      </c>
      <c r="P16" s="16"/>
      <c r="Q16" s="16">
        <v>0.10582162668886491</v>
      </c>
      <c r="R16" s="16">
        <v>0</v>
      </c>
      <c r="S16" s="16">
        <v>0</v>
      </c>
      <c r="T16" s="16">
        <f t="shared" si="1"/>
        <v>5.2910813344432456E-2</v>
      </c>
      <c r="U16" s="16">
        <f t="shared" si="2"/>
        <v>0.16156415673016375</v>
      </c>
      <c r="V16" s="22">
        <v>0</v>
      </c>
      <c r="W16" s="16">
        <v>0</v>
      </c>
      <c r="X16" s="16">
        <v>0</v>
      </c>
      <c r="Y16" s="13">
        <v>-0.14038921309088001</v>
      </c>
      <c r="Z16" s="13">
        <v>7.2442524878074829E-2</v>
      </c>
      <c r="AA16" s="16">
        <f t="shared" si="3"/>
        <v>0</v>
      </c>
      <c r="AB16" s="16">
        <f t="shared" si="4"/>
        <v>7.7514031109163356E-2</v>
      </c>
    </row>
    <row r="17" spans="2:28">
      <c r="B17" s="6" t="s">
        <v>14</v>
      </c>
      <c r="C17" s="16">
        <v>0</v>
      </c>
      <c r="D17" s="16">
        <v>0</v>
      </c>
      <c r="E17" s="46">
        <v>0.21256361634028093</v>
      </c>
      <c r="F17" s="46">
        <v>5.5415670534259949E-2</v>
      </c>
      <c r="G17" s="46">
        <v>5.5415670534259949E-2</v>
      </c>
      <c r="H17" s="46">
        <v>0.19659213847956039</v>
      </c>
      <c r="I17" s="40">
        <v>0</v>
      </c>
      <c r="J17" s="16">
        <v>0</v>
      </c>
      <c r="K17" s="16">
        <v>7.3126376972891982E-2</v>
      </c>
      <c r="L17" s="16">
        <v>4.4645836798665108</v>
      </c>
      <c r="M17" s="16">
        <f t="shared" si="0"/>
        <v>6.4271023753575962E-2</v>
      </c>
      <c r="N17" s="16">
        <f t="shared" si="5"/>
        <v>1.393229597639706</v>
      </c>
      <c r="O17" s="33">
        <v>3.4644395481679489</v>
      </c>
      <c r="P17" s="16"/>
      <c r="Q17" s="16">
        <v>6.8667946864981921</v>
      </c>
      <c r="R17" s="16">
        <v>2.5593663952055778</v>
      </c>
      <c r="S17" s="16">
        <v>1.4034157355338119</v>
      </c>
      <c r="T17" s="16">
        <f t="shared" si="1"/>
        <v>3.0119029716867631</v>
      </c>
      <c r="U17" s="16">
        <f t="shared" si="2"/>
        <v>2.3519790785252304</v>
      </c>
      <c r="V17" s="22">
        <v>4.2611843079046974</v>
      </c>
      <c r="W17" s="16">
        <v>0.2226353812104804</v>
      </c>
      <c r="X17" s="16">
        <v>2.3852279797658702</v>
      </c>
      <c r="Y17" s="13">
        <v>0.18292945278847675</v>
      </c>
      <c r="Z17" s="13">
        <v>0.59680139316100811</v>
      </c>
      <c r="AA17" s="16">
        <f t="shared" si="3"/>
        <v>0.59680139316100811</v>
      </c>
      <c r="AB17" s="16">
        <f t="shared" si="4"/>
        <v>1.7737984149944801</v>
      </c>
    </row>
    <row r="18" spans="2:28">
      <c r="B18" s="6" t="s">
        <v>15</v>
      </c>
      <c r="C18" s="16">
        <v>6.1298280026963612</v>
      </c>
      <c r="D18" s="16">
        <v>11.168503650011909</v>
      </c>
      <c r="E18" s="46">
        <v>9.4904688582383567</v>
      </c>
      <c r="F18" s="46">
        <v>2.2629083034342519</v>
      </c>
      <c r="G18" s="46">
        <v>0.38940211178264345</v>
      </c>
      <c r="H18" s="46">
        <v>3.2640851750903161</v>
      </c>
      <c r="I18" s="40">
        <v>4.9213478642658015E-2</v>
      </c>
      <c r="J18" s="16">
        <v>0.22309386065484951</v>
      </c>
      <c r="K18" s="16">
        <v>9.5529503843076832E-2</v>
      </c>
      <c r="L18" s="16">
        <v>8.7894815032796867</v>
      </c>
      <c r="M18" s="16">
        <f t="shared" si="0"/>
        <v>1.3261552076084477</v>
      </c>
      <c r="N18" s="16">
        <f t="shared" si="5"/>
        <v>4.3509283368084981</v>
      </c>
      <c r="O18" s="33">
        <v>5.6752034831425071</v>
      </c>
      <c r="P18" s="16"/>
      <c r="Q18" s="16">
        <v>18.065047610046896</v>
      </c>
      <c r="R18" s="16">
        <v>7.5582963158113969</v>
      </c>
      <c r="S18" s="16">
        <v>5.5057766354676652</v>
      </c>
      <c r="T18" s="16">
        <f t="shared" si="1"/>
        <v>6.616749899476952</v>
      </c>
      <c r="U18" s="16">
        <f t="shared" si="2"/>
        <v>5.9820769022428921</v>
      </c>
      <c r="V18" s="22">
        <v>3.0127061225817025E-2</v>
      </c>
      <c r="W18" s="16">
        <v>0.17885684961179479</v>
      </c>
      <c r="X18" s="16">
        <v>4.1186226392691545E-2</v>
      </c>
      <c r="Y18" s="13">
        <v>0.34367276197885538</v>
      </c>
      <c r="Z18" s="13">
        <v>1.2823895681707014</v>
      </c>
      <c r="AA18" s="16">
        <f t="shared" si="3"/>
        <v>0.17885684961179479</v>
      </c>
      <c r="AB18" s="16">
        <f t="shared" si="4"/>
        <v>0.52277577298129929</v>
      </c>
    </row>
    <row r="19" spans="2:28">
      <c r="B19" s="6" t="s">
        <v>16</v>
      </c>
      <c r="C19" s="16">
        <v>0.25092384253339878</v>
      </c>
      <c r="D19" s="16">
        <v>0</v>
      </c>
      <c r="E19" s="46">
        <v>0</v>
      </c>
      <c r="F19" s="46">
        <v>0</v>
      </c>
      <c r="G19" s="46">
        <v>0.20923884789680283</v>
      </c>
      <c r="H19" s="46">
        <v>0</v>
      </c>
      <c r="I19" s="40">
        <v>0</v>
      </c>
      <c r="J19" s="16">
        <v>0</v>
      </c>
      <c r="K19" s="16">
        <v>0</v>
      </c>
      <c r="L19" s="16">
        <v>0.24575568505394482</v>
      </c>
      <c r="M19" s="16">
        <f t="shared" si="0"/>
        <v>0</v>
      </c>
      <c r="N19" s="16">
        <f t="shared" si="5"/>
        <v>0.11416725142070362</v>
      </c>
      <c r="O19" s="33">
        <v>3.079679256989754</v>
      </c>
      <c r="P19" s="16">
        <v>6.2942716947690371</v>
      </c>
      <c r="Q19" s="16">
        <v>8.7548151395532334E-2</v>
      </c>
      <c r="R19" s="16">
        <v>0.25093860853755401</v>
      </c>
      <c r="S19" s="16">
        <v>7.8784035422835574E-2</v>
      </c>
      <c r="T19" s="16">
        <f t="shared" si="1"/>
        <v>0.25093860853755401</v>
      </c>
      <c r="U19" s="16">
        <f t="shared" si="2"/>
        <v>2.7388646197637381</v>
      </c>
      <c r="V19" s="22">
        <v>0</v>
      </c>
      <c r="W19" s="16">
        <v>0</v>
      </c>
      <c r="X19" s="16">
        <v>0</v>
      </c>
      <c r="Y19" s="13">
        <v>-0.40295242635283474</v>
      </c>
      <c r="Z19" s="13">
        <v>1.4728330240192942</v>
      </c>
      <c r="AA19" s="16">
        <f t="shared" si="3"/>
        <v>0</v>
      </c>
      <c r="AB19" s="16">
        <f t="shared" si="4"/>
        <v>0.72503084001524154</v>
      </c>
    </row>
    <row r="20" spans="2:28">
      <c r="B20" s="6" t="s">
        <v>17</v>
      </c>
      <c r="C20" s="16">
        <v>0</v>
      </c>
      <c r="D20" s="16">
        <v>2.3994395873763947</v>
      </c>
      <c r="E20" s="46">
        <v>1.9942761316282387</v>
      </c>
      <c r="F20" s="46">
        <v>3.3056654410365591</v>
      </c>
      <c r="G20" s="46">
        <v>5.5415670534259949E-2</v>
      </c>
      <c r="H20" s="46">
        <v>2.1518137477946824</v>
      </c>
      <c r="I20" s="40">
        <v>0.17049480794840288</v>
      </c>
      <c r="J20" s="16">
        <v>0.71998162365194474</v>
      </c>
      <c r="K20" s="16">
        <v>1.5309871995604947</v>
      </c>
      <c r="L20" s="16">
        <v>0.74899728813916744</v>
      </c>
      <c r="M20" s="16">
        <f t="shared" si="0"/>
        <v>1.1399922438498311</v>
      </c>
      <c r="N20" s="16">
        <f t="shared" si="5"/>
        <v>1.1375717705186077</v>
      </c>
      <c r="O20" s="33">
        <v>2.5190539506927596</v>
      </c>
      <c r="P20" s="16">
        <v>6.5916686263943536</v>
      </c>
      <c r="Q20" s="16">
        <v>0.49921671516601102</v>
      </c>
      <c r="R20" s="16">
        <v>0.88980798184783028</v>
      </c>
      <c r="S20" s="16">
        <v>0.42854055325975793</v>
      </c>
      <c r="T20" s="16">
        <f t="shared" si="1"/>
        <v>0.88980798184783028</v>
      </c>
      <c r="U20" s="16">
        <f t="shared" si="2"/>
        <v>2.6045563776876568</v>
      </c>
      <c r="V20" s="22">
        <v>0.61542493855493807</v>
      </c>
      <c r="W20" s="16">
        <v>0.33989655431945731</v>
      </c>
      <c r="X20" s="16">
        <v>0.22811518217919086</v>
      </c>
      <c r="Y20" s="13">
        <v>-0.27174117634381878</v>
      </c>
      <c r="Z20" s="13">
        <v>0.12287912833677432</v>
      </c>
      <c r="AA20" s="16">
        <f t="shared" si="3"/>
        <v>0.22811518217919086</v>
      </c>
      <c r="AB20" s="16">
        <f t="shared" si="4"/>
        <v>0.32449486678916206</v>
      </c>
    </row>
    <row r="21" spans="2:28">
      <c r="B21" s="6" t="s">
        <v>18</v>
      </c>
      <c r="C21" s="14"/>
      <c r="D21" s="14"/>
      <c r="E21" s="46">
        <v>4.1081081253579114E-2</v>
      </c>
      <c r="F21" s="46">
        <v>0</v>
      </c>
      <c r="G21" s="46">
        <v>0</v>
      </c>
      <c r="H21" s="46">
        <v>0</v>
      </c>
      <c r="I21" s="40">
        <v>0</v>
      </c>
      <c r="J21" s="16">
        <v>0</v>
      </c>
      <c r="K21" s="16">
        <v>0</v>
      </c>
      <c r="L21" s="16">
        <v>0.60122255765355792</v>
      </c>
      <c r="M21" s="16">
        <f t="shared" si="0"/>
        <v>0</v>
      </c>
      <c r="N21" s="16">
        <f>STDEV(E21:L21)</f>
        <v>0.21097967860818126</v>
      </c>
      <c r="O21" s="33">
        <v>0</v>
      </c>
      <c r="P21" s="16">
        <v>0</v>
      </c>
      <c r="Q21" s="16">
        <v>0.56706071958212312</v>
      </c>
      <c r="R21" s="16">
        <v>0.3528219291941771</v>
      </c>
      <c r="S21" s="16">
        <v>0.29093133599666043</v>
      </c>
      <c r="T21" s="16">
        <f t="shared" si="1"/>
        <v>0.29093133599666043</v>
      </c>
      <c r="U21" s="16">
        <f t="shared" si="2"/>
        <v>0.24365350117212703</v>
      </c>
      <c r="V21" s="22">
        <v>0.26858449404721757</v>
      </c>
      <c r="W21" s="16">
        <v>1.3774693378272054</v>
      </c>
      <c r="X21" s="16">
        <v>2.4623216807435573</v>
      </c>
      <c r="Y21" s="13">
        <v>2.2020907368325564</v>
      </c>
      <c r="Z21" s="13">
        <v>0.71878133973448788</v>
      </c>
      <c r="AA21" s="16">
        <f t="shared" si="3"/>
        <v>1.3774693378272054</v>
      </c>
      <c r="AB21" s="16">
        <f t="shared" si="4"/>
        <v>0.93759977604226996</v>
      </c>
    </row>
    <row r="22" spans="2:28">
      <c r="B22" s="6" t="s">
        <v>19</v>
      </c>
      <c r="C22" s="14"/>
      <c r="D22" s="14"/>
      <c r="E22" s="46">
        <v>0</v>
      </c>
      <c r="F22" s="46">
        <v>0</v>
      </c>
      <c r="G22" s="46">
        <v>0</v>
      </c>
      <c r="H22" s="46">
        <v>0</v>
      </c>
      <c r="I22" s="40">
        <v>0</v>
      </c>
      <c r="J22" s="16">
        <v>0</v>
      </c>
      <c r="K22" s="16">
        <v>0</v>
      </c>
      <c r="L22" s="16">
        <v>0.2917831729385077</v>
      </c>
      <c r="M22" s="16">
        <f t="shared" si="0"/>
        <v>0</v>
      </c>
      <c r="N22" s="16">
        <f t="shared" ref="N22:N23" si="7">STDEV(E22:L22)</f>
        <v>0.10316093011047296</v>
      </c>
      <c r="O22" s="33">
        <v>0.26130660075620765</v>
      </c>
      <c r="P22" s="16">
        <v>0</v>
      </c>
      <c r="Q22" s="16">
        <v>0.67582809458093085</v>
      </c>
      <c r="R22" s="16">
        <v>0.49584151347493743</v>
      </c>
      <c r="S22" s="16">
        <v>0</v>
      </c>
      <c r="T22" s="16">
        <f t="shared" si="1"/>
        <v>0.26130660075620765</v>
      </c>
      <c r="U22" s="16">
        <f t="shared" si="2"/>
        <v>0.30008307037572374</v>
      </c>
      <c r="V22" s="22">
        <v>0.31118407184734154</v>
      </c>
      <c r="W22" s="16">
        <v>0.69202665012145115</v>
      </c>
      <c r="X22" s="16">
        <v>2.5314621710136671</v>
      </c>
      <c r="Y22" s="13">
        <v>5.3656743060890335</v>
      </c>
      <c r="Z22" s="13">
        <v>1.2616372980653032</v>
      </c>
      <c r="AA22" s="16">
        <f t="shared" si="3"/>
        <v>1.2616372980653032</v>
      </c>
      <c r="AB22" s="16">
        <f t="shared" si="4"/>
        <v>2.0440793025960899</v>
      </c>
    </row>
    <row r="23" spans="2:28">
      <c r="B23" s="7" t="s">
        <v>20</v>
      </c>
      <c r="C23" s="17"/>
      <c r="D23" s="17"/>
      <c r="E23" s="47">
        <v>0.32967631235906109</v>
      </c>
      <c r="F23" s="47">
        <v>0.42558417921665254</v>
      </c>
      <c r="G23" s="47">
        <v>0</v>
      </c>
      <c r="H23" s="47">
        <v>0</v>
      </c>
      <c r="I23" s="48">
        <v>0</v>
      </c>
      <c r="J23" s="19">
        <v>0</v>
      </c>
      <c r="K23" s="19">
        <v>0</v>
      </c>
      <c r="L23" s="19">
        <v>1.2099369373584532</v>
      </c>
      <c r="M23" s="16">
        <f t="shared" si="0"/>
        <v>0</v>
      </c>
      <c r="N23" s="16">
        <f t="shared" si="7"/>
        <v>0.42611293608256895</v>
      </c>
      <c r="O23" s="33">
        <v>0.3912922881030042</v>
      </c>
      <c r="P23" s="16">
        <v>0</v>
      </c>
      <c r="Q23" s="16">
        <v>0.40586236306151408</v>
      </c>
      <c r="R23" s="16">
        <v>1.1584122710375497</v>
      </c>
      <c r="S23" s="16">
        <v>0.2064803069108565</v>
      </c>
      <c r="T23" s="16">
        <f t="shared" si="1"/>
        <v>0.3912922881030042</v>
      </c>
      <c r="U23" s="16">
        <f t="shared" si="2"/>
        <v>0.43803463765099693</v>
      </c>
      <c r="V23" s="22">
        <v>0.69118965549113776</v>
      </c>
      <c r="W23" s="16">
        <v>0</v>
      </c>
      <c r="X23" s="16">
        <v>0</v>
      </c>
      <c r="Y23" s="13">
        <v>0.32337771227379286</v>
      </c>
      <c r="Z23" s="13">
        <v>4.1197880862363499E-2</v>
      </c>
      <c r="AA23" s="16">
        <f t="shared" si="3"/>
        <v>4.1197880862363499E-2</v>
      </c>
      <c r="AB23" s="16">
        <f t="shared" si="4"/>
        <v>0.30045195040102873</v>
      </c>
    </row>
    <row r="24" spans="2:28">
      <c r="B24" s="6" t="s">
        <v>21</v>
      </c>
      <c r="C24" s="16">
        <v>0</v>
      </c>
      <c r="D24" s="16">
        <v>0</v>
      </c>
      <c r="E24" s="46">
        <v>0</v>
      </c>
      <c r="F24" s="46">
        <v>0</v>
      </c>
      <c r="G24" s="46">
        <v>0.13970214954712359</v>
      </c>
      <c r="H24" s="46">
        <v>0</v>
      </c>
      <c r="I24" s="40">
        <v>0</v>
      </c>
      <c r="J24" s="16">
        <v>0</v>
      </c>
      <c r="K24" s="16">
        <v>0</v>
      </c>
      <c r="L24" s="16">
        <v>0</v>
      </c>
      <c r="M24" s="16">
        <f t="shared" si="0"/>
        <v>0</v>
      </c>
      <c r="N24" s="16">
        <f>STDEV(C24:L24)</f>
        <v>4.4177698659037104E-2</v>
      </c>
      <c r="O24" s="33">
        <v>0</v>
      </c>
      <c r="P24" s="16"/>
      <c r="Q24" s="16">
        <v>0</v>
      </c>
      <c r="R24" s="16">
        <v>0</v>
      </c>
      <c r="S24" s="16">
        <v>0.36460129658661966</v>
      </c>
      <c r="T24" s="16">
        <f t="shared" si="1"/>
        <v>0</v>
      </c>
      <c r="U24" s="16">
        <f t="shared" si="2"/>
        <v>0.18230064829330983</v>
      </c>
      <c r="V24" s="22">
        <v>0</v>
      </c>
      <c r="W24" s="16">
        <v>0</v>
      </c>
      <c r="X24" s="16">
        <v>0</v>
      </c>
      <c r="Y24" s="13">
        <v>-0.52807618825837599</v>
      </c>
      <c r="Z24" s="13">
        <v>-0.2717582576701052</v>
      </c>
      <c r="AA24" s="16">
        <f t="shared" si="3"/>
        <v>0</v>
      </c>
      <c r="AB24" s="16">
        <f t="shared" si="4"/>
        <v>0.2370495639305433</v>
      </c>
    </row>
    <row r="25" spans="2:28">
      <c r="B25" s="6" t="s">
        <v>22</v>
      </c>
      <c r="C25" s="16">
        <v>3.4716335779599996</v>
      </c>
      <c r="D25" s="16">
        <v>0</v>
      </c>
      <c r="E25" s="46">
        <v>0.21065485338235915</v>
      </c>
      <c r="F25" s="46">
        <v>0</v>
      </c>
      <c r="G25" s="46">
        <v>1.108313410685199E-2</v>
      </c>
      <c r="H25" s="46">
        <v>5.7238121401945646E-2</v>
      </c>
      <c r="I25" s="40">
        <v>0</v>
      </c>
      <c r="J25" s="16">
        <v>0.10257877391123511</v>
      </c>
      <c r="K25" s="16">
        <v>0.17407555168139047</v>
      </c>
      <c r="L25" s="16">
        <v>0.30017264173906311</v>
      </c>
      <c r="M25" s="16">
        <f t="shared" si="0"/>
        <v>7.9908447656590387E-2</v>
      </c>
      <c r="N25" s="16">
        <f t="shared" si="5"/>
        <v>1.0728089673106116</v>
      </c>
      <c r="O25" s="33">
        <v>0.98016115423380035</v>
      </c>
      <c r="P25" s="16"/>
      <c r="Q25" s="16">
        <v>4.0534748308822994</v>
      </c>
      <c r="R25" s="16">
        <v>2.6750350020744618</v>
      </c>
      <c r="S25" s="16">
        <v>0.66966558773513285</v>
      </c>
      <c r="T25" s="16">
        <f t="shared" si="1"/>
        <v>1.8275980781541312</v>
      </c>
      <c r="U25" s="16">
        <f t="shared" si="2"/>
        <v>1.5754901262676926</v>
      </c>
      <c r="V25" s="22">
        <v>0.21061140472587589</v>
      </c>
      <c r="W25" s="16">
        <v>0.19017672648322667</v>
      </c>
      <c r="X25" s="16">
        <v>0</v>
      </c>
      <c r="Y25" s="13">
        <v>-0.33759672762949294</v>
      </c>
      <c r="Z25" s="13">
        <v>0.18077979281250084</v>
      </c>
      <c r="AA25" s="16">
        <f t="shared" si="3"/>
        <v>0.18077979281250084</v>
      </c>
      <c r="AB25" s="16">
        <f t="shared" si="4"/>
        <v>0.23198752453427099</v>
      </c>
    </row>
    <row r="26" spans="2:28">
      <c r="B26" s="6" t="s">
        <v>23</v>
      </c>
      <c r="C26" s="16">
        <v>2.9149112798803749</v>
      </c>
      <c r="D26" s="16">
        <v>7.8650652642500942</v>
      </c>
      <c r="E26" s="46">
        <v>8.76756203485043</v>
      </c>
      <c r="F26" s="46">
        <v>0.53816170530303808</v>
      </c>
      <c r="G26" s="46">
        <v>0.38816159896999414</v>
      </c>
      <c r="H26" s="46">
        <v>1.0062792946903039</v>
      </c>
      <c r="I26" s="40">
        <v>0.11165760079680251</v>
      </c>
      <c r="J26" s="16">
        <v>0.10311586846411613</v>
      </c>
      <c r="K26" s="16">
        <v>0</v>
      </c>
      <c r="L26" s="16">
        <v>1.1604977709718431</v>
      </c>
      <c r="M26" s="16">
        <f t="shared" si="0"/>
        <v>0.46316165213651611</v>
      </c>
      <c r="N26" s="16">
        <f t="shared" si="5"/>
        <v>3.2966625645476562</v>
      </c>
      <c r="O26" s="33">
        <v>5.2378218907527971</v>
      </c>
      <c r="P26" s="16"/>
      <c r="Q26" s="16">
        <v>16.956785930776789</v>
      </c>
      <c r="R26" s="16">
        <v>4.9768073518599225</v>
      </c>
      <c r="S26" s="16">
        <v>3.8206656495899338</v>
      </c>
      <c r="T26" s="16">
        <f t="shared" si="1"/>
        <v>5.1073146213063598</v>
      </c>
      <c r="U26" s="16">
        <f t="shared" si="2"/>
        <v>6.1699863924863392</v>
      </c>
      <c r="V26" s="22">
        <v>6.8879507620607655E-2</v>
      </c>
      <c r="W26" s="16">
        <v>0.33424436750199199</v>
      </c>
      <c r="X26" s="16">
        <v>0.33913653227717738</v>
      </c>
      <c r="Y26" s="13">
        <v>4.8842718436478895E-2</v>
      </c>
      <c r="Z26" s="13">
        <v>-0.66594549198875153</v>
      </c>
      <c r="AA26" s="16">
        <f t="shared" si="3"/>
        <v>6.8879507620607655E-2</v>
      </c>
      <c r="AB26" s="16">
        <f t="shared" si="4"/>
        <v>0.41055249179739406</v>
      </c>
    </row>
    <row r="27" spans="2:28">
      <c r="B27" s="6" t="s">
        <v>24</v>
      </c>
      <c r="C27" s="16">
        <v>5.0304752649012859E-2</v>
      </c>
      <c r="D27" s="16">
        <v>0</v>
      </c>
      <c r="E27" s="46">
        <v>1.994838644019215</v>
      </c>
      <c r="F27" s="46">
        <v>0</v>
      </c>
      <c r="G27" s="46">
        <v>0</v>
      </c>
      <c r="H27" s="46">
        <v>0.12805664823834961</v>
      </c>
      <c r="I27" s="40">
        <v>4.3780997447509407E-2</v>
      </c>
      <c r="J27" s="16">
        <v>0</v>
      </c>
      <c r="K27" s="16">
        <v>0</v>
      </c>
      <c r="L27" s="16">
        <v>0.36495475058972321</v>
      </c>
      <c r="M27" s="16">
        <f t="shared" si="0"/>
        <v>2.1890498723754703E-2</v>
      </c>
      <c r="N27" s="16">
        <f t="shared" si="5"/>
        <v>0.62064301698557467</v>
      </c>
      <c r="O27" s="33">
        <v>0.45717099615658607</v>
      </c>
      <c r="P27" s="16">
        <v>4.0002507726927394</v>
      </c>
      <c r="Q27" s="16">
        <v>0</v>
      </c>
      <c r="R27" s="16">
        <v>0.36463190221813091</v>
      </c>
      <c r="S27" s="16">
        <v>9.8541380780980528E-2</v>
      </c>
      <c r="T27" s="16">
        <f t="shared" si="1"/>
        <v>0.36463190221813091</v>
      </c>
      <c r="U27" s="16">
        <f t="shared" si="2"/>
        <v>1.6964099783912818</v>
      </c>
      <c r="V27" s="22">
        <v>0</v>
      </c>
      <c r="W27" s="16">
        <v>5.9323956346136131E-2</v>
      </c>
      <c r="X27" s="16">
        <v>0</v>
      </c>
      <c r="Y27" s="13">
        <v>-0.27322584018269497</v>
      </c>
      <c r="Z27" s="13">
        <v>-3.3023716349905731E-2</v>
      </c>
      <c r="AA27" s="16">
        <f t="shared" si="3"/>
        <v>0</v>
      </c>
      <c r="AB27" s="16">
        <f t="shared" si="4"/>
        <v>0.12948726479481265</v>
      </c>
    </row>
    <row r="28" spans="2:28">
      <c r="B28" s="6" t="s">
        <v>25</v>
      </c>
      <c r="C28" s="16">
        <v>0.97858011639272557</v>
      </c>
      <c r="D28" s="16">
        <v>0.94509748619500855</v>
      </c>
      <c r="E28" s="46">
        <v>1.0362211347895061</v>
      </c>
      <c r="F28" s="46">
        <v>0.51334294972700301</v>
      </c>
      <c r="G28" s="46">
        <v>0.50748025130112129</v>
      </c>
      <c r="H28" s="46">
        <v>0.68189241073260454</v>
      </c>
      <c r="I28" s="40">
        <v>7.0718443796877389E-2</v>
      </c>
      <c r="J28" s="16">
        <v>0.14182023589065487</v>
      </c>
      <c r="K28" s="16">
        <v>0.12883146615383256</v>
      </c>
      <c r="L28" s="16">
        <v>0.28885739754454104</v>
      </c>
      <c r="M28" s="16">
        <f t="shared" si="0"/>
        <v>0.39816882442283119</v>
      </c>
      <c r="N28" s="16">
        <f t="shared" si="5"/>
        <v>0.37033763612392068</v>
      </c>
      <c r="O28" s="33">
        <v>0.47905083983228913</v>
      </c>
      <c r="P28" s="16">
        <v>1.1713664185965877</v>
      </c>
      <c r="Q28" s="16">
        <v>0.50871150116277886</v>
      </c>
      <c r="R28" s="16">
        <v>0.24242406446280576</v>
      </c>
      <c r="S28" s="16">
        <v>0.46523954316675092</v>
      </c>
      <c r="T28" s="16">
        <f t="shared" si="1"/>
        <v>0.47905083983228913</v>
      </c>
      <c r="U28" s="16">
        <f t="shared" si="2"/>
        <v>0.35067575813713547</v>
      </c>
      <c r="V28" s="22">
        <v>0</v>
      </c>
      <c r="W28" s="16">
        <v>0</v>
      </c>
      <c r="X28" s="16">
        <v>7.6551901080220711E-2</v>
      </c>
      <c r="Y28" s="13">
        <v>0.24075925491883049</v>
      </c>
      <c r="Z28" s="13">
        <v>-0.37715182346280879</v>
      </c>
      <c r="AA28" s="16">
        <f t="shared" si="3"/>
        <v>0</v>
      </c>
      <c r="AB28" s="16">
        <f t="shared" si="4"/>
        <v>0.22657919654774486</v>
      </c>
    </row>
    <row r="29" spans="2:28">
      <c r="B29" s="6" t="s">
        <v>26</v>
      </c>
      <c r="C29" s="14"/>
      <c r="D29" s="14"/>
      <c r="E29" s="15">
        <v>0</v>
      </c>
      <c r="F29" s="15">
        <v>0.19516837247267121</v>
      </c>
      <c r="G29" s="15">
        <v>0</v>
      </c>
      <c r="H29" s="15">
        <v>0</v>
      </c>
      <c r="I29" s="16">
        <v>0.21440417324758171</v>
      </c>
      <c r="J29" s="16">
        <v>0</v>
      </c>
      <c r="K29" s="16">
        <v>0</v>
      </c>
      <c r="L29" s="16">
        <v>0.28351697552123639</v>
      </c>
      <c r="M29" s="16">
        <f t="shared" si="0"/>
        <v>0</v>
      </c>
      <c r="N29" s="16">
        <f>STDEV(E29:L29)</f>
        <v>0.12212118277202895</v>
      </c>
      <c r="O29" s="33">
        <v>0.3430637681425785</v>
      </c>
      <c r="P29" s="16">
        <v>0.25339984257618681</v>
      </c>
      <c r="Q29" s="16">
        <v>0</v>
      </c>
      <c r="R29" s="16">
        <v>0.89552799245861658</v>
      </c>
      <c r="S29" s="16">
        <v>0</v>
      </c>
      <c r="T29" s="16">
        <f t="shared" si="1"/>
        <v>0.25339984257618681</v>
      </c>
      <c r="U29" s="16">
        <f t="shared" si="2"/>
        <v>0.36696962603069017</v>
      </c>
      <c r="V29" s="22">
        <v>0</v>
      </c>
      <c r="W29" s="16">
        <v>0.35789699139499376</v>
      </c>
      <c r="X29" s="16">
        <v>0.37024810398328251</v>
      </c>
      <c r="Y29" s="13">
        <v>2.7872393561538527</v>
      </c>
      <c r="Z29" s="13">
        <v>1.266730538268525</v>
      </c>
      <c r="AA29" s="16">
        <f t="shared" si="3"/>
        <v>0.37024810398328251</v>
      </c>
      <c r="AB29" s="16">
        <f t="shared" si="4"/>
        <v>1.1252509325582216</v>
      </c>
    </row>
    <row r="30" spans="2:28">
      <c r="B30" s="6" t="s">
        <v>27</v>
      </c>
      <c r="C30" s="14"/>
      <c r="D30" s="14"/>
      <c r="E30" s="15">
        <v>0</v>
      </c>
      <c r="F30" s="15">
        <v>0</v>
      </c>
      <c r="G30" s="15">
        <v>0.12158726204390621</v>
      </c>
      <c r="H30" s="15">
        <v>0</v>
      </c>
      <c r="I30" s="16">
        <v>0</v>
      </c>
      <c r="J30" s="16">
        <v>0.30602120728482807</v>
      </c>
      <c r="K30" s="16">
        <v>0</v>
      </c>
      <c r="L30" s="16">
        <v>0.43975296248363893</v>
      </c>
      <c r="M30" s="16">
        <f t="shared" si="0"/>
        <v>0</v>
      </c>
      <c r="N30" s="16">
        <f t="shared" ref="N30:N31" si="8">STDEV(E30:L30)</f>
        <v>0.17228532312005931</v>
      </c>
      <c r="O30" s="33">
        <v>0.1347871989565278</v>
      </c>
      <c r="P30" s="16">
        <v>0.15940651951920237</v>
      </c>
      <c r="Q30" s="16">
        <v>0</v>
      </c>
      <c r="R30" s="16">
        <v>0.66820842469857689</v>
      </c>
      <c r="S30" s="16">
        <v>0</v>
      </c>
      <c r="T30" s="16">
        <f t="shared" si="1"/>
        <v>0.1347871989565278</v>
      </c>
      <c r="U30" s="16">
        <f t="shared" si="2"/>
        <v>0.27606020596448988</v>
      </c>
      <c r="V30" s="22">
        <v>0.19551364734446661</v>
      </c>
      <c r="W30" s="16">
        <v>0.35586786371653933</v>
      </c>
      <c r="X30" s="16">
        <v>0</v>
      </c>
      <c r="Y30" s="13">
        <v>4.1738655637529192</v>
      </c>
      <c r="Z30" s="13">
        <v>1.083052306833995</v>
      </c>
      <c r="AA30" s="16">
        <f t="shared" si="3"/>
        <v>0.35586786371653933</v>
      </c>
      <c r="AB30" s="16">
        <f t="shared" si="4"/>
        <v>1.732898960194643</v>
      </c>
    </row>
    <row r="31" spans="2:28">
      <c r="B31" s="6" t="s">
        <v>28</v>
      </c>
      <c r="C31" s="14"/>
      <c r="D31" s="14"/>
      <c r="E31" s="15">
        <v>0</v>
      </c>
      <c r="F31" s="15">
        <v>0</v>
      </c>
      <c r="G31" s="15">
        <v>0</v>
      </c>
      <c r="H31" s="15">
        <v>0</v>
      </c>
      <c r="I31" s="16">
        <v>0</v>
      </c>
      <c r="J31" s="16">
        <v>0</v>
      </c>
      <c r="K31" s="16">
        <v>0</v>
      </c>
      <c r="L31" s="16">
        <v>0.36784201242516373</v>
      </c>
      <c r="M31" s="16">
        <f t="shared" si="0"/>
        <v>0</v>
      </c>
      <c r="N31" s="16">
        <f t="shared" si="8"/>
        <v>0.13005179069556977</v>
      </c>
      <c r="O31" s="33">
        <v>3.3672482567080698E-2</v>
      </c>
      <c r="P31" s="16">
        <v>0.29748662636751322</v>
      </c>
      <c r="Q31" s="16">
        <v>0</v>
      </c>
      <c r="R31" s="16">
        <v>0.17932086168356323</v>
      </c>
      <c r="S31" s="16">
        <v>0.15691506078561362</v>
      </c>
      <c r="T31" s="16">
        <f t="shared" si="1"/>
        <v>0.15691506078561362</v>
      </c>
      <c r="U31" s="16">
        <f t="shared" si="2"/>
        <v>0.11971550766040623</v>
      </c>
      <c r="V31" s="22">
        <v>0</v>
      </c>
      <c r="W31" s="16">
        <v>0.38043143700130572</v>
      </c>
      <c r="X31" s="16">
        <v>0</v>
      </c>
      <c r="Y31" s="13">
        <v>0.15274060619329191</v>
      </c>
      <c r="Z31" s="13">
        <v>-0.3730668017828731</v>
      </c>
      <c r="AA31" s="16">
        <f t="shared" si="3"/>
        <v>0</v>
      </c>
      <c r="AB31" s="16">
        <f t="shared" si="4"/>
        <v>0.27482261186362233</v>
      </c>
    </row>
    <row r="32" spans="2:28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2"/>
      <c r="P32" s="16"/>
      <c r="Q32" s="16"/>
      <c r="R32" s="16"/>
      <c r="S32" s="16"/>
      <c r="T32" s="16"/>
      <c r="U32" s="16"/>
      <c r="V32" s="22"/>
      <c r="W32" s="16"/>
      <c r="X32" s="16"/>
      <c r="Y32" s="13"/>
      <c r="Z32" s="13"/>
    </row>
    <row r="33" spans="2:27">
      <c r="B33" s="35" t="s">
        <v>70</v>
      </c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5"/>
      <c r="V33" s="26"/>
      <c r="W33" s="25"/>
      <c r="X33" s="25"/>
      <c r="Y33" s="25"/>
      <c r="AA33" s="25"/>
    </row>
    <row r="34" spans="2:27">
      <c r="B34" s="9" t="s">
        <v>61</v>
      </c>
      <c r="C34" s="26"/>
      <c r="D34" s="27"/>
      <c r="E34" s="25"/>
      <c r="F34" s="25"/>
      <c r="G34" s="25"/>
      <c r="H34" s="25"/>
      <c r="I34" s="25"/>
      <c r="J34" s="25"/>
      <c r="K34" s="25"/>
      <c r="L34" s="25"/>
      <c r="M34" s="31">
        <f>MEDIAN(M4:M11:M15)</f>
        <v>1.0513650532582246</v>
      </c>
      <c r="N34" s="25"/>
      <c r="O34" s="25"/>
      <c r="P34" s="25"/>
      <c r="Q34" s="25"/>
      <c r="R34" s="25"/>
      <c r="S34" s="25"/>
      <c r="T34" s="31">
        <f>MEDIAN(T4:T11:T15)</f>
        <v>3.0548891139098089</v>
      </c>
      <c r="U34" s="25"/>
      <c r="V34" s="25"/>
      <c r="W34" s="25"/>
      <c r="X34" s="25"/>
      <c r="Y34" s="25"/>
      <c r="Z34" s="25"/>
      <c r="AA34" s="31">
        <f>MEDIAN(AA4:AA11:AA15)</f>
        <v>0.66119401895620911</v>
      </c>
    </row>
    <row r="35" spans="2:27">
      <c r="B35" s="9" t="s">
        <v>62</v>
      </c>
      <c r="C35" s="26"/>
      <c r="D35" s="27"/>
      <c r="E35" s="25"/>
      <c r="F35" s="25"/>
      <c r="G35" s="25"/>
      <c r="H35" s="25"/>
      <c r="I35" s="25"/>
      <c r="J35" s="25"/>
      <c r="K35" s="25"/>
      <c r="L35" s="25"/>
      <c r="M35" s="25">
        <f>STDEV(M4:M11,M15)</f>
        <v>2.2520428500028697</v>
      </c>
      <c r="N35" s="25"/>
      <c r="O35" s="25"/>
      <c r="P35" s="25"/>
      <c r="Q35" s="25"/>
      <c r="R35" s="25"/>
      <c r="S35" s="25"/>
      <c r="T35" s="25">
        <f>STDEV(T4:T11,T15)</f>
        <v>3.8124579769458156</v>
      </c>
      <c r="U35" s="25"/>
      <c r="V35" s="25"/>
      <c r="W35" s="25"/>
      <c r="X35" s="25"/>
      <c r="Y35" s="25"/>
      <c r="Z35" s="25"/>
      <c r="AA35" s="25">
        <f>STDEV(AA4:AA11,AA15)</f>
        <v>1.0403706365547618</v>
      </c>
    </row>
    <row r="36" spans="2:27">
      <c r="B36" s="9" t="s">
        <v>63</v>
      </c>
      <c r="C36" s="26"/>
      <c r="D36" s="27"/>
      <c r="E36" s="25"/>
      <c r="F36" s="25"/>
      <c r="G36" s="25"/>
      <c r="H36" s="25"/>
      <c r="I36" s="25"/>
      <c r="J36" s="25"/>
      <c r="K36" s="25"/>
      <c r="L36" s="25"/>
      <c r="M36" s="31">
        <f>MEDIAN(M16:M20,M23)</f>
        <v>3.2135511876787981E-2</v>
      </c>
      <c r="N36" s="25"/>
      <c r="O36" s="25"/>
      <c r="P36" s="25"/>
      <c r="Q36" s="25"/>
      <c r="R36" s="25"/>
      <c r="S36" s="25"/>
      <c r="T36" s="31">
        <f>MEDIAN(T16:T20,T23)</f>
        <v>0.64055013497541724</v>
      </c>
      <c r="U36" s="25"/>
      <c r="V36" s="25"/>
      <c r="W36" s="25"/>
      <c r="X36" s="25"/>
      <c r="Y36" s="25"/>
      <c r="Z36" s="25"/>
      <c r="AA36" s="31">
        <f>MEDIAN(AA16:AA20,AA23)</f>
        <v>0.11002736523707915</v>
      </c>
    </row>
    <row r="37" spans="2:27">
      <c r="B37" s="9" t="s">
        <v>64</v>
      </c>
      <c r="C37" s="26"/>
      <c r="D37" s="27"/>
      <c r="E37" s="25"/>
      <c r="F37" s="25"/>
      <c r="G37" s="25"/>
      <c r="H37" s="25"/>
      <c r="I37" s="25"/>
      <c r="J37" s="25"/>
      <c r="K37" s="25"/>
      <c r="L37" s="25"/>
      <c r="M37" s="25">
        <f>STDEV(M16:M20,M23)</f>
        <v>0.6317010535451395</v>
      </c>
      <c r="N37" s="25"/>
      <c r="O37" s="25"/>
      <c r="P37" s="25"/>
      <c r="Q37" s="25"/>
      <c r="R37" s="25"/>
      <c r="S37" s="25"/>
      <c r="T37" s="25">
        <f>STDEV(T16:T20,T23)</f>
        <v>2.5653887025162185</v>
      </c>
      <c r="U37" s="25"/>
      <c r="V37" s="25"/>
      <c r="W37" s="25"/>
      <c r="X37" s="25"/>
      <c r="Y37" s="25"/>
      <c r="Z37" s="25"/>
      <c r="AA37" s="25">
        <f>STDEV(AA16:AA20,AA23)</f>
        <v>0.22799180055327026</v>
      </c>
    </row>
    <row r="38" spans="2:27">
      <c r="B38" s="9" t="s">
        <v>65</v>
      </c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31">
        <f>MEDIAN(M24:M28,M31)</f>
        <v>5.0899473190172545E-2</v>
      </c>
      <c r="N38" s="25"/>
      <c r="O38" s="25"/>
      <c r="P38" s="25"/>
      <c r="Q38" s="25"/>
      <c r="R38" s="25"/>
      <c r="S38" s="25"/>
      <c r="T38" s="31">
        <f>MEDIAN(T24:T28,T31)</f>
        <v>0.42184137102521002</v>
      </c>
      <c r="U38" s="25"/>
      <c r="V38" s="25"/>
      <c r="W38" s="25"/>
      <c r="X38" s="25"/>
      <c r="Y38" s="25"/>
      <c r="Z38" s="25"/>
      <c r="AA38" s="31">
        <f>MEDIAN(AA24:AA28,AA31)</f>
        <v>0</v>
      </c>
    </row>
    <row r="39" spans="2:27">
      <c r="B39" s="9" t="s">
        <v>66</v>
      </c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5">
        <f>STDEV(M24:M28,M31)</f>
        <v>0.21228218725931283</v>
      </c>
      <c r="N39" s="25"/>
      <c r="O39" s="25"/>
      <c r="P39" s="25"/>
      <c r="Q39" s="25"/>
      <c r="R39" s="25"/>
      <c r="S39" s="25"/>
      <c r="T39" s="25">
        <f>STDEV(T24:T28,T31)</f>
        <v>1.9655257831854178</v>
      </c>
      <c r="U39" s="25"/>
      <c r="V39" s="25"/>
      <c r="W39" s="25"/>
      <c r="X39" s="25"/>
      <c r="Y39" s="25"/>
      <c r="Z39" s="25"/>
      <c r="AA39" s="25">
        <f>STDEV(AA24:AA28,AA31)</f>
        <v>7.3535604542647529E-2</v>
      </c>
    </row>
    <row r="40" spans="2:27">
      <c r="B40" s="35" t="s">
        <v>71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5"/>
    </row>
    <row r="41" spans="2:27">
      <c r="B41" s="9" t="s">
        <v>61</v>
      </c>
      <c r="C41" s="26"/>
      <c r="D41" s="27"/>
      <c r="E41" s="25"/>
      <c r="F41" s="25"/>
      <c r="G41" s="25"/>
      <c r="H41" s="25"/>
      <c r="I41" s="25"/>
      <c r="J41" s="25"/>
      <c r="K41" s="25"/>
      <c r="L41" s="25"/>
      <c r="M41" s="31">
        <f>MEDIAN(M12:M14)</f>
        <v>2.6087192910858725</v>
      </c>
      <c r="N41" s="25"/>
      <c r="O41" s="25"/>
      <c r="P41" s="25"/>
      <c r="Q41" s="25"/>
      <c r="R41" s="25"/>
      <c r="S41" s="25"/>
      <c r="T41" s="31">
        <f>MEDIAN(T12:T14)</f>
        <v>3.7987708373658005</v>
      </c>
      <c r="U41" s="25"/>
      <c r="V41" s="25"/>
      <c r="W41" s="25"/>
      <c r="X41" s="25"/>
      <c r="Y41" s="25"/>
      <c r="Z41" s="25"/>
      <c r="AA41" s="31">
        <f>MEDIAN(AA12:AA14)</f>
        <v>12.362920338367674</v>
      </c>
    </row>
    <row r="42" spans="2:27">
      <c r="B42" s="9" t="s">
        <v>62</v>
      </c>
      <c r="C42" s="26"/>
      <c r="D42" s="27"/>
      <c r="E42" s="25"/>
      <c r="F42" s="25"/>
      <c r="G42" s="25"/>
      <c r="H42" s="25"/>
      <c r="I42" s="25"/>
      <c r="J42" s="25"/>
      <c r="K42" s="25"/>
      <c r="L42" s="25"/>
      <c r="M42" s="25">
        <f>STDEV(M11:M14)</f>
        <v>1.3368845028676175</v>
      </c>
      <c r="N42" s="25"/>
      <c r="O42" s="25"/>
      <c r="P42" s="25"/>
      <c r="Q42" s="25"/>
      <c r="R42" s="25"/>
      <c r="S42" s="25"/>
      <c r="T42" s="25">
        <f>STDEV(T11:T14)</f>
        <v>2.6513041547388654</v>
      </c>
      <c r="U42" s="25"/>
      <c r="V42" s="25"/>
      <c r="W42" s="25"/>
      <c r="X42" s="25"/>
      <c r="Y42" s="25"/>
      <c r="Z42" s="25"/>
      <c r="AA42" s="25">
        <f>STDEV(AA11:AA14)</f>
        <v>21.490141371994916</v>
      </c>
    </row>
    <row r="43" spans="2:27">
      <c r="B43" s="9" t="s">
        <v>63</v>
      </c>
      <c r="C43" s="26"/>
      <c r="D43" s="27"/>
      <c r="E43" s="25"/>
      <c r="F43" s="25"/>
      <c r="G43" s="25"/>
      <c r="H43" s="25"/>
      <c r="I43" s="25"/>
      <c r="J43" s="25"/>
      <c r="K43" s="25"/>
      <c r="L43" s="25"/>
      <c r="M43" s="31">
        <f>MEDIAN(M21:M22)</f>
        <v>0</v>
      </c>
      <c r="N43" s="25"/>
      <c r="O43" s="25"/>
      <c r="P43" s="25"/>
      <c r="Q43" s="25"/>
      <c r="R43" s="25"/>
      <c r="S43" s="25"/>
      <c r="T43" s="31">
        <f>MEDIAN(T21:T22)</f>
        <v>0.27611896837643402</v>
      </c>
      <c r="U43" s="25"/>
      <c r="V43" s="25"/>
      <c r="W43" s="25"/>
      <c r="X43" s="25"/>
      <c r="Y43" s="25"/>
      <c r="Z43" s="25"/>
      <c r="AA43" s="31">
        <f>MEDIAN(AA21:AA22)</f>
        <v>1.3195533179462542</v>
      </c>
    </row>
    <row r="44" spans="2:27">
      <c r="B44" s="9" t="s">
        <v>64</v>
      </c>
      <c r="C44" s="26"/>
      <c r="D44" s="27"/>
      <c r="E44" s="25"/>
      <c r="F44" s="25"/>
      <c r="G44" s="25"/>
      <c r="H44" s="25"/>
      <c r="I44" s="25"/>
      <c r="J44" s="25"/>
      <c r="K44" s="25"/>
      <c r="L44" s="25"/>
      <c r="M44" s="25">
        <f>STDEV(M21:M22)</f>
        <v>0</v>
      </c>
      <c r="N44" s="25"/>
      <c r="O44" s="25"/>
      <c r="P44" s="25"/>
      <c r="Q44" s="25"/>
      <c r="R44" s="25"/>
      <c r="S44" s="25"/>
      <c r="T44" s="25">
        <f>STDEV(T21:T22)</f>
        <v>2.0947851179380892E-2</v>
      </c>
      <c r="U44" s="25"/>
      <c r="V44" s="25"/>
      <c r="W44" s="25"/>
      <c r="X44" s="25"/>
      <c r="Y44" s="25"/>
      <c r="Z44" s="25"/>
      <c r="AA44" s="25">
        <f>STDEV(AA21:AA22)</f>
        <v>8.1905620794313891E-2</v>
      </c>
    </row>
    <row r="45" spans="2:27">
      <c r="B45" s="9" t="s">
        <v>65</v>
      </c>
      <c r="C45" s="26"/>
      <c r="D45" s="25"/>
      <c r="E45" s="25"/>
      <c r="F45" s="25"/>
      <c r="G45" s="25"/>
      <c r="H45" s="25"/>
      <c r="I45" s="25"/>
      <c r="J45" s="25"/>
      <c r="K45" s="25"/>
      <c r="L45" s="25"/>
      <c r="M45" s="31">
        <f>MEDIAN(M29:M30)</f>
        <v>0</v>
      </c>
      <c r="N45" s="25"/>
      <c r="O45" s="25"/>
      <c r="P45" s="25"/>
      <c r="Q45" s="25"/>
      <c r="R45" s="25"/>
      <c r="S45" s="25"/>
      <c r="T45" s="31">
        <f>MEDIAN(T29:T30)</f>
        <v>0.1940935207663573</v>
      </c>
      <c r="U45" s="25"/>
      <c r="V45" s="25"/>
      <c r="W45" s="25"/>
      <c r="X45" s="25"/>
      <c r="Y45" s="25"/>
      <c r="Z45" s="25"/>
      <c r="AA45" s="31">
        <f>MEDIAN(AA29:AA30)</f>
        <v>0.36305798384991095</v>
      </c>
    </row>
    <row r="46" spans="2:27">
      <c r="B46" s="9" t="s">
        <v>66</v>
      </c>
      <c r="C46" s="26"/>
      <c r="D46" s="25"/>
      <c r="E46" s="25"/>
      <c r="F46" s="25"/>
      <c r="G46" s="25"/>
      <c r="H46" s="25"/>
      <c r="I46" s="25"/>
      <c r="J46" s="25"/>
      <c r="K46" s="25"/>
      <c r="L46" s="25"/>
      <c r="M46" s="25">
        <f>STDEV(M31:M39)</f>
        <v>0.82342326744007255</v>
      </c>
      <c r="N46" s="25"/>
      <c r="O46" s="25"/>
      <c r="P46" s="25"/>
      <c r="Q46" s="25"/>
      <c r="R46" s="25"/>
      <c r="S46" s="25"/>
      <c r="T46" s="25">
        <f>STDEV(T31:T39)</f>
        <v>1.424855645918623</v>
      </c>
      <c r="U46" s="25"/>
      <c r="V46" s="25"/>
      <c r="W46" s="25"/>
      <c r="X46" s="25"/>
      <c r="Y46" s="25"/>
      <c r="Z46" s="25"/>
      <c r="AA46" s="25">
        <f>STDEV(AA31:AA39)</f>
        <v>0.39815116800073103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O38"/>
  <sheetViews>
    <sheetView topLeftCell="A5" workbookViewId="0">
      <selection activeCell="M33" sqref="M33"/>
    </sheetView>
  </sheetViews>
  <sheetFormatPr baseColWidth="10" defaultColWidth="11.5703125" defaultRowHeight="12.75"/>
  <cols>
    <col min="1" max="1" width="8.5703125" customWidth="1"/>
    <col min="2" max="2" width="15.140625" customWidth="1"/>
    <col min="3" max="3" width="6.85546875" customWidth="1"/>
    <col min="4" max="4" width="7.28515625" bestFit="1" customWidth="1"/>
    <col min="5" max="5" width="6.7109375" bestFit="1" customWidth="1"/>
    <col min="6" max="6" width="9" bestFit="1" customWidth="1"/>
    <col min="7" max="7" width="7.85546875" bestFit="1" customWidth="1"/>
    <col min="8" max="8" width="7.140625" customWidth="1"/>
    <col min="9" max="9" width="6.7109375" bestFit="1" customWidth="1"/>
    <col min="10" max="10" width="9" bestFit="1" customWidth="1"/>
    <col min="11" max="11" width="7.85546875" bestFit="1" customWidth="1"/>
    <col min="12" max="12" width="7" customWidth="1"/>
    <col min="13" max="13" width="7.140625" bestFit="1" customWidth="1"/>
    <col min="14" max="14" width="9" bestFit="1" customWidth="1"/>
    <col min="15" max="15" width="7.85546875" bestFit="1" customWidth="1"/>
  </cols>
  <sheetData>
    <row r="1" spans="2:15">
      <c r="B1" s="1" t="s">
        <v>67</v>
      </c>
      <c r="C1" s="1"/>
      <c r="D1" s="1"/>
      <c r="E1" s="1"/>
    </row>
    <row r="2" spans="2:15">
      <c r="C2" t="s">
        <v>31</v>
      </c>
      <c r="H2" t="s">
        <v>35</v>
      </c>
      <c r="L2" t="s">
        <v>41</v>
      </c>
    </row>
    <row r="3" spans="2:15" s="4" customFormat="1">
      <c r="C3" s="5" t="s">
        <v>47</v>
      </c>
      <c r="D3" s="5" t="s">
        <v>48</v>
      </c>
      <c r="E3" s="5" t="s">
        <v>49</v>
      </c>
      <c r="F3" s="4" t="s">
        <v>0</v>
      </c>
      <c r="G3" s="4" t="s">
        <v>34</v>
      </c>
      <c r="H3" s="4" t="s">
        <v>50</v>
      </c>
      <c r="I3" s="4" t="s">
        <v>51</v>
      </c>
      <c r="J3" s="4" t="s">
        <v>0</v>
      </c>
      <c r="K3" s="4" t="s">
        <v>34</v>
      </c>
      <c r="L3" s="4" t="s">
        <v>52</v>
      </c>
      <c r="M3" s="4" t="s">
        <v>53</v>
      </c>
      <c r="N3" s="4" t="s">
        <v>0</v>
      </c>
      <c r="O3" s="4" t="s">
        <v>34</v>
      </c>
    </row>
    <row r="4" spans="2:15">
      <c r="B4" s="6" t="s">
        <v>1</v>
      </c>
      <c r="C4" s="14">
        <v>0.22252208387207439</v>
      </c>
      <c r="D4" s="14">
        <v>0</v>
      </c>
      <c r="E4" s="15">
        <v>0.16763190625432203</v>
      </c>
      <c r="F4" s="16">
        <f>MEDIAN(C4:E4)</f>
        <v>0.16763190625432203</v>
      </c>
      <c r="G4" s="16">
        <f>STDEV(C4:E4)</f>
        <v>0.11592344126199321</v>
      </c>
      <c r="H4" s="29">
        <v>0.14959682034237046</v>
      </c>
      <c r="I4" s="16">
        <v>0</v>
      </c>
      <c r="J4" s="16">
        <f>MEDIAN(H4:I4)</f>
        <v>7.4798410171185228E-2</v>
      </c>
      <c r="K4" s="16">
        <f>STDEV(H4:I4)</f>
        <v>0.10578092610803581</v>
      </c>
      <c r="L4" s="16">
        <v>0</v>
      </c>
      <c r="M4" s="16">
        <v>0</v>
      </c>
      <c r="N4" s="16">
        <f>MEDIAN(L4:M4)</f>
        <v>0</v>
      </c>
      <c r="O4" s="16">
        <f>STDEV(L4:M4)</f>
        <v>0</v>
      </c>
    </row>
    <row r="5" spans="2:15">
      <c r="B5" s="6" t="s">
        <v>2</v>
      </c>
      <c r="C5" s="15">
        <v>11.363023938212644</v>
      </c>
      <c r="D5" s="15">
        <v>0</v>
      </c>
      <c r="E5" s="15">
        <v>0.1703381687949255</v>
      </c>
      <c r="F5" s="16">
        <f t="shared" ref="F5:F31" si="0">MEDIAN(C5:E5)</f>
        <v>0.1703381687949255</v>
      </c>
      <c r="G5" s="16">
        <f t="shared" ref="G5:G31" si="1">STDEV(C5:E5)</f>
        <v>6.5118295284437018</v>
      </c>
      <c r="H5" s="29">
        <v>9.316333739144432E-2</v>
      </c>
      <c r="I5" s="16">
        <v>0</v>
      </c>
      <c r="J5" s="16">
        <f t="shared" ref="J5:J31" si="2">MEDIAN(H5:I5)</f>
        <v>4.658166869572216E-2</v>
      </c>
      <c r="K5" s="16">
        <f t="shared" ref="K5:K31" si="3">STDEV(H5:I5)</f>
        <v>6.5876427627460515E-2</v>
      </c>
      <c r="L5" s="16">
        <v>0.16885352025077272</v>
      </c>
      <c r="M5" s="16">
        <v>0</v>
      </c>
      <c r="N5" s="16">
        <f t="shared" ref="N5:N31" si="4">MEDIAN(L5:M5)</f>
        <v>8.4426760125386358E-2</v>
      </c>
      <c r="O5" s="16">
        <f t="shared" ref="O5:O31" si="5">STDEV(L5:M5)</f>
        <v>0.11939746919654141</v>
      </c>
    </row>
    <row r="6" spans="2:15">
      <c r="B6" s="6" t="s">
        <v>3</v>
      </c>
      <c r="C6" s="15">
        <v>9.0096360446181958</v>
      </c>
      <c r="D6" s="15">
        <v>0.39136440118006027</v>
      </c>
      <c r="E6" s="15">
        <v>0</v>
      </c>
      <c r="F6" s="16">
        <f t="shared" si="0"/>
        <v>0.39136440118006027</v>
      </c>
      <c r="G6" s="16">
        <f t="shared" si="1"/>
        <v>5.0924996133379707</v>
      </c>
      <c r="H6" s="29">
        <v>6.84222857561904</v>
      </c>
      <c r="I6" s="16">
        <v>2.2879067704781879</v>
      </c>
      <c r="J6" s="16">
        <f t="shared" si="2"/>
        <v>4.5650676730486133</v>
      </c>
      <c r="K6" s="16">
        <f t="shared" si="3"/>
        <v>3.2203918321208533</v>
      </c>
      <c r="L6" s="16">
        <v>7.7216369549306024E-2</v>
      </c>
      <c r="M6" s="16">
        <v>0.15348383518160494</v>
      </c>
      <c r="N6" s="16">
        <f t="shared" si="4"/>
        <v>0.11535010236545548</v>
      </c>
      <c r="O6" s="16">
        <f t="shared" si="5"/>
        <v>5.3929242132510526E-2</v>
      </c>
    </row>
    <row r="7" spans="2:15">
      <c r="B7" s="6" t="s">
        <v>4</v>
      </c>
      <c r="C7" s="15">
        <v>17.200491481290726</v>
      </c>
      <c r="D7" s="15">
        <v>5.6688424165184506</v>
      </c>
      <c r="E7" s="15">
        <v>3.7131417546912693</v>
      </c>
      <c r="F7" s="16">
        <f t="shared" si="0"/>
        <v>5.6688424165184506</v>
      </c>
      <c r="G7" s="16">
        <f t="shared" si="1"/>
        <v>7.2882587984526763</v>
      </c>
      <c r="H7" s="29">
        <v>22.571738307077627</v>
      </c>
      <c r="I7" s="16">
        <v>6.075098588936819</v>
      </c>
      <c r="J7" s="16">
        <f t="shared" si="2"/>
        <v>14.323418448007224</v>
      </c>
      <c r="K7" s="16">
        <f t="shared" si="3"/>
        <v>11.664885811488706</v>
      </c>
      <c r="L7" s="16">
        <v>0.47165635474125928</v>
      </c>
      <c r="M7" s="16">
        <v>3.4998676609106147</v>
      </c>
      <c r="N7" s="16">
        <f t="shared" si="4"/>
        <v>1.985762007825937</v>
      </c>
      <c r="O7" s="16">
        <f t="shared" si="5"/>
        <v>2.1412687494581233</v>
      </c>
    </row>
    <row r="8" spans="2:15">
      <c r="B8" s="6" t="s">
        <v>5</v>
      </c>
      <c r="C8" s="14">
        <v>2.7515323731373944</v>
      </c>
      <c r="D8" s="14">
        <v>4.0449422818128697</v>
      </c>
      <c r="E8" s="15">
        <v>2.7792405815736498</v>
      </c>
      <c r="F8" s="16">
        <f t="shared" si="0"/>
        <v>2.7792405815736498</v>
      </c>
      <c r="G8" s="16">
        <f t="shared" si="1"/>
        <v>0.73888178245498171</v>
      </c>
      <c r="H8" s="29">
        <v>6.7719727847980105</v>
      </c>
      <c r="I8" s="16">
        <v>3.2906457546926049</v>
      </c>
      <c r="J8" s="16">
        <f t="shared" si="2"/>
        <v>5.0313092697453072</v>
      </c>
      <c r="K8" s="16">
        <f t="shared" si="3"/>
        <v>2.4616699505155588</v>
      </c>
      <c r="L8" s="16">
        <v>0.24571957476221915</v>
      </c>
      <c r="M8" s="16">
        <v>2.8920651623565674</v>
      </c>
      <c r="N8" s="16">
        <f t="shared" si="4"/>
        <v>1.5688923685593934</v>
      </c>
      <c r="O8" s="16">
        <f t="shared" si="5"/>
        <v>1.8712489103510623</v>
      </c>
    </row>
    <row r="9" spans="2:15">
      <c r="B9" s="6" t="s">
        <v>6</v>
      </c>
      <c r="C9" s="24">
        <v>8.7845791400264037E-2</v>
      </c>
      <c r="D9" s="15">
        <v>0</v>
      </c>
      <c r="E9" s="15">
        <v>0</v>
      </c>
      <c r="F9" s="16">
        <f t="shared" si="0"/>
        <v>0</v>
      </c>
      <c r="G9" s="16">
        <f t="shared" si="1"/>
        <v>5.0717791312118156E-2</v>
      </c>
      <c r="H9" s="29">
        <v>3.5252441405203636</v>
      </c>
      <c r="I9" s="16">
        <v>0.70269491580833099</v>
      </c>
      <c r="J9" s="16">
        <f t="shared" si="2"/>
        <v>2.1139695281643474</v>
      </c>
      <c r="K9" s="16">
        <f t="shared" si="3"/>
        <v>1.9958436970267108</v>
      </c>
      <c r="L9" s="16">
        <v>0.28098196350637666</v>
      </c>
      <c r="M9" s="16">
        <v>7.674469883237454</v>
      </c>
      <c r="N9" s="16">
        <f t="shared" si="4"/>
        <v>3.9777259233719153</v>
      </c>
      <c r="O9" s="16">
        <f t="shared" si="5"/>
        <v>5.2279854446626652</v>
      </c>
    </row>
    <row r="10" spans="2:15">
      <c r="B10" s="6" t="s">
        <v>7</v>
      </c>
      <c r="C10" s="14">
        <v>3.756780667578675</v>
      </c>
      <c r="D10" s="14">
        <v>0.99661589265093409</v>
      </c>
      <c r="E10" s="15">
        <v>0.8687127215478988</v>
      </c>
      <c r="F10" s="16">
        <f t="shared" si="0"/>
        <v>0.99661589265093409</v>
      </c>
      <c r="G10" s="16">
        <f t="shared" si="1"/>
        <v>1.6317580124322224</v>
      </c>
      <c r="H10" s="29">
        <v>34.001936370007897</v>
      </c>
      <c r="I10" s="16">
        <v>1.9221388242936821</v>
      </c>
      <c r="J10" s="16">
        <f t="shared" si="2"/>
        <v>17.96203759715079</v>
      </c>
      <c r="K10" s="16">
        <f t="shared" si="3"/>
        <v>22.683842383666086</v>
      </c>
      <c r="L10" s="16">
        <v>0</v>
      </c>
      <c r="M10" s="16">
        <v>0.77804892404644943</v>
      </c>
      <c r="N10" s="16">
        <f t="shared" si="4"/>
        <v>0.38902446202322472</v>
      </c>
      <c r="O10" s="16">
        <f t="shared" si="5"/>
        <v>0.5501636702881415</v>
      </c>
    </row>
    <row r="11" spans="2:15">
      <c r="B11" s="6" t="s">
        <v>8</v>
      </c>
      <c r="C11" s="24">
        <v>5.2490308398222121</v>
      </c>
      <c r="D11" s="15">
        <v>1.9500744345914098</v>
      </c>
      <c r="E11" s="15">
        <v>1.5988062365570774</v>
      </c>
      <c r="F11" s="16">
        <f t="shared" si="0"/>
        <v>1.9500744345914098</v>
      </c>
      <c r="G11" s="16">
        <f t="shared" si="1"/>
        <v>2.013729639452035</v>
      </c>
      <c r="H11" s="29">
        <v>4.268264073659676</v>
      </c>
      <c r="I11" s="16">
        <v>1.2364380873115295</v>
      </c>
      <c r="J11" s="16">
        <f t="shared" si="2"/>
        <v>2.7523510804856031</v>
      </c>
      <c r="K11" s="16">
        <f t="shared" si="3"/>
        <v>2.1438247143243681</v>
      </c>
      <c r="L11" s="16">
        <v>0.29189040680507711</v>
      </c>
      <c r="M11" s="16">
        <v>0.87713249396456328</v>
      </c>
      <c r="N11" s="16">
        <f t="shared" si="4"/>
        <v>0.58451145038482011</v>
      </c>
      <c r="O11" s="16">
        <f t="shared" si="5"/>
        <v>0.41382864846624112</v>
      </c>
    </row>
    <row r="12" spans="2:15">
      <c r="B12" s="6" t="s">
        <v>9</v>
      </c>
      <c r="C12" s="14">
        <v>3.2919021622712021</v>
      </c>
      <c r="D12" s="14">
        <v>3.8569060430146629</v>
      </c>
      <c r="E12" s="15">
        <v>2.8426671938635661</v>
      </c>
      <c r="F12" s="16">
        <f t="shared" si="0"/>
        <v>3.2919021622712021</v>
      </c>
      <c r="G12" s="16">
        <f t="shared" si="1"/>
        <v>0.50821942197288672</v>
      </c>
      <c r="H12" s="29">
        <v>3.5909259775328275</v>
      </c>
      <c r="I12" s="16">
        <v>2.3435337266669531</v>
      </c>
      <c r="J12" s="16">
        <f t="shared" si="2"/>
        <v>2.9672298520998903</v>
      </c>
      <c r="K12" s="16">
        <f t="shared" si="3"/>
        <v>0.88203951938681191</v>
      </c>
      <c r="L12" s="16">
        <v>4.6018914607081225</v>
      </c>
      <c r="M12" s="16">
        <v>0.3032390011476086</v>
      </c>
      <c r="N12" s="16">
        <f t="shared" si="4"/>
        <v>2.4525652309278656</v>
      </c>
      <c r="O12" s="16">
        <f t="shared" si="5"/>
        <v>3.0396063041194705</v>
      </c>
    </row>
    <row r="13" spans="2:15">
      <c r="B13" s="6" t="s">
        <v>10</v>
      </c>
      <c r="C13" s="14">
        <v>4.8447775214045823</v>
      </c>
      <c r="D13" s="14">
        <v>2.3158792630079348</v>
      </c>
      <c r="E13" s="15">
        <v>1.3765598788953159</v>
      </c>
      <c r="F13" s="16">
        <f t="shared" si="0"/>
        <v>2.3158792630079348</v>
      </c>
      <c r="G13" s="16">
        <f t="shared" si="1"/>
        <v>1.7937939737933417</v>
      </c>
      <c r="H13" s="29">
        <v>2.1727040095695922</v>
      </c>
      <c r="I13" s="16">
        <v>1.3579281588033298</v>
      </c>
      <c r="J13" s="16">
        <f t="shared" si="2"/>
        <v>1.765316084186461</v>
      </c>
      <c r="K13" s="16">
        <f t="shared" si="3"/>
        <v>0.57613352922386307</v>
      </c>
      <c r="L13" s="16">
        <v>54.048597246935358</v>
      </c>
      <c r="M13" s="16">
        <v>45.774713378356587</v>
      </c>
      <c r="N13" s="16">
        <f t="shared" si="4"/>
        <v>49.911655312645976</v>
      </c>
      <c r="O13" s="16">
        <f t="shared" si="5"/>
        <v>5.850519390221999</v>
      </c>
    </row>
    <row r="14" spans="2:15">
      <c r="B14" s="6" t="s">
        <v>11</v>
      </c>
      <c r="C14" s="14">
        <v>2.2108351846754686</v>
      </c>
      <c r="D14" s="14">
        <v>0.59258928982711379</v>
      </c>
      <c r="E14" s="15">
        <v>0.67718295496977565</v>
      </c>
      <c r="F14" s="16">
        <f t="shared" si="0"/>
        <v>0.67718295496977565</v>
      </c>
      <c r="G14" s="16">
        <f t="shared" si="1"/>
        <v>0.91085719938757548</v>
      </c>
      <c r="H14" s="29">
        <v>0.93727264444741609</v>
      </c>
      <c r="I14" s="16">
        <v>0.624353935210467</v>
      </c>
      <c r="J14" s="16">
        <f t="shared" si="2"/>
        <v>0.78081328982894149</v>
      </c>
      <c r="K14" s="16">
        <f t="shared" si="3"/>
        <v>0.22126694126158869</v>
      </c>
      <c r="L14" s="16">
        <v>50.157590809636424</v>
      </c>
      <c r="M14" s="16">
        <v>14.991917539812119</v>
      </c>
      <c r="N14" s="16">
        <f t="shared" si="4"/>
        <v>32.574754174724269</v>
      </c>
      <c r="O14" s="16">
        <f t="shared" si="5"/>
        <v>24.865886034083285</v>
      </c>
    </row>
    <row r="15" spans="2:15">
      <c r="B15" s="7" t="s">
        <v>12</v>
      </c>
      <c r="C15" s="17">
        <v>0</v>
      </c>
      <c r="D15" s="17">
        <v>0</v>
      </c>
      <c r="E15" s="18">
        <v>0</v>
      </c>
      <c r="F15" s="16">
        <f t="shared" si="0"/>
        <v>0</v>
      </c>
      <c r="G15" s="16">
        <f t="shared" si="1"/>
        <v>0</v>
      </c>
      <c r="H15" s="29">
        <v>0.35826890313880783</v>
      </c>
      <c r="I15" s="16">
        <v>0.89228065610991403</v>
      </c>
      <c r="J15" s="16">
        <f t="shared" si="2"/>
        <v>0.62527477962436095</v>
      </c>
      <c r="K15" s="16">
        <f t="shared" si="3"/>
        <v>0.37760333175918465</v>
      </c>
      <c r="L15" s="16">
        <v>0.7997248261180514</v>
      </c>
      <c r="M15" s="16">
        <v>0.36973932007733401</v>
      </c>
      <c r="N15" s="16">
        <f t="shared" si="4"/>
        <v>0.58473207309769271</v>
      </c>
      <c r="O15" s="16">
        <f t="shared" si="5"/>
        <v>0.30404566713332032</v>
      </c>
    </row>
    <row r="16" spans="2:15">
      <c r="B16" s="6" t="s">
        <v>13</v>
      </c>
      <c r="C16" s="15">
        <v>0</v>
      </c>
      <c r="D16" s="15">
        <v>0</v>
      </c>
      <c r="E16" s="15">
        <v>4.6793448824248391E-3</v>
      </c>
      <c r="F16" s="16">
        <f t="shared" si="0"/>
        <v>0</v>
      </c>
      <c r="G16" s="16">
        <f t="shared" si="1"/>
        <v>2.7016210274990785E-3</v>
      </c>
      <c r="H16" s="29">
        <v>0</v>
      </c>
      <c r="I16" s="16">
        <v>0.17239152653199613</v>
      </c>
      <c r="J16" s="16">
        <f t="shared" si="2"/>
        <v>8.6195763265998065E-2</v>
      </c>
      <c r="K16" s="16">
        <f t="shared" si="3"/>
        <v>0.1218992174298751</v>
      </c>
      <c r="L16" s="16">
        <v>0.15114993195501955</v>
      </c>
      <c r="M16" s="16">
        <v>4.2153260100470373E-2</v>
      </c>
      <c r="N16" s="16">
        <f t="shared" si="4"/>
        <v>9.6651596027744952E-2</v>
      </c>
      <c r="O16" s="16">
        <f t="shared" si="5"/>
        <v>7.7072285795116616E-2</v>
      </c>
    </row>
    <row r="17" spans="2:15">
      <c r="B17" s="6" t="s">
        <v>14</v>
      </c>
      <c r="C17" s="15">
        <v>0.45624978511261582</v>
      </c>
      <c r="D17" s="15">
        <v>0</v>
      </c>
      <c r="E17" s="15">
        <v>0</v>
      </c>
      <c r="F17" s="16">
        <f t="shared" si="0"/>
        <v>0</v>
      </c>
      <c r="G17" s="16">
        <f t="shared" si="1"/>
        <v>0.26341593625247767</v>
      </c>
      <c r="H17" s="29">
        <v>4.3010930888244632</v>
      </c>
      <c r="I17" s="16">
        <v>1.3469581338432695</v>
      </c>
      <c r="J17" s="16">
        <f t="shared" si="2"/>
        <v>2.824025611333866</v>
      </c>
      <c r="K17" s="16">
        <f t="shared" si="3"/>
        <v>2.088888859207418</v>
      </c>
      <c r="L17" s="16">
        <v>0</v>
      </c>
      <c r="M17" s="16">
        <v>3.2500661911314385E-2</v>
      </c>
      <c r="N17" s="16">
        <f t="shared" si="4"/>
        <v>1.6250330955657193E-2</v>
      </c>
      <c r="O17" s="16">
        <f t="shared" si="5"/>
        <v>2.2981438430541741E-2</v>
      </c>
    </row>
    <row r="18" spans="2:15">
      <c r="B18" s="6" t="s">
        <v>15</v>
      </c>
      <c r="C18" s="15">
        <v>6.3911283657261553</v>
      </c>
      <c r="D18" s="15">
        <v>0.39316803684271329</v>
      </c>
      <c r="E18" s="15">
        <v>0.17060880618421079</v>
      </c>
      <c r="F18" s="16">
        <f t="shared" si="0"/>
        <v>0.39316803684271329</v>
      </c>
      <c r="G18" s="16">
        <f t="shared" si="1"/>
        <v>3.5289262840287736</v>
      </c>
      <c r="H18" s="29">
        <v>4.0927857726969394</v>
      </c>
      <c r="I18" s="16">
        <v>3.256232682253104</v>
      </c>
      <c r="J18" s="16">
        <f t="shared" si="2"/>
        <v>3.6745092274750215</v>
      </c>
      <c r="K18" s="16">
        <f t="shared" si="3"/>
        <v>0.5915323630754028</v>
      </c>
      <c r="L18" s="16">
        <v>5.4579908348457898E-2</v>
      </c>
      <c r="M18" s="16">
        <v>6.3385704663592016E-2</v>
      </c>
      <c r="N18" s="16">
        <f t="shared" si="4"/>
        <v>5.8982806506024957E-2</v>
      </c>
      <c r="O18" s="16">
        <f t="shared" si="5"/>
        <v>6.2266382881788476E-3</v>
      </c>
    </row>
    <row r="19" spans="2:15">
      <c r="B19" s="6" t="s">
        <v>16</v>
      </c>
      <c r="C19" s="15">
        <v>4.5779408663111774E-2</v>
      </c>
      <c r="D19" s="15">
        <v>0</v>
      </c>
      <c r="E19" s="15">
        <v>0</v>
      </c>
      <c r="F19" s="16">
        <f t="shared" si="0"/>
        <v>0</v>
      </c>
      <c r="G19" s="16">
        <f t="shared" si="1"/>
        <v>2.6430753914989471E-2</v>
      </c>
      <c r="H19" s="29">
        <v>2.6212569479496564</v>
      </c>
      <c r="I19" s="16">
        <v>0.29209289433523433</v>
      </c>
      <c r="J19" s="16">
        <f t="shared" si="2"/>
        <v>1.4566749211424452</v>
      </c>
      <c r="K19" s="16">
        <f t="shared" si="3"/>
        <v>1.6469676968067049</v>
      </c>
      <c r="L19" s="16">
        <v>0</v>
      </c>
      <c r="M19" s="16">
        <v>0.10216556541225635</v>
      </c>
      <c r="N19" s="16">
        <f t="shared" si="4"/>
        <v>5.1082782706128177E-2</v>
      </c>
      <c r="O19" s="16">
        <f t="shared" si="5"/>
        <v>7.2241964106764256E-2</v>
      </c>
    </row>
    <row r="20" spans="2:15">
      <c r="B20" s="6" t="s">
        <v>17</v>
      </c>
      <c r="C20" s="15">
        <v>1.6181993490100441</v>
      </c>
      <c r="D20" s="15">
        <v>0.77998945536747977</v>
      </c>
      <c r="E20" s="15">
        <v>1.1071967803798473</v>
      </c>
      <c r="F20" s="16">
        <f t="shared" si="0"/>
        <v>1.1071967803798473</v>
      </c>
      <c r="G20" s="16">
        <f t="shared" si="1"/>
        <v>0.42245001370747809</v>
      </c>
      <c r="H20" s="29">
        <v>3.3922469109463136</v>
      </c>
      <c r="I20" s="16">
        <v>0.30663281640826018</v>
      </c>
      <c r="J20" s="16">
        <f t="shared" si="2"/>
        <v>1.8494398636772869</v>
      </c>
      <c r="K20" s="16">
        <f t="shared" si="3"/>
        <v>2.181858650372646</v>
      </c>
      <c r="L20" s="16">
        <v>0</v>
      </c>
      <c r="M20" s="16">
        <v>0.38259272529075589</v>
      </c>
      <c r="N20" s="16">
        <f t="shared" si="4"/>
        <v>0.19129636264537794</v>
      </c>
      <c r="O20" s="16">
        <f t="shared" si="5"/>
        <v>0.27053391048573544</v>
      </c>
    </row>
    <row r="21" spans="2:15">
      <c r="B21" s="6" t="s">
        <v>18</v>
      </c>
      <c r="C21" s="14">
        <v>0</v>
      </c>
      <c r="D21" s="14">
        <v>0</v>
      </c>
      <c r="E21" s="15">
        <v>0.15522726260487221</v>
      </c>
      <c r="F21" s="16">
        <f t="shared" si="0"/>
        <v>0</v>
      </c>
      <c r="G21" s="16">
        <f t="shared" si="1"/>
        <v>8.962050185049171E-2</v>
      </c>
      <c r="H21" s="29">
        <v>0</v>
      </c>
      <c r="I21" s="16">
        <v>0.3038136333890597</v>
      </c>
      <c r="J21" s="16">
        <f t="shared" si="2"/>
        <v>0.15190681669452985</v>
      </c>
      <c r="K21" s="16">
        <f t="shared" si="3"/>
        <v>0.2148286803863278</v>
      </c>
      <c r="L21" s="16">
        <v>0.67031155291182432</v>
      </c>
      <c r="M21" s="16">
        <v>0.31851002992018917</v>
      </c>
      <c r="N21" s="16">
        <f t="shared" si="4"/>
        <v>0.49441079141600675</v>
      </c>
      <c r="O21" s="16">
        <f t="shared" si="5"/>
        <v>0.24876124253914039</v>
      </c>
    </row>
    <row r="22" spans="2:15">
      <c r="B22" s="6" t="s">
        <v>19</v>
      </c>
      <c r="C22" s="14">
        <v>0</v>
      </c>
      <c r="D22" s="14">
        <v>0</v>
      </c>
      <c r="E22" s="15">
        <v>0</v>
      </c>
      <c r="F22" s="16">
        <f t="shared" si="0"/>
        <v>0</v>
      </c>
      <c r="G22" s="16">
        <f t="shared" si="1"/>
        <v>0</v>
      </c>
      <c r="H22" s="29">
        <v>0</v>
      </c>
      <c r="I22" s="16">
        <v>0</v>
      </c>
      <c r="J22" s="16">
        <f t="shared" si="2"/>
        <v>0</v>
      </c>
      <c r="K22" s="16">
        <f t="shared" si="3"/>
        <v>0</v>
      </c>
      <c r="L22" s="16">
        <v>6.4833671038487015</v>
      </c>
      <c r="M22" s="16">
        <v>5.5273823496801899</v>
      </c>
      <c r="N22" s="16">
        <f t="shared" si="4"/>
        <v>6.0053747267644457</v>
      </c>
      <c r="O22" s="16">
        <f t="shared" si="5"/>
        <v>0.67598330238351156</v>
      </c>
    </row>
    <row r="23" spans="2:15">
      <c r="B23" s="7" t="s">
        <v>20</v>
      </c>
      <c r="C23" s="17">
        <v>0</v>
      </c>
      <c r="D23" s="17">
        <v>0</v>
      </c>
      <c r="E23" s="18">
        <v>0</v>
      </c>
      <c r="F23" s="16">
        <f t="shared" si="0"/>
        <v>0</v>
      </c>
      <c r="G23" s="16">
        <f t="shared" si="1"/>
        <v>0</v>
      </c>
      <c r="H23" s="29">
        <v>0</v>
      </c>
      <c r="I23" s="16">
        <v>7.64742936502667E-2</v>
      </c>
      <c r="J23" s="16">
        <f t="shared" si="2"/>
        <v>3.823714682513335E-2</v>
      </c>
      <c r="K23" s="16">
        <f t="shared" si="3"/>
        <v>5.4075491626554915E-2</v>
      </c>
      <c r="L23" s="16">
        <v>1.7331661035590077E-4</v>
      </c>
      <c r="M23" s="16">
        <v>0</v>
      </c>
      <c r="N23" s="16">
        <f t="shared" si="4"/>
        <v>8.6658305177950384E-5</v>
      </c>
      <c r="O23" s="16">
        <f t="shared" si="5"/>
        <v>1.2255335047492403E-4</v>
      </c>
    </row>
    <row r="24" spans="2:15">
      <c r="B24" s="6" t="s">
        <v>21</v>
      </c>
      <c r="C24" s="15">
        <v>0</v>
      </c>
      <c r="D24" s="15">
        <v>0</v>
      </c>
      <c r="E24" s="15">
        <v>0</v>
      </c>
      <c r="F24" s="16">
        <f t="shared" si="0"/>
        <v>0</v>
      </c>
      <c r="G24" s="16">
        <f t="shared" si="1"/>
        <v>0</v>
      </c>
      <c r="H24" s="29">
        <v>0</v>
      </c>
      <c r="I24" s="16">
        <v>0</v>
      </c>
      <c r="J24" s="16">
        <f t="shared" si="2"/>
        <v>0</v>
      </c>
      <c r="K24" s="16">
        <f t="shared" si="3"/>
        <v>0</v>
      </c>
      <c r="L24" s="16">
        <v>0</v>
      </c>
      <c r="M24" s="16">
        <v>0</v>
      </c>
      <c r="N24" s="16">
        <f t="shared" si="4"/>
        <v>0</v>
      </c>
      <c r="O24" s="16">
        <f t="shared" si="5"/>
        <v>0</v>
      </c>
    </row>
    <row r="25" spans="2:15">
      <c r="B25" s="6" t="s">
        <v>22</v>
      </c>
      <c r="C25" s="15">
        <v>3.3834260545360624</v>
      </c>
      <c r="D25" s="15">
        <v>3.2202517734813516E-2</v>
      </c>
      <c r="E25" s="15">
        <v>0</v>
      </c>
      <c r="F25" s="16">
        <f t="shared" si="0"/>
        <v>3.2202517734813516E-2</v>
      </c>
      <c r="G25" s="16">
        <f t="shared" si="1"/>
        <v>1.9441925514324534</v>
      </c>
      <c r="H25" s="29">
        <v>0.85747353525035308</v>
      </c>
      <c r="I25" s="16">
        <v>0.21158536904990691</v>
      </c>
      <c r="J25" s="16">
        <f t="shared" si="2"/>
        <v>0.53452945215013004</v>
      </c>
      <c r="K25" s="16">
        <f t="shared" si="3"/>
        <v>0.45671190220847929</v>
      </c>
      <c r="L25" s="16">
        <v>5.3333166149451994E-2</v>
      </c>
      <c r="M25" s="16">
        <v>0.63835405323681871</v>
      </c>
      <c r="N25" s="16">
        <f t="shared" si="4"/>
        <v>0.34584360969313538</v>
      </c>
      <c r="O25" s="16">
        <f t="shared" si="5"/>
        <v>0.41367223639524664</v>
      </c>
    </row>
    <row r="26" spans="2:15">
      <c r="B26" s="6" t="s">
        <v>23</v>
      </c>
      <c r="C26" s="15">
        <v>5.2780343096478086</v>
      </c>
      <c r="D26" s="15">
        <v>0.4937226128535438</v>
      </c>
      <c r="E26" s="15">
        <v>0.23502511719115451</v>
      </c>
      <c r="F26" s="16">
        <f t="shared" si="0"/>
        <v>0.4937226128535438</v>
      </c>
      <c r="G26" s="16">
        <f t="shared" si="1"/>
        <v>2.8398504808512577</v>
      </c>
      <c r="H26" s="29">
        <v>2.965395757047681</v>
      </c>
      <c r="I26" s="16">
        <v>2.1987727465014042</v>
      </c>
      <c r="J26" s="16">
        <f t="shared" si="2"/>
        <v>2.5820842517745426</v>
      </c>
      <c r="K26" s="16">
        <f t="shared" si="3"/>
        <v>0.54208432937091933</v>
      </c>
      <c r="L26" s="16">
        <v>9.8763594627368952E-3</v>
      </c>
      <c r="M26" s="16">
        <v>0.56660123367834569</v>
      </c>
      <c r="N26" s="16">
        <f t="shared" si="4"/>
        <v>0.2882387965705413</v>
      </c>
      <c r="O26" s="16">
        <f t="shared" si="5"/>
        <v>0.39366393381308468</v>
      </c>
    </row>
    <row r="27" spans="2:15">
      <c r="B27" s="6" t="s">
        <v>24</v>
      </c>
      <c r="C27" s="15">
        <v>0</v>
      </c>
      <c r="D27" s="15">
        <v>0</v>
      </c>
      <c r="E27" s="15">
        <v>0</v>
      </c>
      <c r="F27" s="16">
        <f t="shared" si="0"/>
        <v>0</v>
      </c>
      <c r="G27" s="16">
        <f t="shared" si="1"/>
        <v>0</v>
      </c>
      <c r="H27" s="29">
        <v>2.6126213047859101</v>
      </c>
      <c r="I27" s="16">
        <v>0.13274364081580331</v>
      </c>
      <c r="J27" s="16">
        <f t="shared" si="2"/>
        <v>1.3726824728008569</v>
      </c>
      <c r="K27" s="16">
        <f t="shared" si="3"/>
        <v>1.7535383127063169</v>
      </c>
      <c r="L27" s="16">
        <v>0</v>
      </c>
      <c r="M27" s="16">
        <v>8.315192561719173E-2</v>
      </c>
      <c r="N27" s="16">
        <f t="shared" si="4"/>
        <v>4.1575962808595865E-2</v>
      </c>
      <c r="O27" s="16">
        <f t="shared" si="5"/>
        <v>5.8797290472635669E-2</v>
      </c>
    </row>
    <row r="28" spans="2:15">
      <c r="B28" s="6" t="s">
        <v>25</v>
      </c>
      <c r="C28" s="15">
        <v>0.68489520204966059</v>
      </c>
      <c r="D28" s="15">
        <v>3.75155205276647E-2</v>
      </c>
      <c r="E28" s="15">
        <v>0</v>
      </c>
      <c r="F28" s="16">
        <f t="shared" si="0"/>
        <v>3.75155205276647E-2</v>
      </c>
      <c r="G28" s="16">
        <f t="shared" si="1"/>
        <v>0.3850517939443619</v>
      </c>
      <c r="H28" s="29">
        <v>1.247960681982961</v>
      </c>
      <c r="I28" s="16">
        <v>0.404640355868715</v>
      </c>
      <c r="J28" s="16">
        <f t="shared" si="2"/>
        <v>0.82630051892583789</v>
      </c>
      <c r="K28" s="16">
        <f t="shared" si="3"/>
        <v>0.59631752130783389</v>
      </c>
      <c r="L28" s="16">
        <v>0</v>
      </c>
      <c r="M28" s="16">
        <v>0</v>
      </c>
      <c r="N28" s="16">
        <f t="shared" si="4"/>
        <v>0</v>
      </c>
      <c r="O28" s="16">
        <f t="shared" si="5"/>
        <v>0</v>
      </c>
    </row>
    <row r="29" spans="2:15">
      <c r="B29" s="6" t="s">
        <v>26</v>
      </c>
      <c r="C29" s="14">
        <v>0</v>
      </c>
      <c r="D29" s="14">
        <v>0</v>
      </c>
      <c r="E29" s="15">
        <v>0.37442625513332206</v>
      </c>
      <c r="F29" s="16">
        <f t="shared" si="0"/>
        <v>0</v>
      </c>
      <c r="G29" s="16">
        <f t="shared" si="1"/>
        <v>0.21617509919288697</v>
      </c>
      <c r="H29" s="29">
        <v>8.6809403318338862E-2</v>
      </c>
      <c r="I29" s="16">
        <v>0.1533393086745628</v>
      </c>
      <c r="J29" s="16">
        <f t="shared" si="2"/>
        <v>0.12007435599645083</v>
      </c>
      <c r="K29" s="16">
        <f t="shared" si="3"/>
        <v>4.7043747229085157E-2</v>
      </c>
      <c r="L29" s="16">
        <v>0.12517808943396755</v>
      </c>
      <c r="M29" s="16">
        <v>1.1273617576472148</v>
      </c>
      <c r="N29" s="16">
        <f t="shared" si="4"/>
        <v>0.62626992354059119</v>
      </c>
      <c r="O29" s="16">
        <f t="shared" si="5"/>
        <v>0.70865086778799613</v>
      </c>
    </row>
    <row r="30" spans="2:15">
      <c r="B30" s="6" t="s">
        <v>27</v>
      </c>
      <c r="C30" s="14">
        <v>0</v>
      </c>
      <c r="D30" s="14">
        <v>6.9131807299525519E-2</v>
      </c>
      <c r="E30" s="15">
        <v>0</v>
      </c>
      <c r="F30" s="16">
        <f t="shared" si="0"/>
        <v>0</v>
      </c>
      <c r="G30" s="16">
        <f t="shared" si="1"/>
        <v>3.9913267553946391E-2</v>
      </c>
      <c r="H30" s="29">
        <v>7.8798121088802256E-2</v>
      </c>
      <c r="I30" s="16">
        <v>0</v>
      </c>
      <c r="J30" s="16">
        <f t="shared" si="2"/>
        <v>3.9399060544401128E-2</v>
      </c>
      <c r="K30" s="16">
        <f t="shared" si="3"/>
        <v>5.5718685766650775E-2</v>
      </c>
      <c r="L30" s="16">
        <v>1.427532836331874</v>
      </c>
      <c r="M30" s="16">
        <v>2.9715579512382693</v>
      </c>
      <c r="N30" s="16">
        <f t="shared" si="4"/>
        <v>2.1995453937850717</v>
      </c>
      <c r="O30" s="16">
        <f t="shared" si="5"/>
        <v>1.0917906290726493</v>
      </c>
    </row>
    <row r="31" spans="2:15">
      <c r="B31" s="6" t="s">
        <v>28</v>
      </c>
      <c r="C31" s="14">
        <v>2.8823831395546239E-2</v>
      </c>
      <c r="D31" s="14">
        <v>0</v>
      </c>
      <c r="E31" s="15">
        <v>0.13391797845132802</v>
      </c>
      <c r="F31" s="16">
        <f t="shared" si="0"/>
        <v>2.8823831395546239E-2</v>
      </c>
      <c r="G31" s="16">
        <f t="shared" si="1"/>
        <v>7.0485953629300643E-2</v>
      </c>
      <c r="H31" s="29">
        <v>0</v>
      </c>
      <c r="I31" s="16">
        <v>0</v>
      </c>
      <c r="J31" s="16">
        <f t="shared" si="2"/>
        <v>0</v>
      </c>
      <c r="K31" s="16">
        <f t="shared" si="3"/>
        <v>0</v>
      </c>
      <c r="L31" s="16">
        <v>0</v>
      </c>
      <c r="M31" s="16">
        <v>0</v>
      </c>
      <c r="N31" s="16">
        <f t="shared" si="4"/>
        <v>0</v>
      </c>
      <c r="O31" s="16">
        <f t="shared" si="5"/>
        <v>0</v>
      </c>
    </row>
    <row r="32" spans="2:1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>
      <c r="B33" s="9" t="s">
        <v>61</v>
      </c>
      <c r="C33" s="16"/>
      <c r="D33" s="16"/>
      <c r="E33" s="16"/>
      <c r="F33" s="20">
        <f>MEDIAN(F4:F15)</f>
        <v>0.83689942381035487</v>
      </c>
      <c r="G33" s="16"/>
      <c r="H33" s="16"/>
      <c r="I33" s="16"/>
      <c r="J33" s="16"/>
      <c r="K33" s="16"/>
      <c r="L33" s="16"/>
      <c r="M33" s="16"/>
      <c r="N33" s="16"/>
      <c r="O33" s="16"/>
    </row>
    <row r="34" spans="2:15">
      <c r="B34" s="9" t="s">
        <v>62</v>
      </c>
      <c r="C34" s="16"/>
      <c r="D34" s="16"/>
      <c r="E34" s="16"/>
      <c r="F34" s="16">
        <f>STDEV(F4:F15)</f>
        <v>1.7394774436194236</v>
      </c>
      <c r="G34" s="16"/>
      <c r="H34" s="16"/>
      <c r="I34" s="16"/>
      <c r="J34" s="16"/>
      <c r="K34" s="16"/>
      <c r="L34" s="16"/>
      <c r="M34" s="16"/>
      <c r="N34" s="16"/>
      <c r="O34" s="16"/>
    </row>
    <row r="35" spans="2:15">
      <c r="B35" s="9" t="s">
        <v>63</v>
      </c>
      <c r="C35" s="16"/>
      <c r="D35" s="16"/>
      <c r="E35" s="16"/>
      <c r="F35" s="20">
        <f>MEDIAN(F16:F23)</f>
        <v>0</v>
      </c>
      <c r="G35" s="16"/>
      <c r="H35" s="16"/>
      <c r="I35" s="16"/>
      <c r="J35" s="16"/>
      <c r="K35" s="16"/>
      <c r="L35" s="16"/>
      <c r="M35" s="16"/>
      <c r="N35" s="16"/>
      <c r="O35" s="16"/>
    </row>
    <row r="36" spans="2:15">
      <c r="B36" s="9" t="s">
        <v>64</v>
      </c>
      <c r="C36" s="16"/>
      <c r="D36" s="16"/>
      <c r="E36" s="16"/>
      <c r="F36" s="16">
        <f>STDEV(F16:F23)</f>
        <v>0.39624649481700547</v>
      </c>
      <c r="G36" s="16"/>
      <c r="H36" s="16"/>
      <c r="I36" s="16"/>
      <c r="J36" s="16"/>
      <c r="K36" s="16"/>
      <c r="L36" s="16"/>
      <c r="M36" s="16"/>
      <c r="N36" s="16"/>
      <c r="O36" s="16"/>
    </row>
    <row r="37" spans="2:15">
      <c r="B37" s="9" t="s">
        <v>65</v>
      </c>
      <c r="C37" s="16"/>
      <c r="D37" s="16"/>
      <c r="E37" s="16"/>
      <c r="F37" s="20">
        <f>MEDIAN(F24:F31)</f>
        <v>1.441191569777312E-2</v>
      </c>
      <c r="G37" s="16"/>
      <c r="H37" s="16"/>
      <c r="I37" s="16"/>
      <c r="J37" s="16"/>
      <c r="K37" s="16"/>
      <c r="L37" s="16"/>
      <c r="M37" s="16"/>
      <c r="N37" s="16"/>
      <c r="O37" s="16"/>
    </row>
    <row r="38" spans="2:15">
      <c r="B38" s="9" t="s">
        <v>66</v>
      </c>
      <c r="C38" s="16"/>
      <c r="D38" s="16"/>
      <c r="E38" s="16"/>
      <c r="F38" s="16">
        <f>STDEV(F24:F31)</f>
        <v>0.17037357942918296</v>
      </c>
      <c r="G38" s="16"/>
      <c r="H38" s="16"/>
      <c r="I38" s="16"/>
      <c r="J38" s="16"/>
      <c r="K38" s="16"/>
      <c r="L38" s="16"/>
      <c r="M38" s="16"/>
      <c r="N38" s="16"/>
      <c r="O3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1:AB46"/>
  <sheetViews>
    <sheetView topLeftCell="D1" zoomScale="85" zoomScaleNormal="85" workbookViewId="0">
      <selection activeCell="Z11" sqref="Z11"/>
    </sheetView>
  </sheetViews>
  <sheetFormatPr baseColWidth="10" defaultColWidth="11.5703125" defaultRowHeight="12.75"/>
  <cols>
    <col min="1" max="1" width="8.5703125" customWidth="1"/>
    <col min="2" max="2" width="16.5703125" customWidth="1"/>
    <col min="3" max="3" width="7.28515625" customWidth="1"/>
    <col min="4" max="6" width="7.140625" bestFit="1" customWidth="1"/>
    <col min="7" max="9" width="6.7109375" bestFit="1" customWidth="1"/>
    <col min="10" max="10" width="7.140625" bestFit="1" customWidth="1"/>
    <col min="11" max="12" width="6.7109375" bestFit="1" customWidth="1"/>
    <col min="13" max="13" width="9" bestFit="1" customWidth="1"/>
    <col min="14" max="14" width="7.28515625" customWidth="1"/>
    <col min="15" max="15" width="7.140625" customWidth="1"/>
    <col min="16" max="16" width="7.140625" bestFit="1" customWidth="1"/>
    <col min="17" max="19" width="8.140625" bestFit="1" customWidth="1"/>
    <col min="20" max="20" width="9" bestFit="1" customWidth="1"/>
    <col min="21" max="21" width="7.85546875" bestFit="1" customWidth="1"/>
    <col min="22" max="22" width="8.7109375" customWidth="1"/>
    <col min="23" max="25" width="8.140625" bestFit="1" customWidth="1"/>
    <col min="26" max="26" width="6.7109375" bestFit="1" customWidth="1"/>
  </cols>
  <sheetData>
    <row r="1" spans="2:28">
      <c r="B1" s="1" t="s">
        <v>69</v>
      </c>
      <c r="C1" s="1"/>
      <c r="D1" s="1"/>
      <c r="E1" s="1"/>
      <c r="F1" s="1"/>
      <c r="G1" s="1"/>
      <c r="H1" s="2"/>
    </row>
    <row r="2" spans="2:28">
      <c r="C2" s="10" t="s">
        <v>31</v>
      </c>
      <c r="F2" s="3"/>
      <c r="H2" s="2"/>
      <c r="O2" s="10" t="s">
        <v>35</v>
      </c>
      <c r="V2" s="10" t="s">
        <v>41</v>
      </c>
    </row>
    <row r="3" spans="2:28" s="4" customFormat="1">
      <c r="C3" s="11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59</v>
      </c>
      <c r="I3" s="8" t="s">
        <v>60</v>
      </c>
      <c r="J3" s="8" t="s">
        <v>30</v>
      </c>
      <c r="K3" s="8" t="s">
        <v>32</v>
      </c>
      <c r="L3" s="8" t="s">
        <v>33</v>
      </c>
      <c r="M3" s="4" t="s">
        <v>0</v>
      </c>
      <c r="N3" s="4" t="s">
        <v>34</v>
      </c>
      <c r="O3" s="12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0</v>
      </c>
      <c r="U3" s="4" t="s">
        <v>34</v>
      </c>
      <c r="V3" s="12" t="s">
        <v>42</v>
      </c>
      <c r="W3" s="4" t="s">
        <v>43</v>
      </c>
      <c r="X3" s="4" t="s">
        <v>46</v>
      </c>
      <c r="Y3" s="4" t="s">
        <v>44</v>
      </c>
      <c r="Z3" s="4" t="s">
        <v>45</v>
      </c>
      <c r="AA3" s="4" t="s">
        <v>0</v>
      </c>
      <c r="AB3" s="4" t="s">
        <v>34</v>
      </c>
    </row>
    <row r="4" spans="2:28">
      <c r="B4" s="6" t="s">
        <v>1</v>
      </c>
      <c r="C4" s="21"/>
      <c r="D4" s="14"/>
      <c r="E4" s="15">
        <v>3.4396298172454456</v>
      </c>
      <c r="F4" s="15">
        <v>2.8584436414204624</v>
      </c>
      <c r="G4" s="15">
        <v>0</v>
      </c>
      <c r="H4" s="15">
        <v>0</v>
      </c>
      <c r="I4" s="16">
        <v>0.63444998897057392</v>
      </c>
      <c r="J4" s="16">
        <v>0.59096098826794818</v>
      </c>
      <c r="K4" s="16">
        <v>0.49002406479543548</v>
      </c>
      <c r="L4" s="16">
        <v>0</v>
      </c>
      <c r="M4" s="16">
        <f t="shared" ref="M4:M31" si="0">MEDIAN(C4:I4)</f>
        <v>0.63444998897057392</v>
      </c>
      <c r="N4" s="16">
        <f>STDEV(C4:L4)</f>
        <v>1.3610184622317856</v>
      </c>
      <c r="O4" s="33">
        <v>1.0664469634858245</v>
      </c>
      <c r="P4" s="16"/>
      <c r="Q4" s="16">
        <v>10.176051313071252</v>
      </c>
      <c r="R4" s="16">
        <v>8.6636170377585469</v>
      </c>
      <c r="S4" s="16">
        <v>7.4625474413589235</v>
      </c>
      <c r="T4" s="16">
        <f>MEDIAN(O4:S4)</f>
        <v>8.0630822395587352</v>
      </c>
      <c r="U4" s="16">
        <f>STDEV(O4:S4)</f>
        <v>4.0073382140434308</v>
      </c>
      <c r="V4" s="22">
        <v>31.501761703101625</v>
      </c>
      <c r="W4" s="16">
        <v>56.682031077209686</v>
      </c>
      <c r="X4" s="16">
        <v>88.154678239003346</v>
      </c>
      <c r="Y4" s="16">
        <v>26.815324616360119</v>
      </c>
      <c r="Z4">
        <v>22.959446772774644</v>
      </c>
      <c r="AA4" s="16">
        <f>MEDIAN(V4:Z4)</f>
        <v>31.501761703101625</v>
      </c>
      <c r="AB4" s="16">
        <f>STDEV(V4:Z4)</f>
        <v>27.373431848962486</v>
      </c>
    </row>
    <row r="5" spans="2:28">
      <c r="B5" s="6" t="s">
        <v>2</v>
      </c>
      <c r="C5" s="16">
        <v>9.6068959085384265</v>
      </c>
      <c r="D5" s="16">
        <v>21.921224480520038</v>
      </c>
      <c r="E5" s="15">
        <v>23.956652832452782</v>
      </c>
      <c r="F5" s="15">
        <v>11.619601835550196</v>
      </c>
      <c r="G5" s="15">
        <v>7.4049249854233512</v>
      </c>
      <c r="H5" s="15">
        <v>4.3798406844640665</v>
      </c>
      <c r="I5" s="16">
        <v>3.2978401749056894</v>
      </c>
      <c r="J5" s="16">
        <v>2.8454331805191586</v>
      </c>
      <c r="K5" s="16">
        <v>2.8033393110351206</v>
      </c>
      <c r="L5" s="16">
        <v>8.4436693795413298</v>
      </c>
      <c r="M5" s="16">
        <f t="shared" si="0"/>
        <v>9.6068959085384265</v>
      </c>
      <c r="N5" s="16">
        <f t="shared" ref="N5:N31" si="1">STDEV(C5:L5)</f>
        <v>7.6517143371334226</v>
      </c>
      <c r="O5" s="33">
        <v>30.134814246890766</v>
      </c>
      <c r="P5" s="16"/>
      <c r="Q5" s="16">
        <v>129.35602892435747</v>
      </c>
      <c r="R5" s="16">
        <v>130.01898958987266</v>
      </c>
      <c r="S5" s="16">
        <v>152.14802912971339</v>
      </c>
      <c r="T5" s="16">
        <f t="shared" ref="T5:T31" si="2">MEDIAN(O5:S5)</f>
        <v>129.68750925711507</v>
      </c>
      <c r="U5" s="16">
        <f t="shared" ref="U5:U31" si="3">STDEV(O5:S5)</f>
        <v>54.557715397871796</v>
      </c>
      <c r="V5" s="22">
        <v>465.69917217515109</v>
      </c>
      <c r="W5" s="16">
        <v>535.52220778375602</v>
      </c>
      <c r="X5" s="16">
        <v>791.40009300567533</v>
      </c>
      <c r="Y5" s="16">
        <v>237.92124392743023</v>
      </c>
      <c r="Z5">
        <v>92.85707220197942</v>
      </c>
      <c r="AA5" s="16">
        <f t="shared" ref="AA5:AA31" si="4">MEDIAN(V5:Z5)</f>
        <v>465.69917217515109</v>
      </c>
      <c r="AB5" s="16">
        <f t="shared" ref="AB5:AB31" si="5">STDEV(V5:Z5)</f>
        <v>270.84935042778767</v>
      </c>
    </row>
    <row r="6" spans="2:28">
      <c r="B6" s="6" t="s">
        <v>3</v>
      </c>
      <c r="C6" s="16">
        <v>0.66687758395000885</v>
      </c>
      <c r="D6" s="16">
        <v>0.78895350230363892</v>
      </c>
      <c r="E6" s="15">
        <v>2.4222337951373261</v>
      </c>
      <c r="F6" s="15">
        <v>0.28681676286254898</v>
      </c>
      <c r="G6" s="15">
        <v>0</v>
      </c>
      <c r="H6" s="15">
        <v>3.7689919385913875</v>
      </c>
      <c r="I6" s="16">
        <v>0.29175763573505159</v>
      </c>
      <c r="J6" s="16">
        <v>0.25597732397286788</v>
      </c>
      <c r="K6" s="16">
        <v>0</v>
      </c>
      <c r="L6" s="16">
        <v>1.1890494316668074</v>
      </c>
      <c r="M6" s="16">
        <f t="shared" si="0"/>
        <v>0.66687758395000885</v>
      </c>
      <c r="N6" s="16">
        <f t="shared" si="1"/>
        <v>1.2217599728631354</v>
      </c>
      <c r="O6" s="33">
        <v>0.72747081655213097</v>
      </c>
      <c r="P6" s="16"/>
      <c r="Q6" s="16">
        <v>18.52987528652956</v>
      </c>
      <c r="R6" s="16">
        <v>23.079610504902572</v>
      </c>
      <c r="S6" s="16">
        <v>0</v>
      </c>
      <c r="T6" s="16">
        <f t="shared" si="2"/>
        <v>9.6286730515408454</v>
      </c>
      <c r="U6" s="16">
        <f t="shared" si="3"/>
        <v>11.950584912807928</v>
      </c>
      <c r="V6" s="22">
        <v>141.80758335372641</v>
      </c>
      <c r="W6" s="16">
        <v>265.15456492808727</v>
      </c>
      <c r="X6" s="16">
        <v>732.32252035411557</v>
      </c>
      <c r="Y6" s="16">
        <v>39.731904632427664</v>
      </c>
      <c r="Z6">
        <v>52.492228610752782</v>
      </c>
      <c r="AA6" s="16">
        <f t="shared" si="4"/>
        <v>141.80758335372641</v>
      </c>
      <c r="AB6" s="16">
        <f t="shared" si="5"/>
        <v>286.2358644133065</v>
      </c>
    </row>
    <row r="7" spans="2:28">
      <c r="B7" s="6" t="s">
        <v>4</v>
      </c>
      <c r="C7" s="16">
        <v>1.5648604429155171</v>
      </c>
      <c r="D7" s="16">
        <v>9.0603886354544709</v>
      </c>
      <c r="E7" s="15">
        <v>9.6600577622910428</v>
      </c>
      <c r="F7" s="15">
        <v>10.762624242702232</v>
      </c>
      <c r="G7" s="15">
        <v>0.85692463279692743</v>
      </c>
      <c r="H7" s="15">
        <v>6.0698214861483413</v>
      </c>
      <c r="I7" s="16">
        <v>5.474304208955358</v>
      </c>
      <c r="J7" s="16">
        <v>4.5684702578895058</v>
      </c>
      <c r="K7" s="16">
        <v>4.4083793815898558</v>
      </c>
      <c r="L7" s="16">
        <v>5.62489957907618</v>
      </c>
      <c r="M7" s="16">
        <f t="shared" si="0"/>
        <v>6.0698214861483413</v>
      </c>
      <c r="N7" s="16">
        <f t="shared" si="1"/>
        <v>3.269229915136616</v>
      </c>
      <c r="O7" s="33">
        <v>7.2077966124723511</v>
      </c>
      <c r="P7" s="16"/>
      <c r="Q7" s="16">
        <v>74.271743157221479</v>
      </c>
      <c r="R7" s="16">
        <v>96.430333901360186</v>
      </c>
      <c r="S7" s="16">
        <v>0</v>
      </c>
      <c r="T7" s="16">
        <f t="shared" si="2"/>
        <v>40.739769884846915</v>
      </c>
      <c r="U7" s="16">
        <f t="shared" si="3"/>
        <v>48.145864040206888</v>
      </c>
      <c r="V7" s="22">
        <v>203.86114409893011</v>
      </c>
      <c r="W7" s="16">
        <v>535.2969663015956</v>
      </c>
      <c r="X7" s="16">
        <v>742.61591340163284</v>
      </c>
      <c r="Y7" s="16">
        <v>217.84734694169529</v>
      </c>
      <c r="Z7">
        <v>141.20268354779344</v>
      </c>
      <c r="AA7" s="16">
        <f t="shared" si="4"/>
        <v>217.84734694169529</v>
      </c>
      <c r="AB7" s="16">
        <f t="shared" si="5"/>
        <v>259.44634690107108</v>
      </c>
    </row>
    <row r="8" spans="2:28">
      <c r="B8" s="6" t="s">
        <v>5</v>
      </c>
      <c r="C8" s="21"/>
      <c r="D8" s="14"/>
      <c r="E8" s="15">
        <v>0.95291877427671001</v>
      </c>
      <c r="F8" s="15">
        <v>0</v>
      </c>
      <c r="G8" s="15">
        <v>0</v>
      </c>
      <c r="H8" s="15">
        <v>0.27675188102165865</v>
      </c>
      <c r="I8" s="16">
        <v>0</v>
      </c>
      <c r="J8" s="16">
        <v>0</v>
      </c>
      <c r="K8" s="16">
        <v>9.7942281594037561E-2</v>
      </c>
      <c r="L8" s="16">
        <v>0.5858087838063849</v>
      </c>
      <c r="M8" s="16">
        <f t="shared" si="0"/>
        <v>0</v>
      </c>
      <c r="N8" s="16">
        <f t="shared" si="1"/>
        <v>0.35451427143777092</v>
      </c>
      <c r="O8" s="33">
        <v>0.80389644667942817</v>
      </c>
      <c r="P8" s="16"/>
      <c r="Q8" s="16">
        <v>3.7556311418360813</v>
      </c>
      <c r="R8" s="16">
        <v>5.4299269615528676</v>
      </c>
      <c r="S8" s="16">
        <v>1.188792902250813</v>
      </c>
      <c r="T8" s="16">
        <f t="shared" si="2"/>
        <v>2.4722120220434469</v>
      </c>
      <c r="U8" s="16">
        <f t="shared" si="3"/>
        <v>2.1916543307460192</v>
      </c>
      <c r="V8" s="22">
        <v>12.893486237035543</v>
      </c>
      <c r="W8" s="16">
        <v>43.50235355297734</v>
      </c>
      <c r="X8" s="16">
        <v>55.868225077000268</v>
      </c>
      <c r="Y8" s="16">
        <v>19.304813584595838</v>
      </c>
      <c r="Z8">
        <v>11.781034881405301</v>
      </c>
      <c r="AA8" s="16">
        <f t="shared" si="4"/>
        <v>19.304813584595838</v>
      </c>
      <c r="AB8" s="16">
        <f t="shared" si="5"/>
        <v>19.884569426716087</v>
      </c>
    </row>
    <row r="9" spans="2:28">
      <c r="B9" s="6" t="s">
        <v>6</v>
      </c>
      <c r="C9" s="16">
        <v>4.8928820252454493E-2</v>
      </c>
      <c r="D9" s="16">
        <v>3.3469337637804135</v>
      </c>
      <c r="E9" s="15">
        <v>3.09736550835192</v>
      </c>
      <c r="F9" s="15">
        <v>1.7926768821166252</v>
      </c>
      <c r="G9" s="15">
        <v>1.0559450881759178</v>
      </c>
      <c r="H9" s="15">
        <v>1.0732872006069329</v>
      </c>
      <c r="I9" s="16">
        <v>0</v>
      </c>
      <c r="J9" s="16">
        <v>0</v>
      </c>
      <c r="K9" s="16">
        <v>0.9140957109675113</v>
      </c>
      <c r="L9" s="16">
        <v>0.11020775517787852</v>
      </c>
      <c r="M9" s="16">
        <f t="shared" si="0"/>
        <v>1.0732872006069329</v>
      </c>
      <c r="N9" s="16">
        <f t="shared" si="1"/>
        <v>1.2490140505710365</v>
      </c>
      <c r="O9" s="33">
        <v>2.0981689113398274</v>
      </c>
      <c r="P9" s="16">
        <v>9.1659941809073899</v>
      </c>
      <c r="Q9" s="16">
        <v>28.783620286204592</v>
      </c>
      <c r="R9" s="16">
        <v>26.431864335069541</v>
      </c>
      <c r="S9" s="16">
        <v>31.544129567408916</v>
      </c>
      <c r="T9" s="16">
        <f t="shared" si="2"/>
        <v>26.431864335069541</v>
      </c>
      <c r="U9" s="16">
        <f t="shared" si="3"/>
        <v>13.123051653427142</v>
      </c>
      <c r="V9" s="22">
        <v>94.976494883323568</v>
      </c>
      <c r="W9" s="16">
        <v>159.77952551454851</v>
      </c>
      <c r="X9" s="16">
        <v>218.99168271414928</v>
      </c>
      <c r="Y9" s="16">
        <v>92.49131534288874</v>
      </c>
      <c r="Z9">
        <v>36.63584291052117</v>
      </c>
      <c r="AA9" s="16">
        <f t="shared" si="4"/>
        <v>94.976494883323568</v>
      </c>
      <c r="AB9" s="16">
        <f t="shared" si="5"/>
        <v>70.200778411452376</v>
      </c>
    </row>
    <row r="10" spans="2:28">
      <c r="B10" s="6" t="s">
        <v>7</v>
      </c>
      <c r="C10" s="21"/>
      <c r="D10" s="14"/>
      <c r="E10" s="15">
        <v>5.4052357188150868</v>
      </c>
      <c r="F10" s="15">
        <v>5.7224909452690573</v>
      </c>
      <c r="G10" s="15">
        <v>4.7576429137526857</v>
      </c>
      <c r="H10" s="15">
        <v>4.2336784160462893</v>
      </c>
      <c r="I10" s="16">
        <v>0.18091166895974925</v>
      </c>
      <c r="J10" s="16">
        <v>1.7775823785015736</v>
      </c>
      <c r="K10" s="16">
        <v>1.5167169047296865</v>
      </c>
      <c r="L10" s="16">
        <v>2.1846313990996498</v>
      </c>
      <c r="M10" s="16">
        <f t="shared" si="0"/>
        <v>4.7576429137526857</v>
      </c>
      <c r="N10" s="16">
        <f t="shared" si="1"/>
        <v>2.0604905468187651</v>
      </c>
      <c r="O10" s="33">
        <v>6.2899553039404283</v>
      </c>
      <c r="P10" s="16">
        <v>17.577521711412164</v>
      </c>
      <c r="Q10" s="16">
        <v>25.580842402167779</v>
      </c>
      <c r="R10" s="16">
        <v>27.963712912618863</v>
      </c>
      <c r="S10" s="16">
        <v>28.406776743945688</v>
      </c>
      <c r="T10" s="16">
        <f t="shared" si="2"/>
        <v>25.580842402167779</v>
      </c>
      <c r="U10" s="16">
        <f t="shared" si="3"/>
        <v>9.3848606717613663</v>
      </c>
      <c r="V10" s="22">
        <v>59.269386191378771</v>
      </c>
      <c r="W10" s="16">
        <v>129.94381552810523</v>
      </c>
      <c r="X10" s="16">
        <v>148.64300906909665</v>
      </c>
      <c r="Y10" s="16">
        <v>71.455990497800059</v>
      </c>
      <c r="Z10">
        <v>6.8273808403123377</v>
      </c>
      <c r="AA10" s="16">
        <f t="shared" si="4"/>
        <v>71.455990497800059</v>
      </c>
      <c r="AB10" s="16">
        <f t="shared" si="5"/>
        <v>57.033193894575994</v>
      </c>
    </row>
    <row r="11" spans="2:28">
      <c r="B11" s="6" t="s">
        <v>8</v>
      </c>
      <c r="C11" s="16">
        <v>0.33802586893979364</v>
      </c>
      <c r="D11" s="16">
        <v>0.90336891977334444</v>
      </c>
      <c r="E11" s="15">
        <v>0.72648942920835102</v>
      </c>
      <c r="F11" s="15">
        <v>0</v>
      </c>
      <c r="G11" s="15">
        <v>0</v>
      </c>
      <c r="H11" s="15">
        <v>1.7035915501162371</v>
      </c>
      <c r="I11" s="16">
        <v>0</v>
      </c>
      <c r="J11" s="16">
        <v>0</v>
      </c>
      <c r="K11" s="16">
        <v>0</v>
      </c>
      <c r="L11" s="16">
        <v>1.2901702444853018</v>
      </c>
      <c r="M11" s="16">
        <f t="shared" si="0"/>
        <v>0.33802586893979364</v>
      </c>
      <c r="N11" s="16">
        <f t="shared" si="1"/>
        <v>0.62920532755925807</v>
      </c>
      <c r="O11" s="33">
        <v>2.102960337216917</v>
      </c>
      <c r="P11" s="16">
        <v>6.482067211704261</v>
      </c>
      <c r="Q11" s="16">
        <v>5.5650588302219228</v>
      </c>
      <c r="R11" s="16">
        <v>6.7927184383428774</v>
      </c>
      <c r="S11" s="16">
        <v>4.5831640195566328</v>
      </c>
      <c r="T11" s="16">
        <f t="shared" si="2"/>
        <v>5.5650588302219228</v>
      </c>
      <c r="U11" s="16">
        <f t="shared" si="3"/>
        <v>1.8868569434126206</v>
      </c>
      <c r="V11" s="22">
        <v>22.305005204235307</v>
      </c>
      <c r="W11" s="16">
        <v>18.383058961259785</v>
      </c>
      <c r="X11" s="16">
        <v>29.288720194607162</v>
      </c>
      <c r="Y11" s="16">
        <v>53.492881002014222</v>
      </c>
      <c r="Z11">
        <v>20.470211755585055</v>
      </c>
      <c r="AA11" s="16">
        <f t="shared" si="4"/>
        <v>22.305005204235307</v>
      </c>
      <c r="AB11" s="16">
        <f t="shared" si="5"/>
        <v>14.405376486354404</v>
      </c>
    </row>
    <row r="12" spans="2:28">
      <c r="B12" s="6" t="s">
        <v>9</v>
      </c>
      <c r="C12" s="21"/>
      <c r="D12" s="14"/>
      <c r="E12" s="15">
        <v>0.74929500282406736</v>
      </c>
      <c r="F12" s="15">
        <v>2.0399383955739179</v>
      </c>
      <c r="G12" s="15">
        <v>1.3863231798712683</v>
      </c>
      <c r="H12" s="15">
        <v>0.11387250671979</v>
      </c>
      <c r="I12" s="16">
        <v>0.51564293321308874</v>
      </c>
      <c r="J12" s="16">
        <v>0.18572715289528985</v>
      </c>
      <c r="K12" s="16">
        <v>0.71629128537504616</v>
      </c>
      <c r="L12" s="16">
        <v>0.3242770234477903</v>
      </c>
      <c r="M12" s="16">
        <f t="shared" si="0"/>
        <v>0.74929500282406736</v>
      </c>
      <c r="N12" s="16">
        <f t="shared" si="1"/>
        <v>0.6578197060239952</v>
      </c>
      <c r="O12" s="33">
        <v>0.74212702896393345</v>
      </c>
      <c r="P12" s="16">
        <v>0</v>
      </c>
      <c r="Q12" s="16">
        <v>1.1065769145028681</v>
      </c>
      <c r="R12" s="16">
        <v>0.67407196408244874</v>
      </c>
      <c r="S12" s="16">
        <v>1.4797578025115556</v>
      </c>
      <c r="T12" s="16">
        <f t="shared" si="2"/>
        <v>0.74212702896393345</v>
      </c>
      <c r="U12" s="16">
        <f t="shared" si="3"/>
        <v>0.5511955056172666</v>
      </c>
      <c r="V12" s="22">
        <v>2.9413039663133036</v>
      </c>
      <c r="W12" s="16">
        <v>0</v>
      </c>
      <c r="X12" s="16">
        <v>23.980072472151473</v>
      </c>
      <c r="Y12" s="16">
        <v>9.4700852781507407</v>
      </c>
      <c r="Z12">
        <v>7.8183900331619389</v>
      </c>
      <c r="AA12" s="16">
        <f t="shared" si="4"/>
        <v>7.8183900331619389</v>
      </c>
      <c r="AB12" s="16">
        <f t="shared" si="5"/>
        <v>9.2682614919212387</v>
      </c>
    </row>
    <row r="13" spans="2:28">
      <c r="B13" s="6" t="s">
        <v>10</v>
      </c>
      <c r="C13" s="21"/>
      <c r="D13" s="14"/>
      <c r="E13" s="15">
        <v>0</v>
      </c>
      <c r="F13" s="15">
        <v>1.4517600731615239</v>
      </c>
      <c r="G13" s="15">
        <v>0.21691783161969588</v>
      </c>
      <c r="H13" s="15">
        <v>0</v>
      </c>
      <c r="I13" s="16">
        <v>0</v>
      </c>
      <c r="J13" s="16">
        <v>0</v>
      </c>
      <c r="K13" s="16">
        <v>2.14309434022779</v>
      </c>
      <c r="L13" s="16">
        <v>0</v>
      </c>
      <c r="M13" s="16">
        <f t="shared" si="0"/>
        <v>0</v>
      </c>
      <c r="N13" s="16">
        <f t="shared" si="1"/>
        <v>0.8393290731155707</v>
      </c>
      <c r="O13" s="33">
        <v>0.47082924972249085</v>
      </c>
      <c r="P13" s="16">
        <v>0.44599514096541909</v>
      </c>
      <c r="Q13" s="16">
        <v>0</v>
      </c>
      <c r="R13" s="16">
        <v>5.9729440333886774E-2</v>
      </c>
      <c r="S13" s="16">
        <v>0.15288321998312709</v>
      </c>
      <c r="T13" s="16">
        <f t="shared" si="2"/>
        <v>0.15288321998312709</v>
      </c>
      <c r="U13" s="16">
        <f t="shared" si="3"/>
        <v>0.21932118155656807</v>
      </c>
      <c r="V13" s="22">
        <v>0</v>
      </c>
      <c r="W13" s="16">
        <v>0</v>
      </c>
      <c r="X13" s="16">
        <v>0.72615860853688652</v>
      </c>
      <c r="Y13" s="16">
        <v>0.15438411251270603</v>
      </c>
      <c r="Z13">
        <v>1.1508416870362572</v>
      </c>
      <c r="AA13" s="16">
        <f t="shared" si="4"/>
        <v>0.15438411251270603</v>
      </c>
      <c r="AB13" s="16">
        <f t="shared" si="5"/>
        <v>0.5124141013102006</v>
      </c>
    </row>
    <row r="14" spans="2:28">
      <c r="B14" s="6" t="s">
        <v>11</v>
      </c>
      <c r="C14" s="21"/>
      <c r="D14" s="14"/>
      <c r="E14" s="15">
        <v>2.0416030440295798</v>
      </c>
      <c r="F14" s="15">
        <v>0</v>
      </c>
      <c r="G14" s="15">
        <v>0</v>
      </c>
      <c r="H14" s="15">
        <v>3.6295328077168967E-2</v>
      </c>
      <c r="I14" s="16">
        <v>0</v>
      </c>
      <c r="J14" s="16">
        <v>0</v>
      </c>
      <c r="K14" s="16">
        <v>0</v>
      </c>
      <c r="L14" s="16">
        <v>5.3853181975544263E-2</v>
      </c>
      <c r="M14" s="16">
        <f t="shared" si="0"/>
        <v>0</v>
      </c>
      <c r="N14" s="16">
        <f t="shared" si="1"/>
        <v>0.71756681315584347</v>
      </c>
      <c r="O14" s="33">
        <v>0</v>
      </c>
      <c r="P14" s="16">
        <v>0</v>
      </c>
      <c r="Q14" s="16">
        <v>3.0468265937517742E-2</v>
      </c>
      <c r="R14" s="16">
        <v>0.52104578859631179</v>
      </c>
      <c r="S14" s="16">
        <v>0.17692756315540439</v>
      </c>
      <c r="T14" s="16">
        <f t="shared" si="2"/>
        <v>3.0468265937517742E-2</v>
      </c>
      <c r="U14" s="16">
        <f t="shared" si="3"/>
        <v>0.2222582695711004</v>
      </c>
      <c r="V14" s="22">
        <v>0</v>
      </c>
      <c r="W14" s="16">
        <v>0.20329984771476467</v>
      </c>
      <c r="X14" s="16">
        <v>4.0925343279810624</v>
      </c>
      <c r="Y14" s="16">
        <v>1.4557125287590378</v>
      </c>
      <c r="Z14">
        <v>0</v>
      </c>
      <c r="AA14" s="16">
        <f t="shared" si="4"/>
        <v>0.20329984771476467</v>
      </c>
      <c r="AB14" s="16">
        <f t="shared" si="5"/>
        <v>1.7530836489929085</v>
      </c>
    </row>
    <row r="15" spans="2:28">
      <c r="B15" s="7" t="s">
        <v>12</v>
      </c>
      <c r="C15" s="23"/>
      <c r="D15" s="17"/>
      <c r="E15" s="18">
        <v>0.36819955363623591</v>
      </c>
      <c r="F15" s="18">
        <v>0.13531191720528973</v>
      </c>
      <c r="G15" s="18">
        <v>0</v>
      </c>
      <c r="H15" s="18">
        <v>0</v>
      </c>
      <c r="I15" s="19">
        <v>0</v>
      </c>
      <c r="J15" s="19">
        <v>0</v>
      </c>
      <c r="K15" s="19">
        <v>0</v>
      </c>
      <c r="L15" s="19">
        <v>0.95191432192328884</v>
      </c>
      <c r="M15" s="19">
        <f t="shared" si="0"/>
        <v>0</v>
      </c>
      <c r="N15" s="16">
        <f t="shared" si="1"/>
        <v>0.33705405940669719</v>
      </c>
      <c r="O15" s="33">
        <v>0</v>
      </c>
      <c r="P15" s="16">
        <v>0.9324361675722378</v>
      </c>
      <c r="Q15" s="16">
        <v>3.0220305908123017</v>
      </c>
      <c r="R15" s="16">
        <v>1.3890756850932049</v>
      </c>
      <c r="S15" s="16">
        <v>0.68773922924393349</v>
      </c>
      <c r="T15" s="16">
        <f t="shared" si="2"/>
        <v>0.9324361675722378</v>
      </c>
      <c r="U15" s="16">
        <f t="shared" si="3"/>
        <v>1.1324035148323528</v>
      </c>
      <c r="V15" s="22">
        <v>38.559642668828637</v>
      </c>
      <c r="W15" s="16">
        <v>13.278787742871337</v>
      </c>
      <c r="X15" s="16">
        <v>42.912106456379767</v>
      </c>
      <c r="Y15" s="16">
        <v>83.892334402887997</v>
      </c>
      <c r="Z15">
        <v>50.772726846008666</v>
      </c>
      <c r="AA15" s="16">
        <f t="shared" si="4"/>
        <v>42.912106456379767</v>
      </c>
      <c r="AB15" s="16">
        <f t="shared" si="5"/>
        <v>25.466209760499485</v>
      </c>
    </row>
    <row r="16" spans="2:28">
      <c r="B16" s="6" t="s">
        <v>13</v>
      </c>
      <c r="C16" s="16">
        <v>3.5781702061767247</v>
      </c>
      <c r="D16" s="16">
        <v>5.5474506979879292</v>
      </c>
      <c r="E16" s="15">
        <v>4.7452217850062386</v>
      </c>
      <c r="F16" s="15">
        <v>3.4744342501830214</v>
      </c>
      <c r="G16" s="15">
        <v>6.2671397095593893</v>
      </c>
      <c r="H16" s="15">
        <v>1.3428045400468687</v>
      </c>
      <c r="I16" s="16">
        <v>1.2661900512992768</v>
      </c>
      <c r="J16" s="16">
        <v>1.0366820586291763</v>
      </c>
      <c r="K16" s="16">
        <v>1.0011272306107466</v>
      </c>
      <c r="L16" s="16">
        <v>1.646223175634604</v>
      </c>
      <c r="M16" s="16">
        <f t="shared" si="0"/>
        <v>3.5781702061767247</v>
      </c>
      <c r="N16" s="16">
        <f t="shared" si="1"/>
        <v>2.0056363823289174</v>
      </c>
      <c r="O16" s="33">
        <v>4.2089761707790192</v>
      </c>
      <c r="P16" s="16"/>
      <c r="Q16" s="16">
        <v>15.209514352388437</v>
      </c>
      <c r="R16" s="16">
        <v>17.5114269768582</v>
      </c>
      <c r="S16" s="16">
        <v>0</v>
      </c>
      <c r="T16" s="16">
        <f t="shared" si="2"/>
        <v>9.7092452615837281</v>
      </c>
      <c r="U16" s="16">
        <f t="shared" si="3"/>
        <v>8.4604999924720232</v>
      </c>
      <c r="V16" s="22">
        <v>85.537445258256668</v>
      </c>
      <c r="W16" s="16">
        <v>145.7788183998706</v>
      </c>
      <c r="X16" s="16">
        <v>324.32589741569922</v>
      </c>
      <c r="Y16" s="16">
        <v>252.48551144457383</v>
      </c>
      <c r="Z16">
        <v>149.13904443479871</v>
      </c>
      <c r="AA16" s="16">
        <f t="shared" si="4"/>
        <v>149.13904443479871</v>
      </c>
      <c r="AB16" s="16">
        <f t="shared" si="5"/>
        <v>95.491990183669316</v>
      </c>
    </row>
    <row r="17" spans="2:28">
      <c r="B17" s="6" t="s">
        <v>14</v>
      </c>
      <c r="C17" s="16">
        <v>0</v>
      </c>
      <c r="D17" s="16">
        <v>0</v>
      </c>
      <c r="E17" s="15">
        <v>0.28646113128555739</v>
      </c>
      <c r="F17" s="15">
        <v>0.95427040117124728</v>
      </c>
      <c r="G17" s="15">
        <v>5.0351555511750101</v>
      </c>
      <c r="H17" s="15">
        <v>0</v>
      </c>
      <c r="I17" s="16">
        <v>0.47086492814478742</v>
      </c>
      <c r="J17" s="16">
        <v>14.126590475209705</v>
      </c>
      <c r="K17" s="16">
        <v>0.48949645481592663</v>
      </c>
      <c r="L17" s="16">
        <v>0.67736615365514508</v>
      </c>
      <c r="M17" s="16">
        <f t="shared" si="0"/>
        <v>0.28646113128555739</v>
      </c>
      <c r="N17" s="16">
        <f t="shared" si="1"/>
        <v>4.4503323628450264</v>
      </c>
      <c r="O17" s="33">
        <v>5.0173032937685144E-2</v>
      </c>
      <c r="P17" s="16"/>
      <c r="Q17" s="16">
        <v>9.6782597300595459</v>
      </c>
      <c r="R17" s="16">
        <v>10.488091051173962</v>
      </c>
      <c r="S17" s="16">
        <v>12.249969969503834</v>
      </c>
      <c r="T17" s="16">
        <f t="shared" si="2"/>
        <v>10.083175390616754</v>
      </c>
      <c r="U17" s="16">
        <f t="shared" si="3"/>
        <v>5.4837560800311316</v>
      </c>
      <c r="V17" s="22">
        <v>41.073837292944098</v>
      </c>
      <c r="W17" s="16">
        <v>89.901653439191705</v>
      </c>
      <c r="X17" s="16">
        <v>349.88076235887706</v>
      </c>
      <c r="Y17" s="16">
        <v>40.991686037550735</v>
      </c>
      <c r="Z17">
        <v>26.490635353119568</v>
      </c>
      <c r="AA17" s="16">
        <f t="shared" si="4"/>
        <v>41.073837292944098</v>
      </c>
      <c r="AB17" s="16">
        <f t="shared" si="5"/>
        <v>136.41201276151318</v>
      </c>
    </row>
    <row r="18" spans="2:28">
      <c r="B18" s="6" t="s">
        <v>15</v>
      </c>
      <c r="C18" s="16">
        <v>1.8478969897420072</v>
      </c>
      <c r="D18" s="16">
        <v>0</v>
      </c>
      <c r="E18" s="15">
        <v>3.3045476828308762</v>
      </c>
      <c r="F18" s="15">
        <v>2.8696921673239917</v>
      </c>
      <c r="G18" s="15">
        <v>1.6727225039436093</v>
      </c>
      <c r="H18" s="15">
        <v>2.031393955702105</v>
      </c>
      <c r="I18" s="16">
        <v>1.6284062000759199</v>
      </c>
      <c r="J18" s="16">
        <v>0.74435458738273541</v>
      </c>
      <c r="K18" s="16">
        <v>1.5733404700300435</v>
      </c>
      <c r="L18" s="16">
        <v>2.7802262219593135</v>
      </c>
      <c r="M18" s="16">
        <f t="shared" si="0"/>
        <v>1.8478969897420072</v>
      </c>
      <c r="N18" s="16">
        <f t="shared" si="1"/>
        <v>0.99194022165620077</v>
      </c>
      <c r="O18" s="33">
        <v>0.93677825736138864</v>
      </c>
      <c r="P18" s="16"/>
      <c r="Q18" s="16">
        <v>19.372108778921326</v>
      </c>
      <c r="R18" s="16">
        <v>24.194451564397564</v>
      </c>
      <c r="S18" s="16">
        <v>32.98650889037124</v>
      </c>
      <c r="T18" s="16">
        <f t="shared" si="2"/>
        <v>21.783280171659445</v>
      </c>
      <c r="U18" s="16">
        <f t="shared" si="3"/>
        <v>13.521196831589288</v>
      </c>
      <c r="V18" s="22">
        <v>82.473065196706429</v>
      </c>
      <c r="W18" s="16">
        <v>222.46461023240164</v>
      </c>
      <c r="X18" s="16">
        <v>435.30225354629204</v>
      </c>
      <c r="Y18" s="16">
        <v>61.701030112259993</v>
      </c>
      <c r="Z18">
        <v>31.784753688877629</v>
      </c>
      <c r="AA18" s="16">
        <f t="shared" si="4"/>
        <v>82.473065196706429</v>
      </c>
      <c r="AB18" s="16">
        <f t="shared" si="5"/>
        <v>167.01641841919493</v>
      </c>
    </row>
    <row r="19" spans="2:28">
      <c r="B19" s="6" t="s">
        <v>16</v>
      </c>
      <c r="C19" s="16">
        <v>0</v>
      </c>
      <c r="D19" s="16">
        <v>3.4569746944146442</v>
      </c>
      <c r="E19" s="15">
        <v>0.82038622700438679</v>
      </c>
      <c r="F19" s="15">
        <v>0.21289789102011197</v>
      </c>
      <c r="G19" s="15">
        <v>2.9679468079092333</v>
      </c>
      <c r="H19" s="15">
        <v>0</v>
      </c>
      <c r="I19" s="16">
        <v>0</v>
      </c>
      <c r="J19" s="16">
        <v>0</v>
      </c>
      <c r="K19" s="16">
        <v>0.73313796397847053</v>
      </c>
      <c r="L19" s="16">
        <v>0</v>
      </c>
      <c r="M19" s="16">
        <f t="shared" si="0"/>
        <v>0.21289789102011197</v>
      </c>
      <c r="N19" s="16">
        <f t="shared" si="1"/>
        <v>1.3040714733496259</v>
      </c>
      <c r="O19" s="33">
        <v>0</v>
      </c>
      <c r="P19" s="16">
        <v>0</v>
      </c>
      <c r="Q19" s="16">
        <v>6.2209589327613557</v>
      </c>
      <c r="R19" s="16">
        <v>0</v>
      </c>
      <c r="S19" s="16">
        <v>6.0001515441438018</v>
      </c>
      <c r="T19" s="16">
        <f t="shared" si="2"/>
        <v>0</v>
      </c>
      <c r="U19" s="16">
        <f t="shared" si="3"/>
        <v>3.3477992897592577</v>
      </c>
      <c r="V19" s="22">
        <v>24.523361903343371</v>
      </c>
      <c r="W19" s="16">
        <v>39.608740004309446</v>
      </c>
      <c r="X19" s="16">
        <v>41.154801005026748</v>
      </c>
      <c r="Y19" s="16">
        <v>20.850405500327064</v>
      </c>
      <c r="Z19">
        <v>9.9483499172051957</v>
      </c>
      <c r="AA19" s="16">
        <f t="shared" si="4"/>
        <v>24.523361903343371</v>
      </c>
      <c r="AB19" s="16">
        <f t="shared" si="5"/>
        <v>13.170165189781056</v>
      </c>
    </row>
    <row r="20" spans="2:28">
      <c r="B20" s="6" t="s">
        <v>17</v>
      </c>
      <c r="C20" s="16">
        <v>0</v>
      </c>
      <c r="D20" s="16">
        <v>1.0599076120954856</v>
      </c>
      <c r="E20" s="15">
        <v>0</v>
      </c>
      <c r="F20" s="15">
        <v>0</v>
      </c>
      <c r="G20" s="15">
        <v>0</v>
      </c>
      <c r="H20" s="15">
        <v>0.43497171995137252</v>
      </c>
      <c r="I20" s="16">
        <v>0</v>
      </c>
      <c r="J20" s="16">
        <v>0</v>
      </c>
      <c r="K20" s="16">
        <v>1.7135655051188734</v>
      </c>
      <c r="L20" s="16">
        <v>1.5883933498266416</v>
      </c>
      <c r="M20" s="16">
        <f t="shared" si="0"/>
        <v>0</v>
      </c>
      <c r="N20" s="16">
        <f t="shared" si="1"/>
        <v>0.70481983972449636</v>
      </c>
      <c r="O20" s="33">
        <v>0.35476776678732319</v>
      </c>
      <c r="P20" s="16">
        <v>0</v>
      </c>
      <c r="Q20" s="16">
        <v>0</v>
      </c>
      <c r="R20" s="16">
        <v>1.8468115224994393</v>
      </c>
      <c r="S20" s="16">
        <v>0.30215746077028377</v>
      </c>
      <c r="T20" s="16">
        <f t="shared" si="2"/>
        <v>0.30215746077028377</v>
      </c>
      <c r="U20" s="16">
        <f t="shared" si="3"/>
        <v>0.77041101958140867</v>
      </c>
      <c r="V20" s="22">
        <v>1.8512224353649809</v>
      </c>
      <c r="W20" s="16">
        <v>3.7921875647744452</v>
      </c>
      <c r="X20" s="16">
        <v>13.704084005639235</v>
      </c>
      <c r="Y20" s="16">
        <v>1.9371587051869417</v>
      </c>
      <c r="Z20">
        <v>5.8848066478941981</v>
      </c>
      <c r="AA20" s="16">
        <f t="shared" si="4"/>
        <v>3.7921875647744452</v>
      </c>
      <c r="AB20" s="16">
        <f t="shared" si="5"/>
        <v>4.9080866492677195</v>
      </c>
    </row>
    <row r="21" spans="2:28">
      <c r="B21" s="6" t="s">
        <v>18</v>
      </c>
      <c r="C21" s="21"/>
      <c r="D21" s="14"/>
      <c r="E21" s="15">
        <v>0</v>
      </c>
      <c r="F21" s="15">
        <v>0.19579848592627985</v>
      </c>
      <c r="G21" s="15">
        <v>0</v>
      </c>
      <c r="H21" s="15">
        <v>0.26731019010880691</v>
      </c>
      <c r="I21" s="16">
        <v>0.86790491864345243</v>
      </c>
      <c r="J21" s="16">
        <v>1.2815334276982548</v>
      </c>
      <c r="K21" s="16">
        <v>0</v>
      </c>
      <c r="L21" s="16">
        <v>0</v>
      </c>
      <c r="M21" s="16">
        <f t="shared" si="0"/>
        <v>0.19579848592627985</v>
      </c>
      <c r="N21" s="16">
        <f t="shared" si="1"/>
        <v>0.4858282200714179</v>
      </c>
      <c r="O21" s="33">
        <v>0.77931059165026861</v>
      </c>
      <c r="P21" s="16">
        <v>0</v>
      </c>
      <c r="Q21" s="16">
        <v>0</v>
      </c>
      <c r="R21" s="16">
        <v>0.21906219922785317</v>
      </c>
      <c r="S21" s="16">
        <v>1.5354120445603689</v>
      </c>
      <c r="T21" s="16">
        <f t="shared" si="2"/>
        <v>0.21906219922785317</v>
      </c>
      <c r="U21" s="16">
        <f t="shared" si="3"/>
        <v>0.65741734718333145</v>
      </c>
      <c r="V21" s="22">
        <v>0</v>
      </c>
      <c r="W21" s="16">
        <v>0.11133086920735882</v>
      </c>
      <c r="X21" s="16">
        <v>1.2588686953265853</v>
      </c>
      <c r="Y21" s="16">
        <v>0.13298827164098451</v>
      </c>
      <c r="Z21">
        <v>0.21055430105371922</v>
      </c>
      <c r="AA21" s="16">
        <f t="shared" si="4"/>
        <v>0.13298827164098451</v>
      </c>
      <c r="AB21" s="16">
        <f t="shared" si="5"/>
        <v>0.51763440911887781</v>
      </c>
    </row>
    <row r="22" spans="2:28">
      <c r="B22" s="6" t="s">
        <v>19</v>
      </c>
      <c r="C22" s="21"/>
      <c r="D22" s="14"/>
      <c r="E22" s="15">
        <v>2.5068766861813305</v>
      </c>
      <c r="F22" s="15">
        <v>0.42019212122418964</v>
      </c>
      <c r="G22" s="15">
        <v>0.46198372623556783</v>
      </c>
      <c r="H22" s="15">
        <v>0</v>
      </c>
      <c r="I22" s="16">
        <v>0.51524825394104234</v>
      </c>
      <c r="J22" s="16">
        <v>0.17082560180876047</v>
      </c>
      <c r="K22" s="16">
        <v>0.16654028624310346</v>
      </c>
      <c r="L22" s="16">
        <v>0.89049516832368936</v>
      </c>
      <c r="M22" s="16">
        <f t="shared" si="0"/>
        <v>0.46198372623556783</v>
      </c>
      <c r="N22" s="16">
        <f t="shared" si="1"/>
        <v>0.8015533948764173</v>
      </c>
      <c r="O22" s="33">
        <v>0</v>
      </c>
      <c r="P22" s="16">
        <v>0</v>
      </c>
      <c r="Q22" s="16">
        <v>0</v>
      </c>
      <c r="R22" s="16">
        <v>0</v>
      </c>
      <c r="S22" s="16">
        <v>3.1665486637916601E-2</v>
      </c>
      <c r="T22" s="16">
        <f t="shared" si="2"/>
        <v>0</v>
      </c>
      <c r="U22" s="16">
        <f t="shared" si="3"/>
        <v>1.4161236132598558E-2</v>
      </c>
      <c r="V22" s="22">
        <v>0</v>
      </c>
      <c r="W22" s="16">
        <v>0.54197158004777957</v>
      </c>
      <c r="X22" s="16">
        <v>2.2601020628658111</v>
      </c>
      <c r="Y22" s="16">
        <v>0</v>
      </c>
      <c r="Z22">
        <v>0</v>
      </c>
      <c r="AA22" s="16">
        <f t="shared" si="4"/>
        <v>0</v>
      </c>
      <c r="AB22" s="16">
        <f t="shared" si="5"/>
        <v>0.97870720699394731</v>
      </c>
    </row>
    <row r="23" spans="2:28">
      <c r="B23" s="7" t="s">
        <v>20</v>
      </c>
      <c r="C23" s="23"/>
      <c r="D23" s="17"/>
      <c r="E23" s="18">
        <v>0</v>
      </c>
      <c r="F23" s="18">
        <v>1.1817130872665711</v>
      </c>
      <c r="G23" s="18">
        <v>0.3147953885165965</v>
      </c>
      <c r="H23" s="18">
        <v>0</v>
      </c>
      <c r="I23" s="19">
        <v>0</v>
      </c>
      <c r="J23" s="19">
        <v>3.6631306234712897E-2</v>
      </c>
      <c r="K23" s="19">
        <v>0</v>
      </c>
      <c r="L23" s="19">
        <v>5.4780360702849577E-2</v>
      </c>
      <c r="M23" s="19">
        <f t="shared" si="0"/>
        <v>0</v>
      </c>
      <c r="N23" s="16">
        <f t="shared" si="1"/>
        <v>0.41139108961569532</v>
      </c>
      <c r="O23" s="33">
        <v>0</v>
      </c>
      <c r="P23" s="16">
        <v>0.10280489447928827</v>
      </c>
      <c r="Q23" s="16">
        <v>0.16245711858006442</v>
      </c>
      <c r="R23" s="16">
        <v>0.99056793056036097</v>
      </c>
      <c r="S23" s="16">
        <v>0.86144165840956732</v>
      </c>
      <c r="T23" s="16">
        <f t="shared" si="2"/>
        <v>0.16245711858006442</v>
      </c>
      <c r="U23" s="16">
        <f t="shared" si="3"/>
        <v>0.46467728324407276</v>
      </c>
      <c r="V23" s="22">
        <v>6.5477196132122959</v>
      </c>
      <c r="W23" s="16">
        <v>6.3585254500236035</v>
      </c>
      <c r="X23" s="16">
        <v>25.823601761966319</v>
      </c>
      <c r="Y23" s="16">
        <v>11.127507290169955</v>
      </c>
      <c r="Z23">
        <v>5.5048356709235513</v>
      </c>
      <c r="AA23" s="16">
        <f t="shared" si="4"/>
        <v>6.5477196132122959</v>
      </c>
      <c r="AB23" s="16">
        <f t="shared" si="5"/>
        <v>8.5336409091073957</v>
      </c>
    </row>
    <row r="24" spans="2:28">
      <c r="B24" s="6" t="s">
        <v>21</v>
      </c>
      <c r="C24" s="16">
        <v>1.3443471449592188</v>
      </c>
      <c r="D24" s="16">
        <v>0.61167371634026924</v>
      </c>
      <c r="E24" s="15">
        <v>1.9665560324601215</v>
      </c>
      <c r="F24" s="15">
        <v>2.5350618152081954</v>
      </c>
      <c r="G24" s="32">
        <v>5.6482956241929401</v>
      </c>
      <c r="H24" s="15">
        <v>0.85367593767613281</v>
      </c>
      <c r="I24" s="16">
        <v>1.4507925598865283</v>
      </c>
      <c r="J24" s="16">
        <v>0</v>
      </c>
      <c r="K24" s="16">
        <v>0.80835367455182072</v>
      </c>
      <c r="L24" s="16">
        <v>7.1328357559481379</v>
      </c>
      <c r="M24" s="16">
        <f t="shared" si="0"/>
        <v>1.4507925598865283</v>
      </c>
      <c r="N24" s="16">
        <f t="shared" si="1"/>
        <v>2.3281732003419808</v>
      </c>
      <c r="O24" s="33">
        <v>2.0410728385815746</v>
      </c>
      <c r="P24" s="16"/>
      <c r="Q24" s="16">
        <v>6.7003715277835862</v>
      </c>
      <c r="R24" s="16">
        <v>7.9003171009337061</v>
      </c>
      <c r="S24" s="16">
        <v>7.3627402362547523</v>
      </c>
      <c r="T24" s="16">
        <f t="shared" si="2"/>
        <v>7.0315558820191697</v>
      </c>
      <c r="U24" s="16">
        <f t="shared" si="3"/>
        <v>2.6852613476544818</v>
      </c>
      <c r="V24" s="22">
        <v>25.555071221260764</v>
      </c>
      <c r="W24" s="16">
        <v>53.816938817593311</v>
      </c>
      <c r="X24" s="16">
        <v>83.864267192362689</v>
      </c>
      <c r="Y24" s="16">
        <v>22.198780903576498</v>
      </c>
      <c r="Z24">
        <v>18.131469173202991</v>
      </c>
      <c r="AA24" s="16">
        <f t="shared" si="4"/>
        <v>25.555071221260764</v>
      </c>
      <c r="AB24" s="16">
        <f t="shared" si="5"/>
        <v>27.91151071004872</v>
      </c>
    </row>
    <row r="25" spans="2:28">
      <c r="B25" s="6" t="s">
        <v>22</v>
      </c>
      <c r="C25" s="16">
        <v>0</v>
      </c>
      <c r="D25" s="16">
        <v>0</v>
      </c>
      <c r="E25" s="15">
        <v>2.6715409984250642</v>
      </c>
      <c r="F25" s="15">
        <v>0</v>
      </c>
      <c r="G25" s="15">
        <v>0.93459014361535486</v>
      </c>
      <c r="H25" s="15">
        <v>0</v>
      </c>
      <c r="I25" s="16">
        <v>0.20621176628933358</v>
      </c>
      <c r="J25" s="16">
        <v>0.49102821206039132</v>
      </c>
      <c r="K25" s="16">
        <v>0.13182218971114854</v>
      </c>
      <c r="L25" s="16">
        <v>0</v>
      </c>
      <c r="M25" s="16">
        <f t="shared" si="0"/>
        <v>0</v>
      </c>
      <c r="N25" s="16">
        <f t="shared" si="1"/>
        <v>0.83961003913244459</v>
      </c>
      <c r="O25" s="33">
        <v>1.9384218177388685E-2</v>
      </c>
      <c r="P25" s="16"/>
      <c r="Q25" s="16">
        <v>1.9441112031719139</v>
      </c>
      <c r="R25" s="16">
        <v>2.9701969851911474</v>
      </c>
      <c r="S25" s="16">
        <v>2.0449409023597278</v>
      </c>
      <c r="T25" s="16">
        <f t="shared" si="2"/>
        <v>1.9945260527658208</v>
      </c>
      <c r="U25" s="16">
        <f t="shared" si="3"/>
        <v>1.2394174475901347</v>
      </c>
      <c r="V25" s="22">
        <v>7.0487051704860137</v>
      </c>
      <c r="W25" s="16">
        <v>12.411012021732752</v>
      </c>
      <c r="X25" s="16">
        <v>41.910566886026558</v>
      </c>
      <c r="Y25" s="16">
        <v>8.6822570303320532</v>
      </c>
      <c r="Z25">
        <v>0</v>
      </c>
      <c r="AA25" s="16">
        <f t="shared" si="4"/>
        <v>8.6822570303320532</v>
      </c>
      <c r="AB25" s="16">
        <f t="shared" si="5"/>
        <v>16.233629944340105</v>
      </c>
    </row>
    <row r="26" spans="2:28">
      <c r="B26" s="6" t="s">
        <v>23</v>
      </c>
      <c r="C26" s="16">
        <v>0.54905920793627971</v>
      </c>
      <c r="D26" s="16">
        <v>1.0962233815021771</v>
      </c>
      <c r="E26" s="15">
        <v>0.56663356371453932</v>
      </c>
      <c r="F26" s="15">
        <v>1.1067438720441218</v>
      </c>
      <c r="G26" s="15">
        <v>1.6393664266587831</v>
      </c>
      <c r="H26" s="15">
        <v>0</v>
      </c>
      <c r="I26" s="16">
        <v>0.53107362133349334</v>
      </c>
      <c r="J26" s="16">
        <v>0.65221399762682197</v>
      </c>
      <c r="K26" s="16">
        <v>0.4433422928546229</v>
      </c>
      <c r="L26" s="16">
        <v>0</v>
      </c>
      <c r="M26" s="16">
        <f t="shared" si="0"/>
        <v>0.56663356371453932</v>
      </c>
      <c r="N26" s="16">
        <f t="shared" si="1"/>
        <v>0.50605822310062554</v>
      </c>
      <c r="O26" s="33">
        <v>1.0143188398982077</v>
      </c>
      <c r="P26" s="16"/>
      <c r="Q26" s="16">
        <v>4.2441929277411656</v>
      </c>
      <c r="R26" s="16">
        <v>6.1106310114223312</v>
      </c>
      <c r="S26" s="16">
        <v>6.0062588729515385</v>
      </c>
      <c r="T26" s="16">
        <f t="shared" si="2"/>
        <v>5.1252259003463525</v>
      </c>
      <c r="U26" s="16">
        <f t="shared" si="3"/>
        <v>2.3791334333695144</v>
      </c>
      <c r="V26" s="22">
        <v>19.841573363953337</v>
      </c>
      <c r="W26" s="16">
        <v>55.07485662877933</v>
      </c>
      <c r="X26" s="16">
        <v>100.90516230416786</v>
      </c>
      <c r="Y26" s="16">
        <v>19.936986054394165</v>
      </c>
      <c r="Z26">
        <v>0</v>
      </c>
      <c r="AA26" s="16">
        <f t="shared" si="4"/>
        <v>19.936986054394165</v>
      </c>
      <c r="AB26" s="16">
        <f t="shared" si="5"/>
        <v>39.818271117595337</v>
      </c>
    </row>
    <row r="27" spans="2:28">
      <c r="B27" s="6" t="s">
        <v>24</v>
      </c>
      <c r="C27" s="16">
        <v>0</v>
      </c>
      <c r="D27" s="16">
        <v>0.66099980841135697</v>
      </c>
      <c r="E27" s="15">
        <v>0.39351360120596884</v>
      </c>
      <c r="F27" s="15">
        <v>1.4345179571996736</v>
      </c>
      <c r="G27" s="15">
        <v>0</v>
      </c>
      <c r="H27" s="15">
        <v>0</v>
      </c>
      <c r="I27" s="16">
        <v>0</v>
      </c>
      <c r="J27" s="16">
        <v>0.16435889169749845</v>
      </c>
      <c r="K27" s="16">
        <v>0</v>
      </c>
      <c r="L27" s="16">
        <v>0</v>
      </c>
      <c r="M27" s="16">
        <f t="shared" si="0"/>
        <v>0</v>
      </c>
      <c r="N27" s="16">
        <f t="shared" si="1"/>
        <v>0.46816204809212658</v>
      </c>
      <c r="O27" s="33">
        <v>0.20984572848167699</v>
      </c>
      <c r="P27" s="16">
        <v>0.5471469028691458</v>
      </c>
      <c r="Q27" s="16">
        <v>2.2525746045282458</v>
      </c>
      <c r="R27" s="16">
        <v>2.2600754074849623</v>
      </c>
      <c r="S27" s="16">
        <v>2.5736114688836187</v>
      </c>
      <c r="T27" s="16">
        <f t="shared" si="2"/>
        <v>2.2525746045282458</v>
      </c>
      <c r="U27" s="16">
        <f t="shared" si="3"/>
        <v>1.1006347189777097</v>
      </c>
      <c r="V27" s="22">
        <v>7.7620439593128827</v>
      </c>
      <c r="W27" s="16">
        <v>8.8551605295589635</v>
      </c>
      <c r="X27" s="16">
        <v>19.586171238116673</v>
      </c>
      <c r="Y27" s="16">
        <v>8.5659718297001746</v>
      </c>
      <c r="Z27">
        <v>6.0031079874967999</v>
      </c>
      <c r="AA27" s="16">
        <f t="shared" si="4"/>
        <v>8.5659718297001746</v>
      </c>
      <c r="AB27" s="16">
        <f t="shared" si="5"/>
        <v>5.3880893807290322</v>
      </c>
    </row>
    <row r="28" spans="2:28">
      <c r="B28" s="6" t="s">
        <v>25</v>
      </c>
      <c r="C28" s="16">
        <v>0</v>
      </c>
      <c r="D28" s="16">
        <v>4.5253296609482484E-2</v>
      </c>
      <c r="E28" s="15">
        <v>0</v>
      </c>
      <c r="F28" s="15">
        <v>0</v>
      </c>
      <c r="G28" s="15">
        <v>0</v>
      </c>
      <c r="H28" s="15">
        <v>0.34881118794854976</v>
      </c>
      <c r="I28" s="16">
        <v>0</v>
      </c>
      <c r="J28" s="16">
        <v>0.10053526464713031</v>
      </c>
      <c r="K28" s="16">
        <v>0</v>
      </c>
      <c r="L28" s="16">
        <v>0</v>
      </c>
      <c r="M28" s="16">
        <f t="shared" si="0"/>
        <v>0</v>
      </c>
      <c r="N28" s="16">
        <f t="shared" si="1"/>
        <v>0.11023286157463404</v>
      </c>
      <c r="O28" s="33">
        <v>0</v>
      </c>
      <c r="P28" s="16">
        <v>0.67659078278195106</v>
      </c>
      <c r="Q28" s="16">
        <v>0</v>
      </c>
      <c r="R28" s="16">
        <v>0.7637881887815271</v>
      </c>
      <c r="S28" s="16">
        <v>0.5706390035444836</v>
      </c>
      <c r="T28" s="16">
        <f t="shared" si="2"/>
        <v>0.5706390035444836</v>
      </c>
      <c r="U28" s="16">
        <f t="shared" si="3"/>
        <v>0.37347613638371685</v>
      </c>
      <c r="V28" s="22">
        <v>0.68780468623397395</v>
      </c>
      <c r="W28" s="16">
        <v>0.99766173487798637</v>
      </c>
      <c r="X28" s="16">
        <v>3.156663068370356</v>
      </c>
      <c r="Y28" s="16">
        <v>1.3249115636089013</v>
      </c>
      <c r="Z28">
        <v>1.6098469060184735</v>
      </c>
      <c r="AA28" s="16">
        <f t="shared" si="4"/>
        <v>1.3249115636089013</v>
      </c>
      <c r="AB28" s="16">
        <f t="shared" si="5"/>
        <v>0.95967786227349461</v>
      </c>
    </row>
    <row r="29" spans="2:28">
      <c r="B29" s="6" t="s">
        <v>26</v>
      </c>
      <c r="C29" s="21"/>
      <c r="D29" s="14"/>
      <c r="E29" s="15">
        <v>6.0750024330053591</v>
      </c>
      <c r="F29" s="15">
        <v>0</v>
      </c>
      <c r="G29" s="15">
        <v>0</v>
      </c>
      <c r="H29" s="15">
        <v>0.41715103940171805</v>
      </c>
      <c r="I29" s="16">
        <v>0</v>
      </c>
      <c r="J29" s="16">
        <v>0.60365341601640699</v>
      </c>
      <c r="K29" s="16">
        <v>0.283401314130176</v>
      </c>
      <c r="L29" s="16">
        <v>0.46772908874988411</v>
      </c>
      <c r="M29" s="16">
        <f t="shared" si="0"/>
        <v>0</v>
      </c>
      <c r="N29" s="16">
        <f t="shared" si="1"/>
        <v>2.0717953117308836</v>
      </c>
      <c r="O29" s="33">
        <v>0.18246360597176917</v>
      </c>
      <c r="P29" s="16">
        <v>2.6312563104452997</v>
      </c>
      <c r="Q29" s="16">
        <v>0.9878705552655993</v>
      </c>
      <c r="R29" s="16">
        <v>0</v>
      </c>
      <c r="S29" s="16">
        <v>0</v>
      </c>
      <c r="T29" s="16">
        <f t="shared" si="2"/>
        <v>0.18246360597176917</v>
      </c>
      <c r="U29" s="16">
        <f t="shared" si="3"/>
        <v>1.1227503005839616</v>
      </c>
      <c r="V29" s="22">
        <v>0.41161619759407087</v>
      </c>
      <c r="W29" s="16">
        <v>0.74051162911996193</v>
      </c>
      <c r="X29" s="16">
        <v>0.29536457120109799</v>
      </c>
      <c r="Y29" s="16">
        <v>0.75728548669603513</v>
      </c>
      <c r="Z29">
        <v>0.22388518181042022</v>
      </c>
      <c r="AA29" s="16">
        <f t="shared" si="4"/>
        <v>0.41161619759407087</v>
      </c>
      <c r="AB29" s="16">
        <f t="shared" si="5"/>
        <v>0.24947475917374137</v>
      </c>
    </row>
    <row r="30" spans="2:28">
      <c r="B30" s="6" t="s">
        <v>27</v>
      </c>
      <c r="C30" s="21"/>
      <c r="D30" s="14"/>
      <c r="E30" s="15">
        <v>0</v>
      </c>
      <c r="F30" s="15">
        <v>0</v>
      </c>
      <c r="G30" s="15">
        <v>0</v>
      </c>
      <c r="H30" s="15">
        <v>0</v>
      </c>
      <c r="I30" s="16">
        <v>1.0856844651490247</v>
      </c>
      <c r="J30" s="16">
        <v>0</v>
      </c>
      <c r="K30" s="16">
        <v>0</v>
      </c>
      <c r="L30" s="16">
        <v>2.1133471651618215E-2</v>
      </c>
      <c r="M30" s="16">
        <f t="shared" si="0"/>
        <v>0</v>
      </c>
      <c r="N30" s="16">
        <f t="shared" si="1"/>
        <v>0.38285145167302898</v>
      </c>
      <c r="O30" s="33">
        <v>0</v>
      </c>
      <c r="P30" s="16">
        <v>0</v>
      </c>
      <c r="Q30" s="16">
        <v>0</v>
      </c>
      <c r="R30" s="16">
        <v>0.20779172630065504</v>
      </c>
      <c r="S30" s="16">
        <v>0</v>
      </c>
      <c r="T30" s="16">
        <f t="shared" si="2"/>
        <v>0</v>
      </c>
      <c r="U30" s="16">
        <f t="shared" si="3"/>
        <v>9.2927285034059115E-2</v>
      </c>
      <c r="V30" s="22">
        <v>0.24790704637161137</v>
      </c>
      <c r="W30" s="16">
        <v>0</v>
      </c>
      <c r="X30" s="16">
        <v>0.11965654493888454</v>
      </c>
      <c r="Y30" s="16">
        <v>0</v>
      </c>
      <c r="Z30">
        <v>0.40569221526025978</v>
      </c>
      <c r="AA30" s="16">
        <f t="shared" si="4"/>
        <v>0.11965654493888454</v>
      </c>
      <c r="AB30" s="16">
        <f t="shared" si="5"/>
        <v>0.17376482485755462</v>
      </c>
    </row>
    <row r="31" spans="2:28">
      <c r="B31" s="6" t="s">
        <v>28</v>
      </c>
      <c r="C31" s="21"/>
      <c r="D31" s="14"/>
      <c r="E31" s="15">
        <v>0</v>
      </c>
      <c r="F31" s="15">
        <v>0</v>
      </c>
      <c r="G31" s="15">
        <v>0.56548263061542381</v>
      </c>
      <c r="H31" s="15">
        <v>0.59372290891458201</v>
      </c>
      <c r="I31" s="16">
        <v>0.13720673898101221</v>
      </c>
      <c r="J31" s="16">
        <v>0.19078805852830166</v>
      </c>
      <c r="K31" s="16">
        <v>0.94214335875356525</v>
      </c>
      <c r="L31" s="16">
        <v>0.74371660067217338</v>
      </c>
      <c r="M31" s="16">
        <f t="shared" si="0"/>
        <v>0.13720673898101221</v>
      </c>
      <c r="N31" s="16">
        <f t="shared" si="1"/>
        <v>0.36049822776065105</v>
      </c>
      <c r="O31" s="33">
        <v>0.13683805106901725</v>
      </c>
      <c r="P31" s="16">
        <v>0.11545750705083252</v>
      </c>
      <c r="Q31" s="16">
        <v>0</v>
      </c>
      <c r="R31" s="16">
        <v>0</v>
      </c>
      <c r="S31" s="16">
        <v>5.7783275838665459E-2</v>
      </c>
      <c r="T31" s="16">
        <f t="shared" si="2"/>
        <v>5.7783275838665459E-2</v>
      </c>
      <c r="U31" s="16">
        <f t="shared" si="3"/>
        <v>6.3569289888264491E-2</v>
      </c>
      <c r="V31" s="22">
        <v>0.62792883205621208</v>
      </c>
      <c r="W31" s="16">
        <v>2.1289205141750909</v>
      </c>
      <c r="X31" s="16">
        <v>5.5828472914961909</v>
      </c>
      <c r="Y31" s="16">
        <v>0.7828173255084</v>
      </c>
      <c r="Z31">
        <v>0</v>
      </c>
      <c r="AA31" s="16">
        <f t="shared" si="4"/>
        <v>0.7828173255084</v>
      </c>
      <c r="AB31" s="16">
        <f t="shared" si="5"/>
        <v>2.2396166980757397</v>
      </c>
    </row>
    <row r="32" spans="2:28">
      <c r="C32" s="2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2"/>
      <c r="P32" s="16"/>
      <c r="Q32" s="16"/>
      <c r="R32" s="16"/>
      <c r="S32" s="16"/>
      <c r="T32" s="16"/>
      <c r="U32" s="16"/>
      <c r="V32" s="22"/>
      <c r="W32" s="16"/>
      <c r="X32" s="16"/>
      <c r="Y32" s="16"/>
    </row>
    <row r="33" spans="2:27">
      <c r="B33" s="35" t="s">
        <v>70</v>
      </c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5"/>
      <c r="V33" s="26"/>
      <c r="W33" s="25"/>
      <c r="X33" s="25"/>
      <c r="Y33" s="25"/>
      <c r="AA33" s="25"/>
    </row>
    <row r="34" spans="2:27">
      <c r="B34" s="9" t="s">
        <v>61</v>
      </c>
      <c r="C34" s="26"/>
      <c r="D34" s="27"/>
      <c r="E34" s="25"/>
      <c r="F34" s="25"/>
      <c r="G34" s="25"/>
      <c r="H34" s="25"/>
      <c r="I34" s="25"/>
      <c r="J34" s="25"/>
      <c r="K34" s="25"/>
      <c r="L34" s="25"/>
      <c r="M34" s="31">
        <f>MEDIAN(M4:M11:M15)</f>
        <v>0.65066378646029133</v>
      </c>
      <c r="N34" s="25"/>
      <c r="O34" s="25"/>
      <c r="P34" s="25"/>
      <c r="Q34" s="25"/>
      <c r="R34" s="25"/>
      <c r="S34" s="25"/>
      <c r="T34" s="31">
        <f>MEDIAN(T4:T11:T15)</f>
        <v>6.8140705348903285</v>
      </c>
      <c r="U34" s="25"/>
      <c r="V34" s="25"/>
      <c r="W34" s="25"/>
      <c r="X34" s="25"/>
      <c r="Y34" s="25"/>
      <c r="Z34" s="25"/>
      <c r="AA34" s="31">
        <f>MEDIAN(AA4:AA11:AA15)</f>
        <v>37.206934079740698</v>
      </c>
    </row>
    <row r="35" spans="2:27">
      <c r="B35" s="9" t="s">
        <v>62</v>
      </c>
      <c r="C35" s="26"/>
      <c r="D35" s="27"/>
      <c r="E35" s="25"/>
      <c r="F35" s="25"/>
      <c r="G35" s="25"/>
      <c r="H35" s="25"/>
      <c r="I35" s="25"/>
      <c r="J35" s="25"/>
      <c r="K35" s="25"/>
      <c r="L35" s="25"/>
      <c r="M35" s="25">
        <f>STDEV(M4:M11,M15)</f>
        <v>3.4342446470649883</v>
      </c>
      <c r="N35" s="25"/>
      <c r="O35" s="25"/>
      <c r="P35" s="25"/>
      <c r="Q35" s="25"/>
      <c r="R35" s="25"/>
      <c r="S35" s="25"/>
      <c r="T35" s="25">
        <f>STDEV(T4:T11,T15)</f>
        <v>40.516451962408659</v>
      </c>
      <c r="U35" s="25"/>
      <c r="V35" s="25"/>
      <c r="W35" s="25"/>
      <c r="X35" s="25"/>
      <c r="Y35" s="25"/>
      <c r="Z35" s="25"/>
      <c r="AA35" s="25">
        <f>STDEV(AA4:AA11,AA15)</f>
        <v>144.01070611002726</v>
      </c>
    </row>
    <row r="36" spans="2:27">
      <c r="B36" s="9" t="s">
        <v>63</v>
      </c>
      <c r="C36" s="26"/>
      <c r="D36" s="27"/>
      <c r="E36" s="25"/>
      <c r="F36" s="25"/>
      <c r="G36" s="25"/>
      <c r="H36" s="25"/>
      <c r="I36" s="25"/>
      <c r="J36" s="25"/>
      <c r="K36" s="25"/>
      <c r="L36" s="25"/>
      <c r="M36" s="31">
        <f>MEDIAN(M16:M20,M23)</f>
        <v>0.24967951115283468</v>
      </c>
      <c r="N36" s="25"/>
      <c r="O36" s="25"/>
      <c r="P36" s="25"/>
      <c r="Q36" s="25"/>
      <c r="R36" s="25"/>
      <c r="S36" s="25"/>
      <c r="T36" s="31">
        <f>MEDIAN(T16:T20,T23)</f>
        <v>5.0057013611770058</v>
      </c>
      <c r="U36" s="25"/>
      <c r="V36" s="25"/>
      <c r="W36" s="25"/>
      <c r="X36" s="25"/>
      <c r="Y36" s="25"/>
      <c r="Z36" s="25"/>
      <c r="AA36" s="31">
        <f>MEDIAN(AA16:AA20,AA23)</f>
        <v>32.798599598143738</v>
      </c>
    </row>
    <row r="37" spans="2:27">
      <c r="B37" s="9" t="s">
        <v>64</v>
      </c>
      <c r="C37" s="26"/>
      <c r="D37" s="27"/>
      <c r="E37" s="25"/>
      <c r="F37" s="25"/>
      <c r="G37" s="25"/>
      <c r="H37" s="25"/>
      <c r="I37" s="25"/>
      <c r="J37" s="25"/>
      <c r="K37" s="25"/>
      <c r="L37" s="25"/>
      <c r="M37" s="25">
        <f>STDEV(M16:M20,M23)</f>
        <v>1.4486981389879936</v>
      </c>
      <c r="N37" s="25"/>
      <c r="O37" s="25"/>
      <c r="P37" s="25"/>
      <c r="Q37" s="25"/>
      <c r="R37" s="25"/>
      <c r="S37" s="25"/>
      <c r="T37" s="25">
        <f>STDEV(T16:T20,T23)</f>
        <v>8.6718414360209213</v>
      </c>
      <c r="U37" s="25"/>
      <c r="V37" s="25"/>
      <c r="W37" s="25"/>
      <c r="X37" s="25"/>
      <c r="Y37" s="25"/>
      <c r="Z37" s="25"/>
      <c r="AA37" s="25">
        <f>STDEV(AA16:AA20,AA23)</f>
        <v>55.902682800093601</v>
      </c>
    </row>
    <row r="38" spans="2:27">
      <c r="B38" s="9" t="s">
        <v>65</v>
      </c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31">
        <f>MEDIAN(M24:M28,M31)</f>
        <v>6.8603369490506105E-2</v>
      </c>
      <c r="N38" s="25"/>
      <c r="O38" s="25"/>
      <c r="P38" s="25"/>
      <c r="Q38" s="25"/>
      <c r="R38" s="25"/>
      <c r="S38" s="25"/>
      <c r="T38" s="31">
        <f>MEDIAN(T24:T28,T31)</f>
        <v>2.1235503286470334</v>
      </c>
      <c r="U38" s="25"/>
      <c r="V38" s="25"/>
      <c r="W38" s="25"/>
      <c r="X38" s="25"/>
      <c r="Y38" s="25"/>
      <c r="Z38" s="25"/>
      <c r="AA38" s="31">
        <f>MEDIAN(AA24:AA28,AA31)</f>
        <v>8.6241144300161139</v>
      </c>
    </row>
    <row r="39" spans="2:27">
      <c r="B39" s="9" t="s">
        <v>66</v>
      </c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5">
        <f>STDEV(M24:M28,M31)</f>
        <v>0.57809305037948822</v>
      </c>
      <c r="N39" s="25"/>
      <c r="O39" s="25"/>
      <c r="P39" s="25"/>
      <c r="Q39" s="25"/>
      <c r="R39" s="25"/>
      <c r="S39" s="25"/>
      <c r="T39" s="25">
        <f>STDEV(T24:T28,T31)</f>
        <v>2.7107936948900631</v>
      </c>
      <c r="U39" s="25"/>
      <c r="V39" s="25"/>
      <c r="W39" s="25"/>
      <c r="X39" s="25"/>
      <c r="Y39" s="25"/>
      <c r="Z39" s="25"/>
      <c r="AA39" s="25">
        <f>STDEV(AA24:AA28,AA31)</f>
        <v>10.007929090726758</v>
      </c>
    </row>
    <row r="40" spans="2:27">
      <c r="B40" s="35" t="s">
        <v>71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5"/>
    </row>
    <row r="41" spans="2:27">
      <c r="B41" s="9" t="s">
        <v>61</v>
      </c>
      <c r="C41" s="26"/>
      <c r="D41" s="27"/>
      <c r="E41" s="25"/>
      <c r="F41" s="25"/>
      <c r="G41" s="25"/>
      <c r="H41" s="25"/>
      <c r="I41" s="25"/>
      <c r="J41" s="25"/>
      <c r="K41" s="25"/>
      <c r="L41" s="25"/>
      <c r="M41" s="31">
        <f>MEDIAN(M12:M14)</f>
        <v>0</v>
      </c>
      <c r="N41" s="25"/>
      <c r="O41" s="25"/>
      <c r="P41" s="25"/>
      <c r="Q41" s="25"/>
      <c r="R41" s="25"/>
      <c r="S41" s="25"/>
      <c r="T41" s="31">
        <f>MEDIAN(T12:T14)</f>
        <v>0.15288321998312709</v>
      </c>
      <c r="U41" s="25"/>
      <c r="V41" s="25"/>
      <c r="W41" s="25"/>
      <c r="X41" s="25"/>
      <c r="Y41" s="25"/>
      <c r="Z41" s="25"/>
      <c r="AA41" s="31">
        <f>MEDIAN(AA12:AA14)</f>
        <v>0.20329984771476467</v>
      </c>
    </row>
    <row r="42" spans="2:27">
      <c r="B42" s="9" t="s">
        <v>62</v>
      </c>
      <c r="C42" s="26"/>
      <c r="D42" s="27"/>
      <c r="E42" s="25"/>
      <c r="F42" s="25"/>
      <c r="G42" s="25"/>
      <c r="H42" s="25"/>
      <c r="I42" s="25"/>
      <c r="J42" s="25"/>
      <c r="K42" s="25"/>
      <c r="L42" s="25"/>
      <c r="M42" s="25">
        <f>STDEV(M11:M14)</f>
        <v>0.35596714257839918</v>
      </c>
      <c r="N42" s="25"/>
      <c r="O42" s="25"/>
      <c r="P42" s="25"/>
      <c r="Q42" s="25"/>
      <c r="R42" s="25"/>
      <c r="S42" s="25"/>
      <c r="T42" s="25">
        <f>STDEV(T11:T14)</f>
        <v>2.6465805075024602</v>
      </c>
      <c r="U42" s="25"/>
      <c r="V42" s="25"/>
      <c r="W42" s="25"/>
      <c r="X42" s="25"/>
      <c r="Y42" s="25"/>
      <c r="Z42" s="25"/>
      <c r="AA42" s="25">
        <f>STDEV(AA11:AA14)</f>
        <v>10.431228721023549</v>
      </c>
    </row>
    <row r="43" spans="2:27">
      <c r="B43" s="9" t="s">
        <v>63</v>
      </c>
      <c r="C43" s="26"/>
      <c r="D43" s="27"/>
      <c r="E43" s="25"/>
      <c r="F43" s="25"/>
      <c r="G43" s="25"/>
      <c r="H43" s="25"/>
      <c r="I43" s="25"/>
      <c r="J43" s="25"/>
      <c r="K43" s="25"/>
      <c r="L43" s="25"/>
      <c r="M43" s="31">
        <f>MEDIAN(M21:M22)</f>
        <v>0.32889110608092387</v>
      </c>
      <c r="N43" s="25"/>
      <c r="O43" s="25"/>
      <c r="P43" s="25"/>
      <c r="Q43" s="25"/>
      <c r="R43" s="25"/>
      <c r="S43" s="25"/>
      <c r="T43" s="31">
        <f>MEDIAN(T21:T22)</f>
        <v>0.10953109961392658</v>
      </c>
      <c r="U43" s="25"/>
      <c r="V43" s="25"/>
      <c r="W43" s="25"/>
      <c r="X43" s="25"/>
      <c r="Y43" s="25"/>
      <c r="Z43" s="25"/>
      <c r="AA43" s="31">
        <f>MEDIAN(AA21:AA22)</f>
        <v>6.6494135820492253E-2</v>
      </c>
    </row>
    <row r="44" spans="2:27">
      <c r="B44" s="9" t="s">
        <v>64</v>
      </c>
      <c r="C44" s="26"/>
      <c r="D44" s="27"/>
      <c r="E44" s="25"/>
      <c r="F44" s="25"/>
      <c r="G44" s="25"/>
      <c r="H44" s="25"/>
      <c r="I44" s="25"/>
      <c r="J44" s="25"/>
      <c r="K44" s="25"/>
      <c r="L44" s="25"/>
      <c r="M44" s="25">
        <f>STDEV(M21:M22)</f>
        <v>0.18822138847446809</v>
      </c>
      <c r="N44" s="25"/>
      <c r="O44" s="25"/>
      <c r="P44" s="25"/>
      <c r="Q44" s="25"/>
      <c r="R44" s="25"/>
      <c r="S44" s="25"/>
      <c r="T44" s="25">
        <f>STDEV(T21:T22)</f>
        <v>0.15490036657565345</v>
      </c>
      <c r="U44" s="25"/>
      <c r="V44" s="25"/>
      <c r="W44" s="25"/>
      <c r="X44" s="25"/>
      <c r="Y44" s="25"/>
      <c r="Z44" s="25"/>
      <c r="AA44" s="25">
        <f>STDEV(AA21:AA22)</f>
        <v>9.4036908695618773E-2</v>
      </c>
    </row>
    <row r="45" spans="2:27">
      <c r="B45" s="9" t="s">
        <v>65</v>
      </c>
      <c r="C45" s="26"/>
      <c r="D45" s="25"/>
      <c r="E45" s="25"/>
      <c r="F45" s="25"/>
      <c r="G45" s="25"/>
      <c r="H45" s="25"/>
      <c r="I45" s="25"/>
      <c r="J45" s="25"/>
      <c r="K45" s="25"/>
      <c r="L45" s="25"/>
      <c r="M45" s="31">
        <f>MEDIAN(M29:M30)</f>
        <v>0</v>
      </c>
      <c r="N45" s="25"/>
      <c r="O45" s="25"/>
      <c r="P45" s="25"/>
      <c r="Q45" s="25"/>
      <c r="R45" s="25"/>
      <c r="S45" s="25"/>
      <c r="T45" s="31">
        <f>MEDIAN(T29:T30)</f>
        <v>9.1231802985884583E-2</v>
      </c>
      <c r="U45" s="25"/>
      <c r="V45" s="25"/>
      <c r="W45" s="25"/>
      <c r="X45" s="25"/>
      <c r="Y45" s="25"/>
      <c r="Z45" s="25"/>
      <c r="AA45" s="31">
        <f>MEDIAN(AA29:AA30)</f>
        <v>0.26563637126647771</v>
      </c>
    </row>
    <row r="46" spans="2:27">
      <c r="B46" s="9" t="s">
        <v>66</v>
      </c>
      <c r="C46" s="26"/>
      <c r="D46" s="25"/>
      <c r="E46" s="25"/>
      <c r="F46" s="25"/>
      <c r="G46" s="25"/>
      <c r="H46" s="25"/>
      <c r="I46" s="25"/>
      <c r="J46" s="25"/>
      <c r="K46" s="25"/>
      <c r="L46" s="25"/>
      <c r="M46" s="25">
        <f>STDEV(M31:M39)</f>
        <v>1.1954810942685961</v>
      </c>
      <c r="N46" s="25"/>
      <c r="O46" s="25"/>
      <c r="P46" s="25"/>
      <c r="Q46" s="25"/>
      <c r="R46" s="25"/>
      <c r="S46" s="25"/>
      <c r="T46" s="25">
        <f>STDEV(T31:T39)</f>
        <v>14.022175707325827</v>
      </c>
      <c r="U46" s="25"/>
      <c r="V46" s="25"/>
      <c r="W46" s="25"/>
      <c r="X46" s="25"/>
      <c r="Y46" s="25"/>
      <c r="Z46" s="25"/>
      <c r="AA46" s="25">
        <f>STDEV(AA31:AA39)</f>
        <v>49.227864696800779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O38"/>
  <sheetViews>
    <sheetView tabSelected="1" workbookViewId="0">
      <selection activeCell="L32" sqref="L32"/>
    </sheetView>
  </sheetViews>
  <sheetFormatPr baseColWidth="10" defaultColWidth="11.5703125" defaultRowHeight="12.75"/>
  <cols>
    <col min="1" max="1" width="8.5703125" customWidth="1"/>
    <col min="2" max="2" width="15.140625" customWidth="1"/>
    <col min="3" max="3" width="6.85546875" customWidth="1"/>
    <col min="4" max="4" width="7.28515625" bestFit="1" customWidth="1"/>
    <col min="5" max="5" width="6.7109375" bestFit="1" customWidth="1"/>
    <col min="6" max="6" width="9" bestFit="1" customWidth="1"/>
    <col min="7" max="7" width="7.85546875" bestFit="1" customWidth="1"/>
    <col min="8" max="8" width="8.140625" customWidth="1"/>
    <col min="9" max="9" width="8.140625" bestFit="1" customWidth="1"/>
    <col min="10" max="10" width="9" bestFit="1" customWidth="1"/>
    <col min="11" max="11" width="7.85546875" bestFit="1" customWidth="1"/>
    <col min="12" max="12" width="8.5703125" customWidth="1"/>
    <col min="13" max="13" width="7.140625" bestFit="1" customWidth="1"/>
    <col min="14" max="14" width="9" bestFit="1" customWidth="1"/>
    <col min="15" max="15" width="8.140625" bestFit="1" customWidth="1"/>
  </cols>
  <sheetData>
    <row r="1" spans="2:15">
      <c r="B1" s="1" t="s">
        <v>67</v>
      </c>
      <c r="C1" s="1"/>
      <c r="D1" s="1"/>
      <c r="E1" s="1"/>
    </row>
    <row r="2" spans="2:15">
      <c r="C2" t="s">
        <v>31</v>
      </c>
      <c r="H2" t="s">
        <v>35</v>
      </c>
      <c r="L2" t="s">
        <v>41</v>
      </c>
    </row>
    <row r="3" spans="2:15" s="4" customFormat="1">
      <c r="C3" s="5" t="s">
        <v>47</v>
      </c>
      <c r="D3" s="5" t="s">
        <v>48</v>
      </c>
      <c r="E3" s="5" t="s">
        <v>49</v>
      </c>
      <c r="F3" s="4" t="s">
        <v>0</v>
      </c>
      <c r="G3" s="4" t="s">
        <v>34</v>
      </c>
      <c r="H3" s="4" t="s">
        <v>50</v>
      </c>
      <c r="I3" s="4" t="s">
        <v>51</v>
      </c>
      <c r="J3" s="4" t="s">
        <v>0</v>
      </c>
      <c r="K3" s="4" t="s">
        <v>34</v>
      </c>
      <c r="L3" s="4" t="s">
        <v>52</v>
      </c>
      <c r="M3" s="4" t="s">
        <v>53</v>
      </c>
      <c r="N3" s="4" t="s">
        <v>0</v>
      </c>
      <c r="O3" s="4" t="s">
        <v>34</v>
      </c>
    </row>
    <row r="4" spans="2:15">
      <c r="B4" s="6" t="s">
        <v>1</v>
      </c>
      <c r="C4" s="14">
        <v>2.813262246542735</v>
      </c>
      <c r="D4" s="14">
        <v>0.88887986963851595</v>
      </c>
      <c r="E4" s="15">
        <v>0</v>
      </c>
      <c r="F4" s="16">
        <f>MEDIAN(C4:E4)</f>
        <v>0.88887986963851595</v>
      </c>
      <c r="G4" s="16">
        <f>STDEV(C4:E4)</f>
        <v>1.4380426177626999</v>
      </c>
      <c r="H4" s="29">
        <v>5.9966960486222005</v>
      </c>
      <c r="I4" s="16">
        <v>10.600831263402013</v>
      </c>
      <c r="J4" s="16">
        <f>MEDIAN(H4:I4)</f>
        <v>8.2987636560121061</v>
      </c>
      <c r="K4" s="16">
        <f>STDEV(H4:I4)</f>
        <v>3.2556152318705909</v>
      </c>
      <c r="L4" s="16">
        <v>62.632881341800008</v>
      </c>
      <c r="M4" s="16">
        <v>0</v>
      </c>
      <c r="N4" s="16">
        <f>MEDIAN(L4:M4)</f>
        <v>31.316440670900004</v>
      </c>
      <c r="O4" s="16">
        <f>STDEV(L4:M4)</f>
        <v>44.288135122039172</v>
      </c>
    </row>
    <row r="5" spans="2:15">
      <c r="B5" s="6" t="s">
        <v>2</v>
      </c>
      <c r="C5" s="15">
        <v>18.004268943815184</v>
      </c>
      <c r="D5" s="15">
        <v>4.8300247136855869</v>
      </c>
      <c r="E5" s="15">
        <v>2.1216568388625174</v>
      </c>
      <c r="F5" s="16">
        <f t="shared" ref="F5:F31" si="0">MEDIAN(C5:E5)</f>
        <v>4.8300247136855869</v>
      </c>
      <c r="G5" s="16">
        <f t="shared" ref="G5:G31" si="1">STDEV(C5:E5)</f>
        <v>8.4966006423830613</v>
      </c>
      <c r="H5" s="29">
        <v>76.318353562449602</v>
      </c>
      <c r="I5" s="16">
        <v>166.91247537035471</v>
      </c>
      <c r="J5" s="16">
        <f t="shared" ref="J5:J31" si="2">MEDIAN(H5:I5)</f>
        <v>121.61541446640216</v>
      </c>
      <c r="K5" s="16">
        <f t="shared" ref="K5:K31" si="3">STDEV(H5:I5)</f>
        <v>64.059717866009777</v>
      </c>
      <c r="L5" s="16">
        <v>495.91994604946831</v>
      </c>
      <c r="M5" s="16">
        <v>47.195732219705441</v>
      </c>
      <c r="N5" s="16">
        <f t="shared" ref="N5:N31" si="4">MEDIAN(L5:M5)</f>
        <v>271.55783913458686</v>
      </c>
      <c r="O5" s="16">
        <f t="shared" ref="O5:O31" si="5">STDEV(L5:M5)</f>
        <v>317.29593448162774</v>
      </c>
    </row>
    <row r="6" spans="2:15">
      <c r="B6" s="6" t="s">
        <v>3</v>
      </c>
      <c r="C6" s="15">
        <v>1.8601514015519627</v>
      </c>
      <c r="D6" s="15">
        <v>0.32831365323222345</v>
      </c>
      <c r="E6" s="15">
        <v>0.5172053480185913</v>
      </c>
      <c r="F6" s="16">
        <f t="shared" si="0"/>
        <v>0.5172053480185913</v>
      </c>
      <c r="G6" s="16">
        <f t="shared" si="1"/>
        <v>0.83523560171540945</v>
      </c>
      <c r="H6" s="29">
        <v>6.1916367447041685</v>
      </c>
      <c r="I6" s="16">
        <v>36.795904845734974</v>
      </c>
      <c r="J6" s="16">
        <f t="shared" si="2"/>
        <v>21.493770795219572</v>
      </c>
      <c r="K6" s="16">
        <f t="shared" si="3"/>
        <v>21.640485507490027</v>
      </c>
      <c r="L6" s="16">
        <v>355.72864504171537</v>
      </c>
      <c r="M6" s="16">
        <v>0</v>
      </c>
      <c r="N6" s="16">
        <f t="shared" si="4"/>
        <v>177.86432252085768</v>
      </c>
      <c r="O6" s="16">
        <f t="shared" si="5"/>
        <v>251.53813717129927</v>
      </c>
    </row>
    <row r="7" spans="2:15">
      <c r="B7" s="6" t="s">
        <v>4</v>
      </c>
      <c r="C7" s="15">
        <v>9.369064371524253</v>
      </c>
      <c r="D7" s="15">
        <v>6.0597691351003791</v>
      </c>
      <c r="E7" s="15">
        <v>4.2068330340032825</v>
      </c>
      <c r="F7" s="16">
        <f t="shared" si="0"/>
        <v>6.0597691351003791</v>
      </c>
      <c r="G7" s="16">
        <f t="shared" si="1"/>
        <v>2.6151303198454663</v>
      </c>
      <c r="H7" s="29">
        <v>11.790940984251865</v>
      </c>
      <c r="I7" s="16">
        <v>126.47781205642504</v>
      </c>
      <c r="J7" s="16">
        <f t="shared" si="2"/>
        <v>69.134376520338449</v>
      </c>
      <c r="K7" s="16">
        <f t="shared" si="3"/>
        <v>81.09586424820094</v>
      </c>
      <c r="L7" s="16">
        <v>198.23991218243134</v>
      </c>
      <c r="M7" s="16">
        <v>34.844998865233876</v>
      </c>
      <c r="N7" s="16">
        <f t="shared" si="4"/>
        <v>116.5424555238326</v>
      </c>
      <c r="O7" s="16">
        <f t="shared" si="5"/>
        <v>115.53765121797842</v>
      </c>
    </row>
    <row r="8" spans="2:15">
      <c r="B8" s="6" t="s">
        <v>5</v>
      </c>
      <c r="C8" s="14">
        <v>0.72631442974499105</v>
      </c>
      <c r="D8" s="14">
        <v>0.73051107902872647</v>
      </c>
      <c r="E8" s="15">
        <v>0.39760030056006362</v>
      </c>
      <c r="F8" s="16">
        <f t="shared" si="0"/>
        <v>0.72631442974499105</v>
      </c>
      <c r="G8" s="16">
        <f t="shared" si="1"/>
        <v>0.19100618533249414</v>
      </c>
      <c r="H8" s="29">
        <v>0.42107850636054617</v>
      </c>
      <c r="I8" s="16">
        <v>3.649888913178394</v>
      </c>
      <c r="J8" s="16">
        <f t="shared" si="2"/>
        <v>2.03548370976947</v>
      </c>
      <c r="K8" s="16">
        <f t="shared" si="3"/>
        <v>2.2831137338265957</v>
      </c>
      <c r="L8" s="16">
        <v>8.9461222780780396</v>
      </c>
      <c r="M8" s="16">
        <v>10.833343871562215</v>
      </c>
      <c r="N8" s="16">
        <f t="shared" si="4"/>
        <v>9.8897330748201284</v>
      </c>
      <c r="O8" s="16">
        <f t="shared" si="5"/>
        <v>1.3344671863543247</v>
      </c>
    </row>
    <row r="9" spans="2:15">
      <c r="B9" s="6" t="s">
        <v>6</v>
      </c>
      <c r="C9" s="24">
        <v>3.1573383806584538</v>
      </c>
      <c r="D9" s="15">
        <v>0.47632490479212153</v>
      </c>
      <c r="E9" s="15">
        <v>0.50867953385741094</v>
      </c>
      <c r="F9" s="16">
        <f t="shared" si="0"/>
        <v>0.50867953385741094</v>
      </c>
      <c r="G9" s="16">
        <f t="shared" si="1"/>
        <v>1.5386289224791587</v>
      </c>
      <c r="H9" s="29">
        <v>7.4718360403358206</v>
      </c>
      <c r="I9" s="16">
        <v>36.318926556736344</v>
      </c>
      <c r="J9" s="16">
        <f t="shared" si="2"/>
        <v>21.895381298536083</v>
      </c>
      <c r="K9" s="16">
        <f t="shared" si="3"/>
        <v>20.397973321648951</v>
      </c>
      <c r="L9" s="16">
        <v>153.18052466904336</v>
      </c>
      <c r="M9" s="16">
        <v>34.210269043651053</v>
      </c>
      <c r="N9" s="16">
        <f t="shared" si="4"/>
        <v>93.695396856347202</v>
      </c>
      <c r="O9" s="16">
        <f t="shared" si="5"/>
        <v>84.124674512211925</v>
      </c>
    </row>
    <row r="10" spans="2:15">
      <c r="B10" s="6" t="s">
        <v>7</v>
      </c>
      <c r="C10" s="14">
        <v>5.6294934740828078</v>
      </c>
      <c r="D10" s="14">
        <v>3.7662446089915589</v>
      </c>
      <c r="E10" s="15">
        <v>1.2336196025801505</v>
      </c>
      <c r="F10" s="16">
        <f t="shared" si="0"/>
        <v>3.7662446089915589</v>
      </c>
      <c r="G10" s="16">
        <f t="shared" si="1"/>
        <v>2.2064146199405337</v>
      </c>
      <c r="H10" s="29">
        <v>17.628762840467374</v>
      </c>
      <c r="I10" s="16">
        <v>32.74695075723465</v>
      </c>
      <c r="J10" s="16">
        <f t="shared" si="2"/>
        <v>25.187856798851012</v>
      </c>
      <c r="K10" s="16">
        <f t="shared" si="3"/>
        <v>10.690173195198666</v>
      </c>
      <c r="L10" s="16">
        <v>139.88609264510021</v>
      </c>
      <c r="M10" s="16">
        <v>5.5278989116893538</v>
      </c>
      <c r="N10" s="16">
        <f t="shared" si="4"/>
        <v>72.70699577839477</v>
      </c>
      <c r="O10" s="16">
        <f t="shared" si="5"/>
        <v>95.005589896870703</v>
      </c>
    </row>
    <row r="11" spans="2:15">
      <c r="B11" s="6" t="s">
        <v>8</v>
      </c>
      <c r="C11" s="24">
        <v>1.354827973699722</v>
      </c>
      <c r="D11" s="15">
        <v>0</v>
      </c>
      <c r="E11" s="15">
        <v>0.14510278366875834</v>
      </c>
      <c r="F11" s="16">
        <f t="shared" si="0"/>
        <v>0.14510278366875834</v>
      </c>
      <c r="G11" s="16">
        <f t="shared" si="1"/>
        <v>0.74386924159460166</v>
      </c>
      <c r="H11" s="29">
        <v>4.1313892405904697</v>
      </c>
      <c r="I11" s="16">
        <v>4.7669289305608444</v>
      </c>
      <c r="J11" s="16">
        <f t="shared" si="2"/>
        <v>4.4491590855756566</v>
      </c>
      <c r="K11" s="16">
        <f t="shared" si="3"/>
        <v>0.44939442449125333</v>
      </c>
      <c r="L11" s="16">
        <v>90.270732415337946</v>
      </c>
      <c r="M11" s="16">
        <v>0</v>
      </c>
      <c r="N11" s="16">
        <f t="shared" si="4"/>
        <v>45.135366207668973</v>
      </c>
      <c r="O11" s="16">
        <f t="shared" si="5"/>
        <v>63.831047033561752</v>
      </c>
    </row>
    <row r="12" spans="2:15">
      <c r="B12" s="6" t="s">
        <v>9</v>
      </c>
      <c r="C12" s="14">
        <v>1.6380708425386559</v>
      </c>
      <c r="D12" s="14">
        <v>0.35069405888151822</v>
      </c>
      <c r="E12" s="15">
        <v>0</v>
      </c>
      <c r="F12" s="16">
        <f t="shared" si="0"/>
        <v>0.35069405888151822</v>
      </c>
      <c r="G12" s="16">
        <f t="shared" si="1"/>
        <v>0.86251583475411153</v>
      </c>
      <c r="H12" s="29">
        <v>3.499358858586489E-2</v>
      </c>
      <c r="I12" s="16">
        <v>0.68796748820447395</v>
      </c>
      <c r="J12" s="16">
        <f t="shared" si="2"/>
        <v>0.36148053839516942</v>
      </c>
      <c r="K12" s="16">
        <f t="shared" si="3"/>
        <v>0.46172227235814245</v>
      </c>
      <c r="L12" s="16">
        <v>1.1665427818656147</v>
      </c>
      <c r="M12" s="16">
        <v>0</v>
      </c>
      <c r="N12" s="16">
        <f t="shared" si="4"/>
        <v>0.58327139093280733</v>
      </c>
      <c r="O12" s="16">
        <f t="shared" si="5"/>
        <v>0.82487031160139568</v>
      </c>
    </row>
    <row r="13" spans="2:15">
      <c r="B13" s="6" t="s">
        <v>10</v>
      </c>
      <c r="C13" s="14">
        <v>0</v>
      </c>
      <c r="D13" s="14">
        <v>0.85687304503940531</v>
      </c>
      <c r="E13" s="15">
        <v>0.50621009550776619</v>
      </c>
      <c r="F13" s="16">
        <f t="shared" si="0"/>
        <v>0.50621009550776619</v>
      </c>
      <c r="G13" s="16">
        <f t="shared" si="1"/>
        <v>0.43078312027502375</v>
      </c>
      <c r="H13" s="29">
        <v>0</v>
      </c>
      <c r="I13" s="16">
        <v>3.9140026032798529E-2</v>
      </c>
      <c r="J13" s="16">
        <f t="shared" si="2"/>
        <v>1.9570013016399265E-2</v>
      </c>
      <c r="K13" s="16">
        <f t="shared" si="3"/>
        <v>2.7676177823609843E-2</v>
      </c>
      <c r="L13" s="16">
        <v>0.53037534438850253</v>
      </c>
      <c r="M13" s="16">
        <v>0.61575580833476695</v>
      </c>
      <c r="N13" s="16">
        <f t="shared" si="4"/>
        <v>0.5730655763616348</v>
      </c>
      <c r="O13" s="16">
        <f t="shared" si="5"/>
        <v>6.0373105037255272E-2</v>
      </c>
    </row>
    <row r="14" spans="2:15">
      <c r="B14" s="6" t="s">
        <v>11</v>
      </c>
      <c r="C14" s="14">
        <v>0.10935133923917627</v>
      </c>
      <c r="D14" s="14">
        <v>0</v>
      </c>
      <c r="E14" s="15">
        <v>0.7114667181058153</v>
      </c>
      <c r="F14" s="16">
        <f t="shared" si="0"/>
        <v>0.10935133923917627</v>
      </c>
      <c r="G14" s="16">
        <f t="shared" si="1"/>
        <v>0.38311998465088737</v>
      </c>
      <c r="H14" s="29">
        <v>0</v>
      </c>
      <c r="I14" s="16">
        <v>0</v>
      </c>
      <c r="J14" s="16">
        <f t="shared" si="2"/>
        <v>0</v>
      </c>
      <c r="K14" s="16">
        <f t="shared" si="3"/>
        <v>0</v>
      </c>
      <c r="L14" s="16">
        <v>2.5549781128908111</v>
      </c>
      <c r="M14" s="16">
        <v>0</v>
      </c>
      <c r="N14" s="16">
        <f t="shared" si="4"/>
        <v>1.2774890564454056</v>
      </c>
      <c r="O14" s="16">
        <f t="shared" si="5"/>
        <v>1.8066423494083008</v>
      </c>
    </row>
    <row r="15" spans="2:15">
      <c r="B15" s="7" t="s">
        <v>12</v>
      </c>
      <c r="C15" s="17">
        <v>0.23139686461640993</v>
      </c>
      <c r="D15" s="17">
        <v>0</v>
      </c>
      <c r="E15" s="18">
        <v>1.1554526504724283</v>
      </c>
      <c r="F15" s="16">
        <f t="shared" si="0"/>
        <v>0.23139686461640993</v>
      </c>
      <c r="G15" s="16">
        <f t="shared" si="1"/>
        <v>0.61135020403094231</v>
      </c>
      <c r="H15" s="29">
        <v>0</v>
      </c>
      <c r="I15" s="16">
        <v>3.0801569190722575</v>
      </c>
      <c r="J15" s="16">
        <f t="shared" si="2"/>
        <v>1.5400784595361288</v>
      </c>
      <c r="K15" s="16">
        <f t="shared" si="3"/>
        <v>2.1779998445946571</v>
      </c>
      <c r="L15" s="16">
        <v>183.36370714390827</v>
      </c>
      <c r="M15" s="16">
        <v>11.734159698698747</v>
      </c>
      <c r="N15" s="16">
        <f t="shared" si="4"/>
        <v>97.548933421303516</v>
      </c>
      <c r="O15" s="16">
        <f t="shared" si="5"/>
        <v>121.36041685048596</v>
      </c>
    </row>
    <row r="16" spans="2:15">
      <c r="B16" s="6" t="s">
        <v>13</v>
      </c>
      <c r="C16" s="15">
        <v>3.714752602087525</v>
      </c>
      <c r="D16" s="15">
        <v>1.7943724174534363</v>
      </c>
      <c r="E16" s="15">
        <v>6.2345010008248491E-2</v>
      </c>
      <c r="F16" s="16">
        <f t="shared" si="0"/>
        <v>1.7943724174534363</v>
      </c>
      <c r="G16" s="16">
        <f t="shared" si="1"/>
        <v>1.8270130547040841</v>
      </c>
      <c r="H16" s="29">
        <v>8.299670305953887</v>
      </c>
      <c r="I16" s="16">
        <v>21.492888778248634</v>
      </c>
      <c r="J16" s="16">
        <f t="shared" si="2"/>
        <v>14.896279542101261</v>
      </c>
      <c r="K16" s="16">
        <f t="shared" si="3"/>
        <v>9.3290142474352376</v>
      </c>
      <c r="L16" s="16">
        <v>195.31713069804937</v>
      </c>
      <c r="M16" s="16">
        <v>27.656832878833811</v>
      </c>
      <c r="N16" s="16">
        <f t="shared" si="4"/>
        <v>111.48698178844158</v>
      </c>
      <c r="O16" s="16">
        <f t="shared" si="5"/>
        <v>118.55373352372344</v>
      </c>
    </row>
    <row r="17" spans="2:15">
      <c r="B17" s="6" t="s">
        <v>14</v>
      </c>
      <c r="C17" s="15">
        <v>0.77673781738239245</v>
      </c>
      <c r="D17" s="15">
        <v>0</v>
      </c>
      <c r="E17" s="15">
        <v>7.7962004806937032E-2</v>
      </c>
      <c r="F17" s="16">
        <f t="shared" si="0"/>
        <v>7.7962004806937032E-2</v>
      </c>
      <c r="G17" s="16">
        <f t="shared" si="1"/>
        <v>0.42772408306172643</v>
      </c>
      <c r="H17" s="29">
        <v>2.5190051738397083</v>
      </c>
      <c r="I17" s="16">
        <v>12.316224418846485</v>
      </c>
      <c r="J17" s="16">
        <f t="shared" si="2"/>
        <v>7.4176147963430967</v>
      </c>
      <c r="K17" s="16">
        <f t="shared" si="3"/>
        <v>6.927680164915639</v>
      </c>
      <c r="L17" s="16">
        <v>12.035841630950285</v>
      </c>
      <c r="M17" s="16">
        <v>29.530802960907298</v>
      </c>
      <c r="N17" s="16">
        <f t="shared" si="4"/>
        <v>20.783322295928791</v>
      </c>
      <c r="O17" s="16">
        <f t="shared" si="5"/>
        <v>12.370805793009032</v>
      </c>
    </row>
    <row r="18" spans="2:15">
      <c r="B18" s="6" t="s">
        <v>15</v>
      </c>
      <c r="C18" s="15">
        <v>3.1335203115581405</v>
      </c>
      <c r="D18" s="15">
        <v>1.9027813187062639</v>
      </c>
      <c r="E18" s="15">
        <v>0.32922756000718956</v>
      </c>
      <c r="F18" s="16">
        <f t="shared" si="0"/>
        <v>1.9027813187062639</v>
      </c>
      <c r="G18" s="16">
        <f t="shared" si="1"/>
        <v>1.4056343607332147</v>
      </c>
      <c r="H18" s="29">
        <v>4.2302626336108169</v>
      </c>
      <c r="I18" s="16">
        <v>33.102431884507943</v>
      </c>
      <c r="J18" s="16">
        <f t="shared" si="2"/>
        <v>18.666347259059378</v>
      </c>
      <c r="K18" s="16">
        <f t="shared" si="3"/>
        <v>20.415706664875088</v>
      </c>
      <c r="L18" s="16">
        <v>52.282598426660194</v>
      </c>
      <c r="M18" s="16">
        <v>17.69678433796134</v>
      </c>
      <c r="N18" s="16">
        <f t="shared" si="4"/>
        <v>34.989691382310767</v>
      </c>
      <c r="O18" s="16">
        <f t="shared" si="5"/>
        <v>24.455863674976193</v>
      </c>
    </row>
    <row r="19" spans="2:15">
      <c r="B19" s="6" t="s">
        <v>16</v>
      </c>
      <c r="C19" s="15">
        <v>1.2931240879365429</v>
      </c>
      <c r="D19" s="15">
        <v>0.87466364112681849</v>
      </c>
      <c r="E19" s="15">
        <v>0.19961880114455446</v>
      </c>
      <c r="F19" s="16">
        <f t="shared" si="0"/>
        <v>0.87466364112681849</v>
      </c>
      <c r="G19" s="16">
        <f t="shared" si="1"/>
        <v>0.55174699723890719</v>
      </c>
      <c r="H19" s="29">
        <v>0.96545989427229029</v>
      </c>
      <c r="I19" s="16">
        <v>7.2342182838803168</v>
      </c>
      <c r="J19" s="16">
        <f t="shared" si="2"/>
        <v>4.0998390890763039</v>
      </c>
      <c r="K19" s="16">
        <f t="shared" si="3"/>
        <v>4.4326815669118966</v>
      </c>
      <c r="L19" s="16">
        <v>23.308730110296612</v>
      </c>
      <c r="M19" s="16">
        <v>5.1965897355702504</v>
      </c>
      <c r="N19" s="16">
        <f t="shared" si="4"/>
        <v>14.252659922933432</v>
      </c>
      <c r="O19" s="16">
        <f t="shared" si="5"/>
        <v>12.807217280771663</v>
      </c>
    </row>
    <row r="20" spans="2:15">
      <c r="B20" s="6" t="s">
        <v>17</v>
      </c>
      <c r="C20" s="15">
        <v>0</v>
      </c>
      <c r="D20" s="15">
        <v>0</v>
      </c>
      <c r="E20" s="15">
        <v>0.18855164005058145</v>
      </c>
      <c r="F20" s="16">
        <f t="shared" si="0"/>
        <v>0</v>
      </c>
      <c r="G20" s="16">
        <f t="shared" si="1"/>
        <v>0.10886034013934862</v>
      </c>
      <c r="H20" s="29">
        <v>0.27490700009003255</v>
      </c>
      <c r="I20" s="16">
        <v>0.55415752710661415</v>
      </c>
      <c r="J20" s="16">
        <f t="shared" si="2"/>
        <v>0.41453226359832335</v>
      </c>
      <c r="K20" s="16">
        <f t="shared" si="3"/>
        <v>0.19745994130334202</v>
      </c>
      <c r="L20" s="16">
        <v>9.2671772313173513</v>
      </c>
      <c r="M20" s="16">
        <v>0</v>
      </c>
      <c r="N20" s="16">
        <f t="shared" si="4"/>
        <v>4.6335886156586756</v>
      </c>
      <c r="O20" s="16">
        <f t="shared" si="5"/>
        <v>6.5528838627220738</v>
      </c>
    </row>
    <row r="21" spans="2:15">
      <c r="B21" s="6" t="s">
        <v>18</v>
      </c>
      <c r="C21" s="14">
        <v>0.24747363094131675</v>
      </c>
      <c r="D21" s="14">
        <v>0.48115842360650324</v>
      </c>
      <c r="E21" s="15">
        <v>0</v>
      </c>
      <c r="F21" s="16">
        <f t="shared" si="0"/>
        <v>0.24747363094131675</v>
      </c>
      <c r="G21" s="16">
        <f t="shared" si="1"/>
        <v>0.24061213911665164</v>
      </c>
      <c r="H21" s="29">
        <v>0.47191824825309608</v>
      </c>
      <c r="I21" s="16">
        <v>0.1550923509786363</v>
      </c>
      <c r="J21" s="16">
        <f t="shared" si="2"/>
        <v>0.31350529961586615</v>
      </c>
      <c r="K21" s="16">
        <f t="shared" si="3"/>
        <v>0.22402974041828302</v>
      </c>
      <c r="L21" s="16">
        <v>0.30553177173001611</v>
      </c>
      <c r="M21" s="16">
        <v>0</v>
      </c>
      <c r="N21" s="16">
        <f t="shared" si="4"/>
        <v>0.15276588586500806</v>
      </c>
      <c r="O21" s="16">
        <f t="shared" si="5"/>
        <v>0.2160435876582347</v>
      </c>
    </row>
    <row r="22" spans="2:15">
      <c r="B22" s="6" t="s">
        <v>19</v>
      </c>
      <c r="C22" s="14">
        <v>0</v>
      </c>
      <c r="D22" s="14">
        <v>0</v>
      </c>
      <c r="E22" s="15">
        <v>0</v>
      </c>
      <c r="F22" s="16">
        <f t="shared" si="0"/>
        <v>0</v>
      </c>
      <c r="G22" s="16">
        <f t="shared" si="1"/>
        <v>0</v>
      </c>
      <c r="H22" s="29">
        <v>0</v>
      </c>
      <c r="I22" s="16">
        <v>0.13646006783320924</v>
      </c>
      <c r="J22" s="16">
        <f t="shared" si="2"/>
        <v>6.8230033916604621E-2</v>
      </c>
      <c r="K22" s="16">
        <f t="shared" si="3"/>
        <v>9.6491839326038525E-2</v>
      </c>
      <c r="L22" s="16">
        <v>0.89609986652107976</v>
      </c>
      <c r="M22" s="16">
        <v>0</v>
      </c>
      <c r="N22" s="16">
        <f t="shared" si="4"/>
        <v>0.44804993326053988</v>
      </c>
      <c r="O22" s="16">
        <f t="shared" si="5"/>
        <v>0.63363829223741563</v>
      </c>
    </row>
    <row r="23" spans="2:15">
      <c r="B23" s="7" t="s">
        <v>20</v>
      </c>
      <c r="C23" s="17">
        <v>0.17002954623049804</v>
      </c>
      <c r="D23" s="17">
        <v>0</v>
      </c>
      <c r="E23" s="18">
        <v>0</v>
      </c>
      <c r="F23" s="16">
        <f t="shared" si="0"/>
        <v>0</v>
      </c>
      <c r="G23" s="16">
        <f t="shared" si="1"/>
        <v>9.8166604286367976E-2</v>
      </c>
      <c r="H23" s="29">
        <v>0</v>
      </c>
      <c r="I23" s="16">
        <v>0.56818270334351384</v>
      </c>
      <c r="J23" s="16">
        <f t="shared" si="2"/>
        <v>0.28409135167175692</v>
      </c>
      <c r="K23" s="16">
        <f t="shared" si="3"/>
        <v>0.40176584248710306</v>
      </c>
      <c r="L23" s="16">
        <v>2.3953399858436204</v>
      </c>
      <c r="M23" s="16">
        <v>2.4155882028385602</v>
      </c>
      <c r="N23" s="16">
        <f t="shared" si="4"/>
        <v>2.4054640943410903</v>
      </c>
      <c r="O23" s="16">
        <f t="shared" si="5"/>
        <v>1.4317651544058656E-2</v>
      </c>
    </row>
    <row r="24" spans="2:15">
      <c r="B24" s="6" t="s">
        <v>21</v>
      </c>
      <c r="C24" s="15">
        <v>2.5588236581585972</v>
      </c>
      <c r="D24" s="15">
        <v>1.2213771557187592</v>
      </c>
      <c r="E24" s="15">
        <v>0.90086694577521687</v>
      </c>
      <c r="F24" s="16">
        <f t="shared" si="0"/>
        <v>1.2213771557187592</v>
      </c>
      <c r="G24" s="16">
        <f t="shared" si="1"/>
        <v>0.87942314442515046</v>
      </c>
      <c r="H24" s="29">
        <v>2.500555980039501</v>
      </c>
      <c r="I24" s="16">
        <v>7.8302067127616199</v>
      </c>
      <c r="J24" s="16">
        <f t="shared" si="2"/>
        <v>5.1653813464005598</v>
      </c>
      <c r="K24" s="16">
        <f t="shared" si="3"/>
        <v>3.7686321744636619</v>
      </c>
      <c r="L24" s="16">
        <v>23.143122159863871</v>
      </c>
      <c r="M24" s="16">
        <v>7.450080979369794</v>
      </c>
      <c r="N24" s="16">
        <f t="shared" si="4"/>
        <v>15.296601569616833</v>
      </c>
      <c r="O24" s="16">
        <f t="shared" si="5"/>
        <v>11.096655836167104</v>
      </c>
    </row>
    <row r="25" spans="2:15">
      <c r="B25" s="6" t="s">
        <v>22</v>
      </c>
      <c r="C25" s="15">
        <v>0.75221536432868907</v>
      </c>
      <c r="D25" s="15">
        <v>0.32116492130498697</v>
      </c>
      <c r="E25" s="15">
        <v>0.21130080615601501</v>
      </c>
      <c r="F25" s="16">
        <f t="shared" si="0"/>
        <v>0.32116492130498697</v>
      </c>
      <c r="G25" s="16">
        <f t="shared" si="1"/>
        <v>0.28590883380066423</v>
      </c>
      <c r="H25" s="29">
        <v>0.31791344653415549</v>
      </c>
      <c r="I25" s="16">
        <v>2.3829752146325944</v>
      </c>
      <c r="J25" s="16">
        <f t="shared" si="2"/>
        <v>1.3504443305833751</v>
      </c>
      <c r="K25" s="16">
        <f t="shared" si="3"/>
        <v>1.4602191797914881</v>
      </c>
      <c r="L25" s="16">
        <v>24.0150074813358</v>
      </c>
      <c r="M25" s="16">
        <v>8.2026623253106425</v>
      </c>
      <c r="N25" s="16">
        <f t="shared" si="4"/>
        <v>16.108834903323221</v>
      </c>
      <c r="O25" s="16">
        <f t="shared" si="5"/>
        <v>11.181016486287644</v>
      </c>
    </row>
    <row r="26" spans="2:15">
      <c r="B26" s="6" t="s">
        <v>23</v>
      </c>
      <c r="C26" s="15">
        <v>1.3584568368443173</v>
      </c>
      <c r="D26" s="15">
        <v>0.23314615557177421</v>
      </c>
      <c r="E26" s="15">
        <v>0.83938271483330229</v>
      </c>
      <c r="F26" s="16">
        <f t="shared" si="0"/>
        <v>0.83938271483330229</v>
      </c>
      <c r="G26" s="16">
        <f t="shared" si="1"/>
        <v>0.56321766652465077</v>
      </c>
      <c r="H26" s="29">
        <v>1.6420576191767988</v>
      </c>
      <c r="I26" s="16">
        <v>6.9145747423790676</v>
      </c>
      <c r="J26" s="16">
        <f t="shared" si="2"/>
        <v>4.2783161807779333</v>
      </c>
      <c r="K26" s="16">
        <f t="shared" si="3"/>
        <v>3.7282326117385121</v>
      </c>
      <c r="L26" s="16">
        <v>61.45283662732519</v>
      </c>
      <c r="M26" s="16">
        <v>2.8144514104091809</v>
      </c>
      <c r="N26" s="16">
        <f t="shared" si="4"/>
        <v>32.133644018867187</v>
      </c>
      <c r="O26" s="16">
        <f t="shared" si="5"/>
        <v>41.463599824710307</v>
      </c>
    </row>
    <row r="27" spans="2:15">
      <c r="B27" s="6" t="s">
        <v>24</v>
      </c>
      <c r="C27" s="15">
        <v>0.45645862025594408</v>
      </c>
      <c r="D27" s="15">
        <v>4.6868469781189059</v>
      </c>
      <c r="E27" s="15">
        <v>0</v>
      </c>
      <c r="F27" s="16">
        <f t="shared" si="0"/>
        <v>0.45645862025594408</v>
      </c>
      <c r="G27" s="16">
        <f t="shared" si="1"/>
        <v>2.5842818063132733</v>
      </c>
      <c r="H27" s="29">
        <v>0</v>
      </c>
      <c r="I27" s="16">
        <v>1.9507225598709388</v>
      </c>
      <c r="J27" s="16">
        <f t="shared" si="2"/>
        <v>0.97536127993546939</v>
      </c>
      <c r="K27" s="16">
        <f t="shared" si="3"/>
        <v>1.3793691502983219</v>
      </c>
      <c r="L27" s="16">
        <v>7.5738569277748944</v>
      </c>
      <c r="M27" s="16">
        <v>3.4327016465383307</v>
      </c>
      <c r="N27" s="16">
        <f t="shared" si="4"/>
        <v>5.5032792871566123</v>
      </c>
      <c r="O27" s="16">
        <f t="shared" si="5"/>
        <v>2.9282389813088598</v>
      </c>
    </row>
    <row r="28" spans="2:15">
      <c r="B28" s="6" t="s">
        <v>25</v>
      </c>
      <c r="C28" s="15">
        <v>0</v>
      </c>
      <c r="D28" s="15">
        <v>0.32672955941339021</v>
      </c>
      <c r="E28" s="15">
        <v>0</v>
      </c>
      <c r="F28" s="16">
        <f t="shared" si="0"/>
        <v>0</v>
      </c>
      <c r="G28" s="16">
        <f t="shared" si="1"/>
        <v>0.18863739907952867</v>
      </c>
      <c r="H28" s="29">
        <v>0.10588861630506555</v>
      </c>
      <c r="I28" s="16">
        <v>0</v>
      </c>
      <c r="J28" s="16">
        <f t="shared" si="2"/>
        <v>5.2944308152532774E-2</v>
      </c>
      <c r="K28" s="16">
        <f t="shared" si="3"/>
        <v>7.4874558639772271E-2</v>
      </c>
      <c r="L28" s="16">
        <v>0</v>
      </c>
      <c r="M28" s="16">
        <v>1.6311108854029097</v>
      </c>
      <c r="N28" s="16">
        <f t="shared" si="4"/>
        <v>0.81555544270145486</v>
      </c>
      <c r="O28" s="16">
        <f t="shared" si="5"/>
        <v>1.1533695679355911</v>
      </c>
    </row>
    <row r="29" spans="2:15">
      <c r="B29" s="6" t="s">
        <v>26</v>
      </c>
      <c r="C29" s="14">
        <v>0</v>
      </c>
      <c r="D29" s="14">
        <v>6.3090405547768009</v>
      </c>
      <c r="E29" s="15">
        <v>0.46956797817950813</v>
      </c>
      <c r="F29" s="16">
        <f t="shared" si="0"/>
        <v>0.46956797817950813</v>
      </c>
      <c r="G29" s="16">
        <f t="shared" si="1"/>
        <v>3.5148240065182441</v>
      </c>
      <c r="H29" s="29">
        <v>0</v>
      </c>
      <c r="I29" s="16">
        <v>0</v>
      </c>
      <c r="J29" s="16">
        <f t="shared" si="2"/>
        <v>0</v>
      </c>
      <c r="K29" s="16">
        <f t="shared" si="3"/>
        <v>0</v>
      </c>
      <c r="L29" s="16">
        <v>0.27278756244041935</v>
      </c>
      <c r="M29" s="16">
        <v>0.26518637425849062</v>
      </c>
      <c r="N29" s="16">
        <f t="shared" si="4"/>
        <v>0.26898696834945501</v>
      </c>
      <c r="O29" s="16">
        <f t="shared" si="5"/>
        <v>5.3748517085168502E-3</v>
      </c>
    </row>
    <row r="30" spans="2:15">
      <c r="B30" s="6" t="s">
        <v>27</v>
      </c>
      <c r="C30" s="14">
        <v>0.76034543402786769</v>
      </c>
      <c r="D30" s="14">
        <v>4.9726744160985463</v>
      </c>
      <c r="E30" s="15">
        <v>0.94688816896859884</v>
      </c>
      <c r="F30" s="16">
        <f t="shared" si="0"/>
        <v>0.94688816896859884</v>
      </c>
      <c r="G30" s="16">
        <f t="shared" si="1"/>
        <v>2.3799673860766943</v>
      </c>
      <c r="H30" s="29">
        <v>0</v>
      </c>
      <c r="I30" s="16">
        <v>0</v>
      </c>
      <c r="J30" s="16">
        <f t="shared" si="2"/>
        <v>0</v>
      </c>
      <c r="K30" s="16">
        <f t="shared" si="3"/>
        <v>0</v>
      </c>
      <c r="L30" s="16">
        <v>0</v>
      </c>
      <c r="M30" s="16">
        <v>0.36320514640483426</v>
      </c>
      <c r="N30" s="16">
        <f t="shared" si="4"/>
        <v>0.18160257320241713</v>
      </c>
      <c r="O30" s="16">
        <f t="shared" si="5"/>
        <v>0.25682482198471107</v>
      </c>
    </row>
    <row r="31" spans="2:15">
      <c r="B31" s="6" t="s">
        <v>28</v>
      </c>
      <c r="C31" s="14">
        <v>6.8983829504522989E-2</v>
      </c>
      <c r="D31" s="14">
        <v>0</v>
      </c>
      <c r="E31" s="15">
        <v>0.12718086171170534</v>
      </c>
      <c r="F31" s="16">
        <f t="shared" si="0"/>
        <v>6.8983829504522989E-2</v>
      </c>
      <c r="G31" s="16">
        <f t="shared" si="1"/>
        <v>6.366662505657214E-2</v>
      </c>
      <c r="H31" s="29">
        <v>0.25521816394652719</v>
      </c>
      <c r="I31" s="16">
        <v>3.5103710606347448E-2</v>
      </c>
      <c r="J31" s="16">
        <f t="shared" si="2"/>
        <v>0.14516093727643731</v>
      </c>
      <c r="K31" s="16">
        <f t="shared" si="3"/>
        <v>0.15564442259401101</v>
      </c>
      <c r="L31" s="16">
        <v>2.5459229239121592</v>
      </c>
      <c r="M31" s="16">
        <v>2.7332393607572221</v>
      </c>
      <c r="N31" s="16">
        <f t="shared" si="4"/>
        <v>2.6395811423346904</v>
      </c>
      <c r="O31" s="16">
        <f t="shared" si="5"/>
        <v>0.1324527227208552</v>
      </c>
    </row>
    <row r="32" spans="2:1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>
      <c r="B33" s="9" t="s">
        <v>61</v>
      </c>
      <c r="C33" s="16"/>
      <c r="D33" s="16"/>
      <c r="E33" s="16"/>
      <c r="F33" s="16"/>
      <c r="G33" s="16"/>
      <c r="H33" s="16"/>
      <c r="I33" s="16"/>
      <c r="J33" s="20">
        <f>MEDIAN(J4:J15)</f>
        <v>6.3739613707938814</v>
      </c>
      <c r="K33" s="16"/>
      <c r="L33" s="16"/>
      <c r="M33" s="16"/>
      <c r="N33" s="16"/>
      <c r="O33" s="16"/>
    </row>
    <row r="34" spans="2:15">
      <c r="B34" s="9" t="s">
        <v>62</v>
      </c>
      <c r="C34" s="16"/>
      <c r="D34" s="16"/>
      <c r="E34" s="16"/>
      <c r="F34" s="16"/>
      <c r="G34" s="16"/>
      <c r="H34" s="16"/>
      <c r="I34" s="16"/>
      <c r="J34" s="16">
        <f>STDEV(J4:J15)</f>
        <v>36.793722490788817</v>
      </c>
      <c r="K34" s="16"/>
      <c r="L34" s="16"/>
      <c r="M34" s="16"/>
      <c r="N34" s="16"/>
      <c r="O34" s="16"/>
    </row>
    <row r="35" spans="2:15">
      <c r="B35" s="9" t="s">
        <v>63</v>
      </c>
      <c r="C35" s="16"/>
      <c r="D35" s="16"/>
      <c r="E35" s="16"/>
      <c r="F35" s="16"/>
      <c r="G35" s="16"/>
      <c r="H35" s="16"/>
      <c r="I35" s="16"/>
      <c r="J35" s="20">
        <f>MEDIAN(J16:J23)</f>
        <v>2.2571856763373135</v>
      </c>
      <c r="K35" s="16"/>
      <c r="L35" s="16"/>
      <c r="M35" s="16"/>
      <c r="N35" s="16"/>
      <c r="O35" s="16"/>
    </row>
    <row r="36" spans="2:15">
      <c r="B36" s="9" t="s">
        <v>64</v>
      </c>
      <c r="C36" s="16"/>
      <c r="D36" s="16"/>
      <c r="E36" s="16"/>
      <c r="F36" s="16"/>
      <c r="G36" s="16"/>
      <c r="H36" s="16"/>
      <c r="I36" s="16"/>
      <c r="J36" s="16">
        <f>STDEV(J16:J23)</f>
        <v>7.3306457170571973</v>
      </c>
      <c r="K36" s="16"/>
      <c r="L36" s="16"/>
      <c r="M36" s="16"/>
      <c r="N36" s="16"/>
      <c r="O36" s="16"/>
    </row>
    <row r="37" spans="2:15">
      <c r="B37" s="9" t="s">
        <v>65</v>
      </c>
      <c r="C37" s="16"/>
      <c r="D37" s="16"/>
      <c r="E37" s="16"/>
      <c r="F37" s="16"/>
      <c r="G37" s="16"/>
      <c r="H37" s="16"/>
      <c r="I37" s="16"/>
      <c r="J37" s="20">
        <f>MEDIAN(J24:J31)</f>
        <v>0.56026110860595335</v>
      </c>
      <c r="K37" s="16"/>
      <c r="L37" s="16"/>
      <c r="M37" s="16"/>
      <c r="N37" s="16"/>
      <c r="O37" s="16"/>
    </row>
    <row r="38" spans="2:15">
      <c r="B38" s="9" t="s">
        <v>66</v>
      </c>
      <c r="C38" s="16"/>
      <c r="D38" s="16"/>
      <c r="E38" s="16"/>
      <c r="F38" s="16"/>
      <c r="G38" s="16"/>
      <c r="H38" s="16"/>
      <c r="I38" s="16"/>
      <c r="J38" s="16">
        <f>STDEV(J24:J31)</f>
        <v>2.0660902279026447</v>
      </c>
      <c r="K38" s="16"/>
      <c r="L38" s="16"/>
      <c r="M38" s="16"/>
      <c r="N38" s="16"/>
      <c r="O38" s="1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CO2</vt:lpstr>
      <vt:lpstr>CO2 NIGHT</vt:lpstr>
      <vt:lpstr>N2O</vt:lpstr>
      <vt:lpstr>N20 NIGHT</vt:lpstr>
      <vt:lpstr>CH4</vt:lpstr>
      <vt:lpstr>CH4 NIGHT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2017-08-30T11:58:47Z</dcterms:created>
  <dcterms:modified xsi:type="dcterms:W3CDTF">2017-10-01T23:09:34Z</dcterms:modified>
</cp:coreProperties>
</file>