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/>
  <xr:revisionPtr revIDLastSave="0" documentId="13_ncr:1_{47BF33B6-E119-41C0-A49E-3270915958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1" l="1"/>
  <c r="E33" i="11"/>
  <c r="E37" i="11"/>
  <c r="E36" i="11"/>
  <c r="E39" i="11"/>
  <c r="E38" i="11"/>
  <c r="E31" i="11"/>
  <c r="E30" i="11"/>
  <c r="E32" i="11"/>
  <c r="E28" i="11"/>
  <c r="E27" i="11"/>
  <c r="E40" i="11"/>
  <c r="E23" i="11"/>
  <c r="E22" i="11"/>
  <c r="E25" i="11"/>
  <c r="E24" i="11"/>
  <c r="E41" i="11"/>
  <c r="E35" i="11"/>
  <c r="E29" i="11"/>
  <c r="E26" i="11"/>
  <c r="E21" i="11"/>
  <c r="E20" i="11"/>
  <c r="E19" i="11"/>
  <c r="E44" i="11"/>
  <c r="E45" i="11"/>
  <c r="E43" i="11"/>
  <c r="E55" i="11"/>
  <c r="E17" i="11"/>
  <c r="E16" i="11"/>
  <c r="E15" i="11"/>
  <c r="E14" i="11"/>
  <c r="E13" i="11"/>
  <c r="E12" i="11"/>
  <c r="E11" i="11"/>
  <c r="E8" i="11"/>
  <c r="E9" i="11"/>
  <c r="H5" i="11" l="1"/>
  <c r="G6" i="11" l="1"/>
  <c r="G57" i="11" l="1"/>
  <c r="G56" i="11"/>
  <c r="G42" i="11"/>
  <c r="G19" i="11"/>
  <c r="G18" i="11"/>
  <c r="G10" i="11"/>
  <c r="G7" i="11"/>
  <c r="G8" i="11" l="1"/>
  <c r="G43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<sst xmlns="http://schemas.openxmlformats.org/spreadsheetml/2006/main" count="106" uniqueCount="61">
  <si>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</si>
  <si>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</si>
  <si>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</si>
  <si>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</si>
  <si>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</si>
  <si>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</si>
  <si>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</si>
  <si>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</si>
  <si>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</si>
  <si>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</si>
  <si>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</si>
  <si>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Teszt Elek</t>
  </si>
  <si>
    <t>9.2.1. Use Case diagram</t>
  </si>
  <si>
    <t>9.2.2. Class diagram</t>
  </si>
  <si>
    <t>Lev Elek</t>
  </si>
  <si>
    <t>9.2.3. Sequence diagram</t>
  </si>
  <si>
    <t>Remek Elek</t>
  </si>
  <si>
    <t>9.2.4. Egyed-kapcsolat diagram adatbázishoz</t>
  </si>
  <si>
    <t>9.2.5. Package diagram</t>
  </si>
  <si>
    <t>9.2.6. Képernyőtervek</t>
  </si>
  <si>
    <t>9.2.7. Bemutató elkészítése</t>
  </si>
  <si>
    <t>9.3.1.  Felhasználói munkamenet üzleti logikája több jogosultsági szinttel (admin, raktáros, sofőr)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</si>
  <si>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</si>
  <si>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</si>
  <si>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</si>
  <si>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</si>
  <si>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Raktárak kezeléshez tartozó üzleti logika (listázása, módosítása, létrehozása, törlése)</t>
  </si>
  <si>
    <t>9.3.7.  Raktárak kezeléshez kapcsolódó GUI megvalósítása</t>
  </si>
  <si>
    <t>9.3.8.  Raktárkezeléshez szükséges adatok létrehozása az adatbázisban</t>
  </si>
  <si>
    <t>9.3.9.  Árukészletek kezeléséhez tartozó üzleti logika (listázása, módosítása, létrehozása, törlése)</t>
  </si>
  <si>
    <t>9.3.10.  Árukészletek kezeléshez kapcsolódó GUI megvalósítás</t>
  </si>
  <si>
    <t>9.3.11.  Árukészletek kezeléséhez szükséges adatok létrehozása az adatbázisban</t>
  </si>
  <si>
    <t>9.3.12.  Járművek kezeléséhez kapcsolódó üzleti logika (listázása, módosítása, létrehozása, törlése)</t>
  </si>
  <si>
    <t>9.3.13.  Járművek kezeléshez kapcsolódó GUI megvalósítása</t>
  </si>
  <si>
    <t>9.3.14.  Járművek kezeléséhez szükséges adatok létrehozása az adatbázisban</t>
  </si>
  <si>
    <t>9.3.15.  Fuvarok kezeléséhez tartozó üzleti logika (listázása, módosítása, létrehozása, törlése)</t>
  </si>
  <si>
    <t>9.3.16.  Fuvarok kezeléshez kapcsolódó GUI megvalósítása</t>
  </si>
  <si>
    <t>9.3.17.  Fuvarok kezeléséhez szükséges adatok létrehozása az adatbázisban</t>
  </si>
  <si>
    <t>9.3.18.  Email-es kiértesítés új szállítmány esetén az adott raktárosnak és sofőrnek</t>
  </si>
  <si>
    <t>9.3.19.  Fuvar útvonalának megjelenítése térképen a kezdő és a végponttal együtt</t>
  </si>
  <si>
    <t>9.3.20.  Kapcsolatfelvételi űrlap biztosítása új cégek számára (üzleti logika és GUI)</t>
  </si>
  <si>
    <t>9.3.21.  Biztonsági mentés automatikus létrehozása</t>
  </si>
  <si>
    <t>9.3.22. Tesztelési dokumentum (TP, TC)</t>
  </si>
  <si>
    <t>9.3.23.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</si>
  <si>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</si>
  <si>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</si>
  <si>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</si>
  <si>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</si>
  <si>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Szállítmányozás </t>
  </si>
  <si>
    <t>Hétfő 8:00-9:00</t>
  </si>
  <si>
    <t xml:space="preserve">3. Mérföldkő </t>
  </si>
  <si>
    <t xml:space="preserve">Ha szükséges, e fölött szúrj be új sort! </t>
  </si>
  <si>
    <t>9.4.4. Felhasználói munkamenet tesztelése (TP, TC, TR)</t>
  </si>
  <si>
    <t>9.4.5. Raktárak kezelésének tesztelése (TP, TC, TR)</t>
  </si>
  <si>
    <t>9.4.6. Árukészletek kezelésének tesztelése (TP, TC, TR)</t>
  </si>
  <si>
    <t>9.4.7. Járművek kezelésének tesztelése (TP, TC, TR)</t>
  </si>
  <si>
    <t>9.4.8. Fuvarok kezelésének tesztelése (TP, TC, TR)</t>
  </si>
  <si>
    <t>9.4.9. Email-es funkciók tesztelése (TP, TC, TR)</t>
  </si>
  <si>
    <t>9.4.10. Térképes funkciók tesztelése (TP, TC, TR)</t>
  </si>
  <si>
    <t>9.4.11. Kapcsolatfelvételi űrlap tesztelése (TP, TC, TR)</t>
  </si>
  <si>
    <t>9.4.12. Biztonsági mentés tesztelése (TP, TC, 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</si>
</sst>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164" fontId="8" fillId="0" borderId="3" applyFont="0" applyFill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6" fontId="8" fillId="0" borderId="3">
      <alignment horizontal="center" vertical="center"/>
    </xf>
    <xf numFmtId="165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</cellStyleXfs>
  <cellXfs count="8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0" fillId="7" borderId="0" xfId="0" applyNumberFormat="1" applyFont="1" applyFill="1" applyAlignment="1">
      <alignment horizontal="center" vertical="center"/>
    </xf>
    <xf numFmtId="167" fontId="10" fillId="7" borderId="6" xfId="0" applyNumberFormat="1" applyFont="1" applyFill="1" applyBorder="1" applyAlignment="1">
      <alignment horizontal="center" vertical="center"/>
    </xf>
    <xf numFmtId="167" fontId="10" fillId="7" borderId="7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1" applyFont="1" applyAlignment="1" applyProtection="1"/>
    <xf numFmtId="0" fontId="6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2"/>
    <xf numFmtId="0" fontId="14" fillId="0" borderId="0" xfId="2" applyAlignment="1">
      <alignment wrapText="1"/>
    </xf>
    <xf numFmtId="0" fontId="14" fillId="0" borderId="0" xfId="0" applyFont="1" applyAlignment="1">
      <alignment horizontal="center"/>
    </xf>
    <xf numFmtId="0" fontId="13" fillId="0" borderId="0" xfId="1" applyFont="1" applyProtection="1">
      <alignment vertical="top"/>
    </xf>
    <xf numFmtId="0" fontId="0" fillId="0" borderId="0" xfId="0" applyAlignment="1">
      <alignment wrapText="1"/>
    </xf>
    <xf numFmtId="0" fontId="9" fillId="0" borderId="0" xfId="5"/>
    <xf numFmtId="165" fontId="8" fillId="0" borderId="2" xfId="9">
      <alignment horizontal="center" vertical="center"/>
    </xf>
    <xf numFmtId="0" fontId="8" fillId="8" borderId="2" xfId="10" applyFill="1">
      <alignment horizontal="center" vertical="center"/>
    </xf>
    <xf numFmtId="0" fontId="8" fillId="9" borderId="2" xfId="10" applyFill="1">
      <alignment horizontal="center" vertical="center"/>
    </xf>
    <xf numFmtId="0" fontId="8" fillId="6" borderId="2" xfId="10" applyFill="1">
      <alignment horizontal="center" vertical="center"/>
    </xf>
    <xf numFmtId="0" fontId="8" fillId="5" borderId="2" xfId="10" applyFill="1">
      <alignment horizontal="center" vertical="center"/>
    </xf>
    <xf numFmtId="0" fontId="8" fillId="0" borderId="2" xfId="10">
      <alignment horizontal="center" vertical="center"/>
    </xf>
    <xf numFmtId="0" fontId="8" fillId="0" borderId="2" xfId="11">
      <alignment horizontal="left" vertical="center" indent="2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7" fillId="7" borderId="2" xfId="0" applyFont="1" applyFill="1" applyBorder="1" applyAlignment="1">
      <alignment horizontal="left" vertical="center" indent="1"/>
    </xf>
    <xf numFmtId="0" fontId="7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left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5" fillId="12" borderId="1" xfId="0" applyFont="1" applyFill="1" applyBorder="1" applyAlignment="1">
      <alignment horizontal="left" vertical="center" indent="1"/>
    </xf>
    <xf numFmtId="0" fontId="15" fillId="12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left" vertical="center" indent="1"/>
    </xf>
    <xf numFmtId="0" fontId="16" fillId="9" borderId="2" xfId="0" applyFont="1" applyFill="1" applyBorder="1" applyAlignment="1">
      <alignment horizontal="left" vertical="center" indent="1"/>
    </xf>
    <xf numFmtId="0" fontId="16" fillId="6" borderId="2" xfId="0" applyFont="1" applyFill="1" applyBorder="1" applyAlignment="1">
      <alignment horizontal="left" vertical="center" indent="1"/>
    </xf>
    <xf numFmtId="0" fontId="16" fillId="5" borderId="2" xfId="0" applyFont="1" applyFill="1" applyBorder="1" applyAlignment="1">
      <alignment horizontal="left" vertical="center" indent="1"/>
    </xf>
    <xf numFmtId="0" fontId="17" fillId="0" borderId="0" xfId="7" applyFont="1">
      <alignment horizontal="right" indent="1"/>
    </xf>
    <xf numFmtId="0" fontId="18" fillId="0" borderId="0" xfId="4" applyFont="1" applyAlignment="1">
      <alignment horizontal="left"/>
    </xf>
    <xf numFmtId="168" fontId="8" fillId="3" borderId="2" xfId="9" applyNumberFormat="1" applyFill="1">
      <alignment horizontal="center" vertical="center"/>
    </xf>
    <xf numFmtId="168" fontId="8" fillId="4" borderId="2" xfId="9" applyNumberFormat="1" applyFill="1">
      <alignment horizontal="center" vertical="center"/>
    </xf>
    <xf numFmtId="168" fontId="8" fillId="11" borderId="2" xfId="9" applyNumberFormat="1" applyFill="1">
      <alignment horizontal="center" vertical="center"/>
    </xf>
    <xf numFmtId="168" fontId="8" fillId="10" borderId="2" xfId="9" applyNumberFormat="1" applyFill="1">
      <alignment horizontal="center" vertical="center"/>
    </xf>
    <xf numFmtId="16" fontId="9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4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0" borderId="11" xfId="0" applyBorder="1"/>
    <xf numFmtId="0" fontId="1" fillId="11" borderId="2" xfId="11" applyFont="1" applyFill="1">
      <alignment horizontal="left" vertical="center" indent="2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8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66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secondRowStripe" dxfId="59"/>
      <tableStyleElement type="firstColumnStripe" dxfId="58"/>
      <tableStyleElement type="secondColumnStripe" dxfId="5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60"/>
  <sheetViews>
    <sheetView showGridLines="0" tabSelected="1" showRuler="0" zoomScale="90" zoomScaleNormal="90" zoomScalePageLayoutView="70" workbookViewId="0">
      <pane ySplit="5" topLeftCell="A27" activePane="bottomLeft" state="frozen"/>
      <selection pane="bottomLeft" activeCell="BY53" sqref="BY53"/>
    </sheetView>
  </sheetViews>
  <sheetFormatPr defaultRowHeight="30" customHeight="1" x14ac:dyDescent="0.25"/>
  <cols>
    <col min="1" max="1" width="2.7109375" style="22" customWidth="1"/>
    <col min="2" max="2" width="38.42578125" customWidth="1"/>
    <col min="3" max="3" width="17.28515625" bestFit="1" customWidth="1"/>
    <col min="4" max="4" width="11.85546875" style="4" customWidth="1"/>
    <col min="5" max="5" width="11.5703125" customWidth="1"/>
    <col min="6" max="6" width="2.7109375" style="39" customWidth="1"/>
    <col min="7" max="7" width="6.140625" hidden="1" customWidth="1"/>
    <col min="8" max="84" width="2.5703125" customWidth="1"/>
  </cols>
  <sheetData>
    <row r="1" spans="1:84" ht="30" customHeight="1" x14ac:dyDescent="0.4">
      <c r="A1" s="23"/>
      <c r="B1" s="59" t="s">
        <v>48</v>
      </c>
      <c r="C1" s="1"/>
      <c r="D1" s="3"/>
      <c r="E1" s="21"/>
      <c r="F1" s="38"/>
      <c r="G1" s="21"/>
      <c r="H1" s="21"/>
      <c r="I1" s="71"/>
      <c r="J1" s="76"/>
      <c r="K1" s="71" t="s">
        <v>11</v>
      </c>
      <c r="L1" s="71"/>
      <c r="M1" s="71"/>
      <c r="N1" s="71"/>
      <c r="O1" s="71"/>
      <c r="P1" s="72"/>
      <c r="Q1" s="76"/>
      <c r="R1" s="71" t="s">
        <v>16</v>
      </c>
      <c r="S1" s="71"/>
      <c r="T1" s="71"/>
      <c r="U1" s="71"/>
      <c r="V1" s="71"/>
      <c r="W1" s="71"/>
      <c r="X1" s="73"/>
      <c r="Y1" s="76"/>
      <c r="Z1" s="71" t="s">
        <v>14</v>
      </c>
      <c r="AA1" s="71"/>
      <c r="AB1" s="71"/>
      <c r="AC1" s="71"/>
      <c r="AD1" s="74"/>
      <c r="AE1" s="76"/>
      <c r="AF1" s="76" t="s">
        <v>9</v>
      </c>
      <c r="AG1" s="71"/>
      <c r="AH1" s="71"/>
      <c r="AI1" s="71"/>
      <c r="AJ1" s="71"/>
      <c r="AK1" s="75"/>
      <c r="AL1" s="76"/>
      <c r="AM1" s="71"/>
      <c r="AN1" s="71"/>
      <c r="AO1" s="71"/>
      <c r="AP1" s="71"/>
      <c r="AQ1" s="71"/>
      <c r="AR1" s="71"/>
      <c r="AS1" s="71"/>
    </row>
    <row r="2" spans="1:84" ht="30" customHeight="1" x14ac:dyDescent="0.3">
      <c r="B2" s="27" t="s">
        <v>49</v>
      </c>
      <c r="F2" s="38"/>
      <c r="H2" s="25"/>
    </row>
    <row r="3" spans="1:84" ht="30" customHeight="1" x14ac:dyDescent="0.3">
      <c r="B3" s="64"/>
      <c r="C3" s="58" t="s">
        <v>0</v>
      </c>
      <c r="D3" s="81">
        <v>44459</v>
      </c>
      <c r="E3" s="81"/>
      <c r="F3" s="38"/>
    </row>
    <row r="4" spans="1:84" ht="30" customHeight="1" x14ac:dyDescent="0.25">
      <c r="A4" s="23"/>
      <c r="D4"/>
      <c r="F4" s="82"/>
      <c r="H4" s="78">
        <f>H5</f>
        <v>44459</v>
      </c>
      <c r="I4" s="79"/>
      <c r="J4" s="79"/>
      <c r="K4" s="79"/>
      <c r="L4" s="79"/>
      <c r="M4" s="79"/>
      <c r="N4" s="80"/>
      <c r="O4" s="78">
        <f>O5</f>
        <v>44466</v>
      </c>
      <c r="P4" s="79"/>
      <c r="Q4" s="79"/>
      <c r="R4" s="79"/>
      <c r="S4" s="79"/>
      <c r="T4" s="79"/>
      <c r="U4" s="80"/>
      <c r="V4" s="78">
        <f>V5</f>
        <v>44473</v>
      </c>
      <c r="W4" s="79"/>
      <c r="X4" s="79"/>
      <c r="Y4" s="79"/>
      <c r="Z4" s="79"/>
      <c r="AA4" s="79"/>
      <c r="AB4" s="80"/>
      <c r="AC4" s="78">
        <f>AC5</f>
        <v>44480</v>
      </c>
      <c r="AD4" s="79"/>
      <c r="AE4" s="79"/>
      <c r="AF4" s="79"/>
      <c r="AG4" s="79"/>
      <c r="AH4" s="79"/>
      <c r="AI4" s="80"/>
      <c r="AJ4" s="78">
        <f>AJ5</f>
        <v>44487</v>
      </c>
      <c r="AK4" s="79"/>
      <c r="AL4" s="79"/>
      <c r="AM4" s="79"/>
      <c r="AN4" s="79"/>
      <c r="AO4" s="79"/>
      <c r="AP4" s="80"/>
      <c r="AQ4" s="78">
        <f>AQ5</f>
        <v>44494</v>
      </c>
      <c r="AR4" s="79"/>
      <c r="AS4" s="79"/>
      <c r="AT4" s="79"/>
      <c r="AU4" s="79"/>
      <c r="AV4" s="79"/>
      <c r="AW4" s="80"/>
      <c r="AX4" s="78">
        <f>AX5</f>
        <v>44501</v>
      </c>
      <c r="AY4" s="79"/>
      <c r="AZ4" s="79"/>
      <c r="BA4" s="79"/>
      <c r="BB4" s="79"/>
      <c r="BC4" s="79"/>
      <c r="BD4" s="80"/>
      <c r="BE4" s="78">
        <f>BE5</f>
        <v>44508</v>
      </c>
      <c r="BF4" s="79"/>
      <c r="BG4" s="79"/>
      <c r="BH4" s="79"/>
      <c r="BI4" s="79"/>
      <c r="BJ4" s="79"/>
      <c r="BK4" s="80"/>
      <c r="BL4" s="78">
        <f>BL5</f>
        <v>44515</v>
      </c>
      <c r="BM4" s="79"/>
      <c r="BN4" s="79"/>
      <c r="BO4" s="79"/>
      <c r="BP4" s="79"/>
      <c r="BQ4" s="79"/>
      <c r="BR4" s="80"/>
      <c r="BS4" s="78">
        <f>BS5</f>
        <v>44522</v>
      </c>
      <c r="BT4" s="79"/>
      <c r="BU4" s="79"/>
      <c r="BV4" s="79"/>
      <c r="BW4" s="79"/>
      <c r="BX4" s="79"/>
      <c r="BY4" s="80"/>
      <c r="BZ4" s="78">
        <f>BZ5</f>
        <v>44529</v>
      </c>
      <c r="CA4" s="79"/>
      <c r="CB4" s="79"/>
      <c r="CC4" s="79"/>
      <c r="CD4" s="79"/>
      <c r="CE4" s="79"/>
      <c r="CF4" s="80"/>
    </row>
    <row r="5" spans="1:84" ht="30" customHeight="1" thickBot="1" x14ac:dyDescent="0.3">
      <c r="A5" s="23"/>
      <c r="B5" s="52" t="s">
        <v>1</v>
      </c>
      <c r="C5" s="53" t="s">
        <v>2</v>
      </c>
      <c r="D5" s="53" t="s">
        <v>3</v>
      </c>
      <c r="E5" s="53" t="s">
        <v>4</v>
      </c>
      <c r="F5" s="83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">
      <c r="A8" s="23"/>
      <c r="B8" s="44" t="s">
        <v>8</v>
      </c>
      <c r="C8" s="45" t="s">
        <v>9</v>
      </c>
      <c r="D8" s="60">
        <v>44465</v>
      </c>
      <c r="E8" s="60">
        <f>D8+3</f>
        <v>44468</v>
      </c>
      <c r="F8" s="36"/>
      <c r="G8" s="10">
        <f t="shared" si="23"/>
        <v>4</v>
      </c>
      <c r="H8" s="37"/>
      <c r="I8" s="37"/>
      <c r="J8" s="37"/>
      <c r="K8" s="37"/>
      <c r="L8" s="37"/>
      <c r="M8" s="65"/>
      <c r="N8" s="69">
        <v>1</v>
      </c>
      <c r="O8" s="69"/>
      <c r="P8" s="69"/>
      <c r="Q8" s="69"/>
      <c r="R8" s="37"/>
      <c r="S8" s="37"/>
      <c r="T8" s="65"/>
      <c r="U8" s="65"/>
      <c r="V8" s="37"/>
      <c r="W8" s="37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">
      <c r="A9" s="23"/>
      <c r="B9" s="44" t="s">
        <v>10</v>
      </c>
      <c r="C9" s="45" t="s">
        <v>11</v>
      </c>
      <c r="D9" s="60">
        <v>44469</v>
      </c>
      <c r="E9" s="60">
        <f>D9+1</f>
        <v>44470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67">
        <v>1</v>
      </c>
      <c r="S9" s="67"/>
      <c r="T9" s="65"/>
      <c r="U9" s="65"/>
      <c r="V9" s="37"/>
      <c r="W9" s="37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">
      <c r="A11" s="23"/>
      <c r="B11" s="50" t="s">
        <v>12</v>
      </c>
      <c r="C11" s="51" t="s">
        <v>11</v>
      </c>
      <c r="D11" s="61">
        <v>44474</v>
      </c>
      <c r="E11" s="61">
        <f>D11+3</f>
        <v>44477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67">
        <v>1</v>
      </c>
      <c r="X11" s="67"/>
      <c r="Y11" s="67"/>
      <c r="Z11" s="67"/>
      <c r="AA11" s="65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">
      <c r="A12" s="23"/>
      <c r="B12" s="50" t="s">
        <v>13</v>
      </c>
      <c r="C12" s="51" t="s">
        <v>14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68">
        <v>2</v>
      </c>
      <c r="X12" s="68"/>
      <c r="Y12" s="68"/>
      <c r="Z12" s="68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">
      <c r="A13" s="23"/>
      <c r="B13" s="50" t="s">
        <v>15</v>
      </c>
      <c r="C13" s="51" t="s">
        <v>16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66">
        <v>1</v>
      </c>
      <c r="AD13" s="66"/>
      <c r="AE13" s="66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">
      <c r="A14" s="23"/>
      <c r="B14" s="50" t="s">
        <v>17</v>
      </c>
      <c r="C14" s="51" t="s">
        <v>16</v>
      </c>
      <c r="D14" s="61">
        <v>44480</v>
      </c>
      <c r="E14" s="61">
        <f>D14+3</f>
        <v>44483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65"/>
      <c r="AB14" s="65"/>
      <c r="AC14" s="66">
        <v>3</v>
      </c>
      <c r="AD14" s="66"/>
      <c r="AE14" s="66"/>
      <c r="AF14" s="66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">
      <c r="A15" s="23"/>
      <c r="B15" s="50" t="s">
        <v>18</v>
      </c>
      <c r="C15" s="51" t="s">
        <v>11</v>
      </c>
      <c r="D15" s="61">
        <v>44475</v>
      </c>
      <c r="E15" s="61">
        <f>D15+3</f>
        <v>44478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X15" s="67">
        <v>1</v>
      </c>
      <c r="Y15" s="67"/>
      <c r="Z15" s="67"/>
      <c r="AA15" s="67"/>
      <c r="AB15" s="65"/>
      <c r="AC15" s="37"/>
      <c r="AD15" s="37"/>
      <c r="AE15" s="37"/>
      <c r="AF15" s="37"/>
      <c r="AG15" s="37"/>
      <c r="AH15" s="65"/>
      <c r="AI15" s="65"/>
      <c r="AJ15" s="37"/>
      <c r="AK15" s="37"/>
      <c r="AL15" s="37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">
      <c r="A16" s="23"/>
      <c r="B16" s="50" t="s">
        <v>19</v>
      </c>
      <c r="C16" s="51" t="s">
        <v>11</v>
      </c>
      <c r="D16" s="61">
        <v>44478</v>
      </c>
      <c r="E16" s="61">
        <f>D16+2</f>
        <v>44480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67">
        <v>1</v>
      </c>
      <c r="AB16" s="67"/>
      <c r="AC16" s="67"/>
      <c r="AD16" s="37"/>
      <c r="AE16" s="37"/>
      <c r="AF16" s="37"/>
      <c r="AG16" s="37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">
      <c r="A17" s="23"/>
      <c r="B17" s="50" t="s">
        <v>20</v>
      </c>
      <c r="C17" s="51" t="s">
        <v>14</v>
      </c>
      <c r="D17" s="61">
        <v>44484</v>
      </c>
      <c r="E17" s="61">
        <f>D17</f>
        <v>44484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37"/>
      <c r="AG17" s="68">
        <v>1</v>
      </c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">
      <c r="A18" s="23"/>
      <c r="B18" s="56" t="s">
        <v>50</v>
      </c>
      <c r="C18" s="31"/>
      <c r="D18" s="15"/>
      <c r="E18" s="16"/>
      <c r="F18" s="36"/>
      <c r="G18" s="10" t="str">
        <f t="shared" si="23"/>
        <v/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</row>
    <row r="19" spans="1:84" s="2" customFormat="1" ht="15" customHeight="1" thickBot="1" x14ac:dyDescent="0.3">
      <c r="A19" s="23">
        <v>1</v>
      </c>
      <c r="B19" s="48" t="s">
        <v>21</v>
      </c>
      <c r="C19" s="49" t="s">
        <v>11</v>
      </c>
      <c r="D19" s="62">
        <v>44493</v>
      </c>
      <c r="E19" s="62">
        <f>D19+4</f>
        <v>44497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67">
        <v>2</v>
      </c>
      <c r="AQ19" s="67"/>
      <c r="AR19" s="67"/>
      <c r="AS19" s="67"/>
      <c r="AT19" s="67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">
      <c r="A20" s="23"/>
      <c r="B20" s="48" t="s">
        <v>22</v>
      </c>
      <c r="C20" s="49" t="s">
        <v>16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66">
        <v>2</v>
      </c>
      <c r="AL20" s="66"/>
      <c r="AM20" s="66"/>
      <c r="AN20" s="66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">
      <c r="A21" s="23"/>
      <c r="B21" s="48" t="s">
        <v>23</v>
      </c>
      <c r="C21" s="49" t="s">
        <v>14</v>
      </c>
      <c r="D21" s="62">
        <v>44488</v>
      </c>
      <c r="E21" s="62">
        <f>D21+2</f>
        <v>44490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68">
        <v>1</v>
      </c>
      <c r="AL21" s="68"/>
      <c r="AM21" s="68"/>
      <c r="AN21" s="37"/>
      <c r="AO21" s="65"/>
      <c r="AP21" s="65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">
      <c r="A22" s="23"/>
      <c r="B22" s="48" t="s">
        <v>24</v>
      </c>
      <c r="C22" s="49" t="s">
        <v>11</v>
      </c>
      <c r="D22" s="62">
        <v>44497</v>
      </c>
      <c r="E22" s="62">
        <f>D22+3</f>
        <v>44500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37"/>
      <c r="AT22" s="67">
        <v>2</v>
      </c>
      <c r="AU22" s="67"/>
      <c r="AV22" s="67"/>
      <c r="AW22" s="67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">
      <c r="A23" s="23"/>
      <c r="B23" s="48" t="s">
        <v>25</v>
      </c>
      <c r="C23" s="49" t="s">
        <v>11</v>
      </c>
      <c r="D23" s="62">
        <v>44501</v>
      </c>
      <c r="E23" s="62">
        <f>D23+2</f>
        <v>44503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37"/>
      <c r="AR23" s="37"/>
      <c r="AS23" s="37"/>
      <c r="AT23" s="37"/>
      <c r="AU23" s="37"/>
      <c r="AV23" s="65"/>
      <c r="AW23" s="65"/>
      <c r="AX23" s="67">
        <v>1</v>
      </c>
      <c r="AY23" s="67"/>
      <c r="AZ23" s="6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">
      <c r="A24" s="23"/>
      <c r="B24" s="48" t="s">
        <v>26</v>
      </c>
      <c r="C24" s="49" t="s">
        <v>16</v>
      </c>
      <c r="D24" s="62">
        <v>44494</v>
      </c>
      <c r="E24" s="62">
        <f>D24+3</f>
        <v>44497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66">
        <v>2</v>
      </c>
      <c r="AR24" s="66"/>
      <c r="AS24" s="66"/>
      <c r="AT24" s="66"/>
      <c r="AU24" s="37"/>
      <c r="AV24" s="65"/>
      <c r="AW24" s="65"/>
      <c r="AX24" s="37"/>
      <c r="AY24" s="37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">
      <c r="A25" s="23"/>
      <c r="B25" s="77" t="s">
        <v>27</v>
      </c>
      <c r="C25" s="49" t="s">
        <v>16</v>
      </c>
      <c r="D25" s="62">
        <v>44497</v>
      </c>
      <c r="E25" s="62">
        <f>D25+3</f>
        <v>44500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66">
        <v>2</v>
      </c>
      <c r="AU25" s="66"/>
      <c r="AV25" s="66"/>
      <c r="AW25" s="66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">
      <c r="A26" s="23"/>
      <c r="B26" s="77" t="s">
        <v>28</v>
      </c>
      <c r="C26" s="49" t="s">
        <v>14</v>
      </c>
      <c r="D26" s="62">
        <v>44491</v>
      </c>
      <c r="E26" s="62">
        <f>D26+2</f>
        <v>44493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68">
        <v>1</v>
      </c>
      <c r="AO26" s="68"/>
      <c r="AP26" s="68"/>
      <c r="AQ26" s="37"/>
      <c r="AR26" s="37"/>
      <c r="AS26" s="37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">
      <c r="A27" s="23"/>
      <c r="B27" s="77" t="s">
        <v>29</v>
      </c>
      <c r="C27" s="49" t="s">
        <v>14</v>
      </c>
      <c r="D27" s="62">
        <v>44497</v>
      </c>
      <c r="E27" s="62">
        <f>D27+4</f>
        <v>44501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68">
        <v>2</v>
      </c>
      <c r="AU27" s="68"/>
      <c r="AV27" s="68"/>
      <c r="AW27" s="68"/>
      <c r="AX27" s="68"/>
      <c r="AY27" s="37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">
      <c r="A28" s="23"/>
      <c r="B28" s="77" t="s">
        <v>30</v>
      </c>
      <c r="C28" s="49" t="s">
        <v>14</v>
      </c>
      <c r="D28" s="62">
        <v>44501</v>
      </c>
      <c r="E28" s="62">
        <f>D28+4</f>
        <v>44505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37"/>
      <c r="AR28" s="37"/>
      <c r="AS28" s="37"/>
      <c r="AT28" s="37"/>
      <c r="AU28" s="37"/>
      <c r="AV28" s="65"/>
      <c r="AW28" s="65"/>
      <c r="AX28" s="74">
        <v>2</v>
      </c>
      <c r="AY28" s="74"/>
      <c r="AZ28" s="74"/>
      <c r="BA28" s="74"/>
      <c r="BB28" s="74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">
      <c r="A29" s="23"/>
      <c r="B29" s="77" t="s">
        <v>31</v>
      </c>
      <c r="C29" s="49" t="s">
        <v>14</v>
      </c>
      <c r="D29" s="62">
        <v>44494</v>
      </c>
      <c r="E29" s="62">
        <f>D29+2</f>
        <v>44496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68">
        <v>1</v>
      </c>
      <c r="AR29" s="68"/>
      <c r="AS29" s="68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">
      <c r="A30" s="23"/>
      <c r="B30" s="77" t="s">
        <v>32</v>
      </c>
      <c r="C30" s="49" t="s">
        <v>11</v>
      </c>
      <c r="D30" s="62">
        <v>44502</v>
      </c>
      <c r="E30" s="62">
        <f>D30+3</f>
        <v>44505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72">
        <v>2</v>
      </c>
      <c r="AZ30" s="72"/>
      <c r="BA30" s="72"/>
      <c r="BB30" s="72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">
      <c r="A31" s="23"/>
      <c r="B31" s="77" t="s">
        <v>33</v>
      </c>
      <c r="C31" s="49" t="s">
        <v>11</v>
      </c>
      <c r="D31" s="62">
        <v>44501</v>
      </c>
      <c r="E31" s="62">
        <f>D31+4</f>
        <v>44505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37"/>
      <c r="AU31" s="37"/>
      <c r="AV31" s="65"/>
      <c r="AW31" s="65"/>
      <c r="AX31" s="72">
        <v>3</v>
      </c>
      <c r="AY31" s="72"/>
      <c r="AZ31" s="72"/>
      <c r="BA31" s="72"/>
      <c r="BB31" s="72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">
      <c r="A32" s="23"/>
      <c r="B32" s="77" t="s">
        <v>34</v>
      </c>
      <c r="C32" s="49" t="s">
        <v>16</v>
      </c>
      <c r="D32" s="62">
        <v>44500</v>
      </c>
      <c r="E32" s="62">
        <f>D32+2</f>
        <v>44502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37"/>
      <c r="AV32" s="65"/>
      <c r="AW32" s="73">
        <v>1</v>
      </c>
      <c r="AX32" s="73"/>
      <c r="AY32" s="73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">
      <c r="A33" s="23"/>
      <c r="B33" s="77" t="s">
        <v>35</v>
      </c>
      <c r="C33" s="49" t="s">
        <v>16</v>
      </c>
      <c r="D33" s="62">
        <v>44502</v>
      </c>
      <c r="E33" s="62">
        <f>D33+3</f>
        <v>44505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73">
        <v>2</v>
      </c>
      <c r="AZ33" s="73"/>
      <c r="BA33" s="73"/>
      <c r="BB33" s="73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">
      <c r="A34" s="23"/>
      <c r="B34" s="77" t="s">
        <v>36</v>
      </c>
      <c r="C34" s="49" t="s">
        <v>16</v>
      </c>
      <c r="D34" s="62">
        <v>44502</v>
      </c>
      <c r="E34" s="62">
        <f>D34+4</f>
        <v>44506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73">
        <v>3</v>
      </c>
      <c r="AZ34" s="73"/>
      <c r="BA34" s="73"/>
      <c r="BB34" s="73"/>
      <c r="BC34" s="73"/>
      <c r="BD34" s="65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">
      <c r="A35" s="23"/>
      <c r="B35" s="77" t="s">
        <v>37</v>
      </c>
      <c r="C35" s="49" t="s">
        <v>14</v>
      </c>
      <c r="D35" s="62">
        <v>44497</v>
      </c>
      <c r="E35" s="62">
        <f>D35+2</f>
        <v>44499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68">
        <v>1</v>
      </c>
      <c r="AU35" s="68"/>
      <c r="AV35" s="68"/>
      <c r="AW35" s="65"/>
      <c r="AX35" s="37"/>
      <c r="AY35" s="37"/>
      <c r="AZ35" s="37"/>
      <c r="BA35" s="37"/>
      <c r="BB35" s="37"/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">
      <c r="A36" s="23"/>
      <c r="B36" s="77" t="s">
        <v>38</v>
      </c>
      <c r="C36" s="49" t="s">
        <v>14</v>
      </c>
      <c r="D36" s="62">
        <v>44501</v>
      </c>
      <c r="E36" s="62">
        <f>D36+4</f>
        <v>44505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74">
        <v>2</v>
      </c>
      <c r="AY36" s="74"/>
      <c r="AZ36" s="74"/>
      <c r="BA36" s="74"/>
      <c r="BB36" s="74"/>
      <c r="BC36" s="65"/>
      <c r="BD36" s="65"/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">
      <c r="A37" s="23"/>
      <c r="B37" s="77" t="s">
        <v>39</v>
      </c>
      <c r="C37" s="49" t="s">
        <v>14</v>
      </c>
      <c r="D37" s="62">
        <v>44503</v>
      </c>
      <c r="E37" s="62">
        <f>D37+2</f>
        <v>44505</v>
      </c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AZ37" s="74">
        <v>1</v>
      </c>
      <c r="BA37" s="74"/>
      <c r="BB37" s="74"/>
      <c r="BC37" s="65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">
      <c r="A38" s="23"/>
      <c r="B38" s="77" t="s">
        <v>40</v>
      </c>
      <c r="C38" s="49" t="s">
        <v>11</v>
      </c>
      <c r="D38" s="62">
        <v>44494</v>
      </c>
      <c r="E38" s="62">
        <f>D38+3</f>
        <v>44497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72">
        <v>2</v>
      </c>
      <c r="AR38" s="72"/>
      <c r="AS38" s="72"/>
      <c r="AT38" s="72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">
      <c r="A39" s="23"/>
      <c r="B39" s="77" t="s">
        <v>41</v>
      </c>
      <c r="C39" s="49" t="s">
        <v>11</v>
      </c>
      <c r="D39" s="62">
        <v>44497</v>
      </c>
      <c r="E39" s="62">
        <f>D39+3</f>
        <v>44500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72">
        <v>2</v>
      </c>
      <c r="AU39" s="72"/>
      <c r="AV39" s="72"/>
      <c r="AW39" s="72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">
      <c r="A40" s="23"/>
      <c r="B40" s="77" t="s">
        <v>42</v>
      </c>
      <c r="C40" s="49" t="s">
        <v>9</v>
      </c>
      <c r="D40" s="62">
        <v>44503</v>
      </c>
      <c r="E40" s="62">
        <f>D40+2</f>
        <v>44505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69">
        <v>1</v>
      </c>
      <c r="BA40" s="69"/>
      <c r="BB40" s="69"/>
      <c r="BC40" s="65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">
      <c r="A41" s="23"/>
      <c r="B41" s="48" t="s">
        <v>43</v>
      </c>
      <c r="C41" s="49" t="s">
        <v>11</v>
      </c>
      <c r="D41" s="62">
        <v>44507</v>
      </c>
      <c r="E41" s="62">
        <f>D41</f>
        <v>44507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72">
        <v>1</v>
      </c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">
      <c r="A43" s="23"/>
      <c r="B43" s="46" t="s">
        <v>44</v>
      </c>
      <c r="C43" s="47" t="s">
        <v>11</v>
      </c>
      <c r="D43" s="63">
        <v>44515</v>
      </c>
      <c r="E43" s="63">
        <f>D43+4</f>
        <v>44519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67">
        <v>2</v>
      </c>
      <c r="BM43" s="67"/>
      <c r="BN43" s="67"/>
      <c r="BO43" s="67"/>
      <c r="BP43" s="67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">
      <c r="A44" s="23"/>
      <c r="B44" s="46" t="s">
        <v>45</v>
      </c>
      <c r="C44" s="47" t="s">
        <v>14</v>
      </c>
      <c r="D44" s="63">
        <v>44515</v>
      </c>
      <c r="E44" s="63">
        <f t="shared" ref="E44:E45" si="24">D44+4</f>
        <v>44519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68">
        <v>3</v>
      </c>
      <c r="BM44" s="68"/>
      <c r="BN44" s="68"/>
      <c r="BO44" s="68"/>
      <c r="BP44" s="68"/>
      <c r="BQ44" s="65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">
      <c r="A45" s="23"/>
      <c r="B45" s="46" t="s">
        <v>46</v>
      </c>
      <c r="C45" s="47" t="s">
        <v>16</v>
      </c>
      <c r="D45" s="63">
        <v>44515</v>
      </c>
      <c r="E45" s="63">
        <f t="shared" si="24"/>
        <v>44519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66">
        <v>3</v>
      </c>
      <c r="BM45" s="66"/>
      <c r="BN45" s="66"/>
      <c r="BO45" s="66"/>
      <c r="BP45" s="66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">
      <c r="A46" s="23"/>
      <c r="B46" s="46" t="s">
        <v>52</v>
      </c>
      <c r="C46" s="47" t="s">
        <v>11</v>
      </c>
      <c r="D46" s="63">
        <v>44522</v>
      </c>
      <c r="E46" s="63"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72">
        <v>1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">
      <c r="A47" s="23"/>
      <c r="B47" s="46" t="s">
        <v>53</v>
      </c>
      <c r="C47" s="47" t="s">
        <v>16</v>
      </c>
      <c r="D47" s="63">
        <v>44522</v>
      </c>
      <c r="E47" s="63">
        <v>44522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73">
        <v>1</v>
      </c>
      <c r="BT47" s="37"/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">
      <c r="A48" s="23"/>
      <c r="B48" s="46" t="s">
        <v>54</v>
      </c>
      <c r="C48" s="47" t="s">
        <v>11</v>
      </c>
      <c r="D48" s="63">
        <v>44523</v>
      </c>
      <c r="E48" s="63">
        <v>44523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72">
        <v>1</v>
      </c>
      <c r="BU48" s="37"/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">
      <c r="A49" s="23"/>
      <c r="B49" s="46" t="s">
        <v>55</v>
      </c>
      <c r="C49" s="47" t="s">
        <v>16</v>
      </c>
      <c r="D49" s="63">
        <v>44525</v>
      </c>
      <c r="E49" s="63"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73">
        <v>1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">
      <c r="A50" s="23"/>
      <c r="B50" s="46" t="s">
        <v>56</v>
      </c>
      <c r="C50" s="47" t="s">
        <v>11</v>
      </c>
      <c r="D50" s="63">
        <v>44524</v>
      </c>
      <c r="E50" s="63">
        <v>44524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72">
        <v>1</v>
      </c>
      <c r="BV50" s="37"/>
      <c r="BW50" s="37"/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">
      <c r="A51" s="23"/>
      <c r="B51" s="46" t="s">
        <v>57</v>
      </c>
      <c r="C51" s="47" t="s">
        <v>16</v>
      </c>
      <c r="D51" s="63">
        <v>44524</v>
      </c>
      <c r="E51" s="63">
        <v>44524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73">
        <v>1</v>
      </c>
      <c r="BV51" s="37"/>
      <c r="BW51" s="37"/>
      <c r="BX51" s="65"/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">
      <c r="A52" s="23"/>
      <c r="B52" s="46" t="s">
        <v>58</v>
      </c>
      <c r="C52" s="47" t="s">
        <v>14</v>
      </c>
      <c r="D52" s="63">
        <v>44523</v>
      </c>
      <c r="E52" s="63">
        <v>44523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74">
        <v>1</v>
      </c>
      <c r="BU52" s="37"/>
      <c r="BV52" s="37"/>
      <c r="BW52" s="37"/>
      <c r="BX52" s="65"/>
      <c r="BY52" s="65"/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">
      <c r="A53" s="23"/>
      <c r="B53" s="46" t="s">
        <v>59</v>
      </c>
      <c r="C53" s="47" t="s">
        <v>14</v>
      </c>
      <c r="D53" s="63">
        <v>44524</v>
      </c>
      <c r="E53" s="63">
        <v>44524</v>
      </c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74">
        <v>1</v>
      </c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">
      <c r="A54" s="23"/>
      <c r="B54" s="46" t="s">
        <v>60</v>
      </c>
      <c r="C54" s="47" t="s">
        <v>14</v>
      </c>
      <c r="D54" s="63">
        <v>44525</v>
      </c>
      <c r="E54" s="63">
        <v>44525</v>
      </c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74">
        <v>1</v>
      </c>
      <c r="BW54" s="37"/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">
      <c r="A55" s="23"/>
      <c r="B55" s="46" t="s">
        <v>47</v>
      </c>
      <c r="C55" s="47" t="s">
        <v>11</v>
      </c>
      <c r="D55" s="63">
        <v>44526</v>
      </c>
      <c r="E55" s="63">
        <f>D55</f>
        <v>44526</v>
      </c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67">
        <v>1</v>
      </c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">
      <c r="A57" s="23"/>
      <c r="B57" s="40" t="s">
        <v>51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25">
      <c r="C59" s="8"/>
      <c r="E59" s="24"/>
    </row>
    <row r="60" spans="1:84" ht="30" customHeight="1" x14ac:dyDescent="0.25">
      <c r="C60" s="9"/>
    </row>
  </sheetData>
  <mergeCells count="13">
    <mergeCell ref="BL4:BR4"/>
    <mergeCell ref="BS4:BY4"/>
    <mergeCell ref="BZ4:CF4"/>
    <mergeCell ref="AX4:BD4"/>
    <mergeCell ref="BE4:BK4"/>
    <mergeCell ref="AJ4:AP4"/>
    <mergeCell ref="AQ4:AW4"/>
    <mergeCell ref="D3:E3"/>
    <mergeCell ref="H4:N4"/>
    <mergeCell ref="O4:U4"/>
    <mergeCell ref="V4:AB4"/>
    <mergeCell ref="AC4:AI4"/>
    <mergeCell ref="F4:F5"/>
  </mergeCells>
  <conditionalFormatting sqref="H56:BX57 BZ56:CE57 H5:BX6 BZ6:CE6 H7:S7 V7:Z9 AC7:AG9 AJ7:AN9 AQ7:AU9 AX7:BB9 BE7:BI9 BL7:BP9 BS7:BW9 BZ7:CD9 H9:Q9 H8:M8 R8:S8">
    <cfRule type="expression" dxfId="56" priority="122">
      <formula>AND(TODAY()&gt;=H$5,TODAY()&lt;I$5)</formula>
    </cfRule>
  </conditionalFormatting>
  <conditionalFormatting sqref="H56:BX57 BZ56:CE57 H6:BX6 BZ6:CE6 H7:S7 V7:Z9 AC7:AG9 AJ7:AN9 AQ7:AU9 AX7:BB9 BE7:BI9 BL7:BP9 BS7:BW9 BZ7:CD9 H9:Q9 H8:M8 R8:S8">
    <cfRule type="expression" dxfId="55" priority="116">
      <formula>AND(task_start&lt;=H$5,ROUNDDOWN((task_end-task_start+1)*task_progress,0)+task_start-1&gt;=H$5)</formula>
    </cfRule>
    <cfRule type="expression" dxfId="54" priority="117" stopIfTrue="1">
      <formula>AND(task_end&gt;=H$5,task_start&lt;I$5)</formula>
    </cfRule>
  </conditionalFormatting>
  <conditionalFormatting sqref="BZ5:CF5 BY56:BY57 CF56:CF57 BY5:BY6 CF6">
    <cfRule type="expression" dxfId="53" priority="124">
      <formula>AND(TODAY()&gt;=BY$5,TODAY()&lt;#REF!)</formula>
    </cfRule>
  </conditionalFormatting>
  <conditionalFormatting sqref="BY56:BY57 CF56:CF57 BY6 CF6">
    <cfRule type="expression" dxfId="52" priority="127">
      <formula>AND(task_start&lt;=BY$5,ROUNDDOWN((task_end-task_start+1)*task_progress,0)+task_start-1&gt;=BY$5)</formula>
    </cfRule>
    <cfRule type="expression" dxfId="51" priority="128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50" priority="73">
      <formula>AND(TODAY()&gt;=H$5,TODAY()&lt;I$5)</formula>
    </cfRule>
  </conditionalFormatting>
  <conditionalFormatting sqref="H10:S10 BZ10:CD10 V10:Z10 AC10:AG10 AJ10:AN10 AQ10:AU10 AX10:BB10 BE10:BI10 BL10:BP10 BS10:BW10">
    <cfRule type="expression" dxfId="49" priority="71">
      <formula>AND(task_start&lt;=H$5,ROUNDDOWN((task_end-task_start+1)*task_progress,0)+task_start-1&gt;=H$5)</formula>
    </cfRule>
    <cfRule type="expression" dxfId="48" priority="72" stopIfTrue="1">
      <formula>AND(task_end&gt;=H$5,task_start&lt;I$5)</formula>
    </cfRule>
  </conditionalFormatting>
  <conditionalFormatting sqref="BZ11:CD17 V13:Z14 AC11:AG12 AJ11:AN17 AQ11:AU17 AX11:BB17 BE11:BI17 BL11:BP17 BS11:BW17 H11:S17 V16:Z17 V15:W15 AC17:AF17 AD16:AG16 V11:V12 AC15:AG15 AF13:AG13 AG14">
    <cfRule type="expression" dxfId="47" priority="67">
      <formula>AND(TODAY()&gt;=H$5,TODAY()&lt;I$5)</formula>
    </cfRule>
  </conditionalFormatting>
  <conditionalFormatting sqref="BZ11:CD17 V13:Z14 AC11:AG12 AJ11:AN17 AQ11:AU17 AX11:BB17 BE11:BI17 BL11:BP17 BS11:BW17 H11:S17 V16:Z17 V15:W15 AC17:AF17 AD16:AG16 V11:V12 AC15:AG15 AF13:AG13 AG14">
    <cfRule type="expression" dxfId="46" priority="65">
      <formula>AND(task_start&lt;=H$5,ROUNDDOWN((task_end-task_start+1)*task_progress,0)+task_start-1&gt;=H$5)</formula>
    </cfRule>
    <cfRule type="expression" dxfId="45" priority="66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44" priority="61">
      <formula>AND(TODAY()&gt;=H$5,TODAY()&lt;I$5)</formula>
    </cfRule>
  </conditionalFormatting>
  <conditionalFormatting sqref="H18:S18 BZ18:CD18 V18:Z18 AC18:AG18 AJ18:AN18 AQ18:AU18 AX18:BB18 BE18:BI18 BL18:BP18 BS18:BW18">
    <cfRule type="expression" dxfId="43" priority="59">
      <formula>AND(task_start&lt;=H$5,ROUNDDOWN((task_end-task_start+1)*task_progress,0)+task_start-1&gt;=H$5)</formula>
    </cfRule>
    <cfRule type="expression" dxfId="42" priority="60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41" priority="55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40" priority="53">
      <formula>AND(task_start&lt;=H$5,ROUNDDOWN((task_end-task_start+1)*task_progress,0)+task_start-1&gt;=H$5)</formula>
    </cfRule>
    <cfRule type="expression" dxfId="39" priority="54" stopIfTrue="1">
      <formula>AND(task_end&gt;=H$5,task_start&lt;I$5)</formula>
    </cfRule>
  </conditionalFormatting>
  <conditionalFormatting sqref="H19:S40 BZ19:CD41 V19:Z41 M42:M55 H41:M41 O41:S41 N41:N55 AC19:AG41 AJ19:AN19 AQ20:AU21 AX19:BB22 BL19:BP41 BS19:BW41 AU19 AJ22:AN25 AJ20:AJ21 AN21 AJ27:AN41 AJ26:AM26 AQ30:AU34 AT29:AU29 AQ36:AU37 AQ35:AS35 AQ26:AU26 AU24 AQ25:AS25 AQ23:AU23 AQ22:AS22 AX24:BB26 BA23:BB23 AX41:BB41 AX40:AY40 AY27:BB27 AQ28:AU28 AQ27:AS27 AX35:BB35 AZ32:BB32 BE19:BI41 AX30 AQ40:AU41 AU38 AQ39:AS39 AX38:BB39 AX37:AY37 AX33:AX34 AX29:BB29">
    <cfRule type="expression" dxfId="38" priority="49">
      <formula>AND(TODAY()&gt;=H$5,TODAY()&lt;I$5)</formula>
    </cfRule>
  </conditionalFormatting>
  <conditionalFormatting sqref="H19:S40 BZ19:CD41 V19:Z41 M42:M55 H41:M41 O41:S41 N41:N55 AC19:AG41 AJ19:AN19 AQ20:AU21 AX19:BB22 BL19:BP41 BS19:BW41 AU19 AJ22:AN25 AJ20:AJ21 AN21 AJ27:AN41 AJ26:AM26 AQ30:AU34 AT29:AU29 AQ36:AU37 AQ35:AS35 AQ26:AU26 AU24 AQ25:AS25 AQ23:AU23 AQ22:AS22 AX24:BB26 BA23:BB23 AX41:BB41 AX40:AY40 AY27:BB27 AQ28:AU28 AQ27:AS27 AX35:BB35 AZ32:BB32 BE19:BI41 AX30 AQ40:AU41 AU38 AQ39:AS39 AX38:BB39 AX37:AY37 AX33:AX34 AX29:BB29">
    <cfRule type="expression" dxfId="37" priority="47">
      <formula>AND(task_start&lt;=H$5,ROUNDDOWN((task_end-task_start+1)*task_progress,0)+task_start-1&gt;=H$5)</formula>
    </cfRule>
    <cfRule type="expression" dxfId="36" priority="48" stopIfTrue="1">
      <formula>AND(task_end&gt;=H$5,task_start&lt;I$5)</formula>
    </cfRule>
  </conditionalFormatting>
  <conditionalFormatting sqref="H43:L55 BZ43:CD55 V43:Z55 O43:S55 AC43:AG55 AJ43:AN55 AQ43:AU55 AX43:BB55 BE43:BI55 BS55:BV55 BL46:BP55 BS43:BW45 BT46:BW47 BS49:BU49 BS48 BU48:BW48 BS52 BS54:BU54 BW54 BS50:BT51 BV50:BW51 BW49 BS53:BT53 BV53:BW53 BU52:BW52">
    <cfRule type="expression" dxfId="35" priority="43">
      <formula>AND(TODAY()&gt;=H$5,TODAY()&lt;I$5)</formula>
    </cfRule>
  </conditionalFormatting>
  <conditionalFormatting sqref="H43:L55 BZ43:CD55 V43:Z55 O43:S55 AC43:AG55 AJ43:AN55 AQ43:AU55 AX43:BB55 BE43:BI55 BS55:BV55 BL46:BP55 BS43:BW45 BT46:BW47 BS49:BU49 BS48 BU48:BW48 BS52 BS54:BU54 BW54 BS50:BT51 BV50:BW51 BW49 BS53:BT53 BV53:BW53 BU52:BW52">
    <cfRule type="expression" dxfId="34" priority="41">
      <formula>AND(task_start&lt;=H$5,ROUNDDOWN((task_end-task_start+1)*task_progress,0)+task_start-1&gt;=H$5)</formula>
    </cfRule>
    <cfRule type="expression" dxfId="33" priority="42" stopIfTrue="1">
      <formula>AND(task_end&gt;=H$5,task_start&lt;I$5)</formula>
    </cfRule>
  </conditionalFormatting>
  <conditionalFormatting sqref="T7:U55">
    <cfRule type="expression" dxfId="32" priority="34">
      <formula>AND(TODAY()&gt;=T$5,TODAY()&lt;U$5)</formula>
    </cfRule>
  </conditionalFormatting>
  <conditionalFormatting sqref="T7:U55">
    <cfRule type="expression" dxfId="31" priority="32">
      <formula>AND(task_start&lt;=T$5,ROUNDDOWN((task_end-task_start+1)*task_progress,0)+task_start-1&gt;=T$5)</formula>
    </cfRule>
    <cfRule type="expression" dxfId="30" priority="33" stopIfTrue="1">
      <formula>AND(task_end&gt;=T$5,task_start&lt;U$5)</formula>
    </cfRule>
  </conditionalFormatting>
  <conditionalFormatting sqref="AA7:AB14 AA17:AB55 AB15">
    <cfRule type="expression" dxfId="29" priority="31">
      <formula>AND(TODAY()&gt;=AA$5,TODAY()&lt;AB$5)</formula>
    </cfRule>
  </conditionalFormatting>
  <conditionalFormatting sqref="AA7:AB14 AA17:AB55 AB15">
    <cfRule type="expression" dxfId="28" priority="29">
      <formula>AND(task_start&lt;=AA$5,ROUNDDOWN((task_end-task_start+1)*task_progress,0)+task_start-1&gt;=AA$5)</formula>
    </cfRule>
    <cfRule type="expression" dxfId="27" priority="30" stopIfTrue="1">
      <formula>AND(task_end&gt;=AA$5,task_start&lt;AB$5)</formula>
    </cfRule>
  </conditionalFormatting>
  <conditionalFormatting sqref="AH7:AI55">
    <cfRule type="expression" dxfId="26" priority="28">
      <formula>AND(TODAY()&gt;=AH$5,TODAY()&lt;AI$5)</formula>
    </cfRule>
  </conditionalFormatting>
  <conditionalFormatting sqref="AH7:AI55">
    <cfRule type="expression" dxfId="25" priority="26">
      <formula>AND(task_start&lt;=AH$5,ROUNDDOWN((task_end-task_start+1)*task_progress,0)+task_start-1&gt;=AH$5)</formula>
    </cfRule>
    <cfRule type="expression" dxfId="24" priority="27" stopIfTrue="1">
      <formula>AND(task_end&gt;=AH$5,task_start&lt;AI$5)</formula>
    </cfRule>
  </conditionalFormatting>
  <conditionalFormatting sqref="AO7:AP18 AO20:AP25 AO19 AO27:AP55">
    <cfRule type="expression" dxfId="23" priority="25">
      <formula>AND(TODAY()&gt;=AO$5,TODAY()&lt;AP$5)</formula>
    </cfRule>
  </conditionalFormatting>
  <conditionalFormatting sqref="AO7:AP18 AO20:AP25 AO19 AO27:AP55">
    <cfRule type="expression" dxfId="22" priority="23">
      <formula>AND(task_start&lt;=AO$5,ROUNDDOWN((task_end-task_start+1)*task_progress,0)+task_start-1&gt;=AO$5)</formula>
    </cfRule>
    <cfRule type="expression" dxfId="21" priority="24" stopIfTrue="1">
      <formula>AND(task_end&gt;=AO$5,task_start&lt;AP$5)</formula>
    </cfRule>
  </conditionalFormatting>
  <conditionalFormatting sqref="AV7:AW21 AV36:AW38 AW35 AV26:AW26 AV23:AW24 AV33:AW34 AV31:AV32 AV40:AW55 AV28:AW30">
    <cfRule type="expression" dxfId="20" priority="22">
      <formula>AND(TODAY()&gt;=AV$5,TODAY()&lt;AW$5)</formula>
    </cfRule>
  </conditionalFormatting>
  <conditionalFormatting sqref="AV7:AW21 AV36:AW38 AW35 AV26:AW26 AV23:AW24 AV33:AW34 AV31:AV32 AV40:AW55 AV28:AW30">
    <cfRule type="expression" dxfId="19" priority="20">
      <formula>AND(task_start&lt;=AV$5,ROUNDDOWN((task_end-task_start+1)*task_progress,0)+task_start-1&gt;=AV$5)</formula>
    </cfRule>
    <cfRule type="expression" dxfId="18" priority="21" stopIfTrue="1">
      <formula>AND(task_end&gt;=AV$5,task_start&lt;AW$5)</formula>
    </cfRule>
  </conditionalFormatting>
  <conditionalFormatting sqref="BC42:BD55 BC41 BC35:BD40 BD34 BC7:BD33">
    <cfRule type="expression" dxfId="17" priority="19">
      <formula>AND(TODAY()&gt;=BC$5,TODAY()&lt;BD$5)</formula>
    </cfRule>
  </conditionalFormatting>
  <conditionalFormatting sqref="BC42:BD55 BC41 BC35:BD40 BD34 BC7:BD33">
    <cfRule type="expression" dxfId="16" priority="17">
      <formula>AND(task_start&lt;=BC$5,ROUNDDOWN((task_end-task_start+1)*task_progress,0)+task_start-1&gt;=BC$5)</formula>
    </cfRule>
    <cfRule type="expression" dxfId="15" priority="18" stopIfTrue="1">
      <formula>AND(task_end&gt;=BC$5,task_start&lt;BD$5)</formula>
    </cfRule>
  </conditionalFormatting>
  <conditionalFormatting sqref="BJ7:BK55">
    <cfRule type="expression" dxfId="14" priority="16">
      <formula>AND(TODAY()&gt;=BJ$5,TODAY()&lt;BK$5)</formula>
    </cfRule>
  </conditionalFormatting>
  <conditionalFormatting sqref="BJ7:BK55">
    <cfRule type="expression" dxfId="13" priority="14">
      <formula>AND(task_start&lt;=BJ$5,ROUNDDOWN((task_end-task_start+1)*task_progress,0)+task_start-1&gt;=BJ$5)</formula>
    </cfRule>
    <cfRule type="expression" dxfId="12" priority="15" stopIfTrue="1">
      <formula>AND(task_end&gt;=BJ$5,task_start&lt;BK$5)</formula>
    </cfRule>
  </conditionalFormatting>
  <conditionalFormatting sqref="BQ7:BR55">
    <cfRule type="expression" dxfId="11" priority="13">
      <formula>AND(TODAY()&gt;=BQ$5,TODAY()&lt;BR$5)</formula>
    </cfRule>
  </conditionalFormatting>
  <conditionalFormatting sqref="BQ7:BR55">
    <cfRule type="expression" dxfId="10" priority="11">
      <formula>AND(task_start&lt;=BQ$5,ROUNDDOWN((task_end-task_start+1)*task_progress,0)+task_start-1&gt;=BQ$5)</formula>
    </cfRule>
    <cfRule type="expression" dxfId="9" priority="12" stopIfTrue="1">
      <formula>AND(task_end&gt;=BQ$5,task_start&lt;BR$5)</formula>
    </cfRule>
  </conditionalFormatting>
  <conditionalFormatting sqref="BX7:BY55">
    <cfRule type="expression" dxfId="8" priority="10">
      <formula>AND(TODAY()&gt;=BX$5,TODAY()&lt;BY$5)</formula>
    </cfRule>
  </conditionalFormatting>
  <conditionalFormatting sqref="BX7:BY55">
    <cfRule type="expression" dxfId="7" priority="8">
      <formula>AND(task_start&lt;=BX$5,ROUNDDOWN((task_end-task_start+1)*task_progress,0)+task_start-1&gt;=BX$5)</formula>
    </cfRule>
    <cfRule type="expression" dxfId="6" priority="9" stopIfTrue="1">
      <formula>AND(task_end&gt;=BX$5,task_start&lt;BY$5)</formula>
    </cfRule>
  </conditionalFormatting>
  <conditionalFormatting sqref="CE7:CF55">
    <cfRule type="expression" dxfId="5" priority="7">
      <formula>AND(TODAY()&gt;=CE$5,TODAY()&lt;CF$5)</formula>
    </cfRule>
  </conditionalFormatting>
  <conditionalFormatting sqref="CE7:CF55">
    <cfRule type="expression" dxfId="4" priority="5">
      <formula>AND(task_start&lt;=CE$5,ROUNDDOWN((task_end-task_start+1)*task_progress,0)+task_start-1&gt;=CE$5)</formula>
    </cfRule>
    <cfRule type="expression" dxfId="3" priority="6" stopIfTrue="1">
      <formula>AND(task_end&gt;=CE$5,task_start&lt;CF$5)</formula>
    </cfRule>
  </conditionalFormatting>
  <conditionalFormatting sqref="AW31">
    <cfRule type="expression" dxfId="2" priority="3">
      <formula>AND(TODAY()&gt;=AW$5,TODAY()&lt;AX$5)</formula>
    </cfRule>
  </conditionalFormatting>
  <conditionalFormatting sqref="AW31">
    <cfRule type="expression" dxfId="1" priority="1">
      <formula>AND(task_start&lt;=AW$5,ROUNDDOWN((task_end-task_start+1)*task_progress,0)+task_start-1&gt;=AW$5)</formula>
    </cfRule>
    <cfRule type="expression" dxfId="0" priority="2" stopIfTrue="1">
      <formula>AND(task_end&gt;=AW$5,task_start&lt;AX$5)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1:E22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'Gantt-diagram'!Print_Titles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2021-09-12T21:20:18Z</dcterms:modified>
</cp:coreProperties>
</file>