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Documents\Excel\OCSN\"/>
    </mc:Choice>
  </mc:AlternateContent>
  <xr:revisionPtr revIDLastSave="0" documentId="13_ncr:1_{7BAD73E4-4E23-4BE5-BAB2-C3FDC3FE7625}" xr6:coauthVersionLast="47" xr6:coauthVersionMax="47" xr10:uidLastSave="{00000000-0000-0000-0000-000000000000}"/>
  <bookViews>
    <workbookView xWindow="-19160" yWindow="-21710" windowWidth="38620" windowHeight="21100" xr2:uid="{EFDAAFCE-8C47-4CF7-B025-0D02D9F146F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1" i="1" l="1"/>
  <c r="C62" i="1"/>
  <c r="C61" i="1" s="1"/>
  <c r="D62" i="1"/>
  <c r="C48" i="1"/>
  <c r="D48" i="1"/>
  <c r="B48" i="1"/>
  <c r="B61" i="1"/>
  <c r="B62" i="1"/>
  <c r="B64" i="1" s="1"/>
  <c r="D65" i="1"/>
  <c r="C65" i="1"/>
  <c r="B32" i="1"/>
  <c r="B38" i="1" s="1"/>
  <c r="C32" i="1"/>
  <c r="C38" i="1" s="1"/>
  <c r="D32" i="1"/>
  <c r="D38" i="1" s="1"/>
  <c r="B33" i="1"/>
  <c r="B39" i="1" s="1"/>
  <c r="C33" i="1"/>
  <c r="C39" i="1" s="1"/>
  <c r="D33" i="1"/>
  <c r="D39" i="1" s="1"/>
  <c r="C31" i="1"/>
  <c r="C37" i="1" s="1"/>
  <c r="D31" i="1"/>
  <c r="D49" i="1" s="1"/>
  <c r="B31" i="1"/>
  <c r="B49" i="1" s="1"/>
  <c r="C15" i="1"/>
  <c r="C16" i="1" s="1"/>
  <c r="D15" i="1"/>
  <c r="D16" i="1" s="1"/>
  <c r="B15" i="1"/>
  <c r="B16" i="1" s="1"/>
  <c r="B11" i="1"/>
  <c r="B65" i="1" l="1"/>
  <c r="C64" i="1"/>
  <c r="D64" i="1"/>
  <c r="D37" i="1"/>
  <c r="B51" i="1"/>
  <c r="B52" i="1"/>
  <c r="D51" i="1"/>
  <c r="D52" i="1"/>
  <c r="B37" i="1"/>
  <c r="C49" i="1"/>
  <c r="C51" i="1" l="1"/>
  <c r="C52" i="1"/>
</calcChain>
</file>

<file path=xl/sharedStrings.xml><?xml version="1.0" encoding="utf-8"?>
<sst xmlns="http://schemas.openxmlformats.org/spreadsheetml/2006/main" count="52" uniqueCount="45">
  <si>
    <t>M6.7 Earthquake Off Coast of NZ</t>
  </si>
  <si>
    <t>Lat</t>
  </si>
  <si>
    <t>Lon</t>
  </si>
  <si>
    <t>Time</t>
  </si>
  <si>
    <t>UTC</t>
  </si>
  <si>
    <t>R21C0</t>
  </si>
  <si>
    <t>R4FA0</t>
  </si>
  <si>
    <t>R5968</t>
  </si>
  <si>
    <t>P arrival</t>
  </si>
  <si>
    <t>D, km</t>
  </si>
  <si>
    <t>dT, s</t>
  </si>
  <si>
    <r>
      <t>V</t>
    </r>
    <r>
      <rPr>
        <vertAlign val="subscript"/>
        <sz val="11"/>
        <color theme="1"/>
        <rFont val="Aptos Narrow"/>
        <family val="2"/>
        <scheme val="minor"/>
      </rPr>
      <t>P</t>
    </r>
    <r>
      <rPr>
        <sz val="11"/>
        <color theme="1"/>
        <rFont val="Aptos Narrow"/>
        <family val="2"/>
        <scheme val="minor"/>
      </rPr>
      <t>, km/s</t>
    </r>
  </si>
  <si>
    <r>
      <t>V</t>
    </r>
    <r>
      <rPr>
        <vertAlign val="subscript"/>
        <sz val="11"/>
        <color theme="1"/>
        <rFont val="Aptos Narrow"/>
        <family val="2"/>
        <scheme val="minor"/>
      </rPr>
      <t>PS</t>
    </r>
    <r>
      <rPr>
        <sz val="11"/>
        <color theme="1"/>
        <rFont val="Aptos Narrow"/>
        <family val="2"/>
        <scheme val="minor"/>
      </rPr>
      <t>, km/s</t>
    </r>
  </si>
  <si>
    <r>
      <t>V</t>
    </r>
    <r>
      <rPr>
        <vertAlign val="subscript"/>
        <sz val="11"/>
        <color theme="1"/>
        <rFont val="Aptos Narrow"/>
        <family val="2"/>
        <scheme val="minor"/>
      </rPr>
      <t>sw</t>
    </r>
    <r>
      <rPr>
        <sz val="11"/>
        <color theme="1"/>
        <rFont val="Aptos Narrow"/>
        <family val="2"/>
        <scheme val="minor"/>
      </rPr>
      <t>, km/s</t>
    </r>
  </si>
  <si>
    <t>Start</t>
  </si>
  <si>
    <t>Peak</t>
  </si>
  <si>
    <t>End</t>
  </si>
  <si>
    <r>
      <t>V</t>
    </r>
    <r>
      <rPr>
        <vertAlign val="subscript"/>
        <sz val="11"/>
        <color theme="1"/>
        <rFont val="Aptos Narrow"/>
        <family val="2"/>
        <scheme val="minor"/>
      </rPr>
      <t>S</t>
    </r>
    <r>
      <rPr>
        <sz val="11"/>
        <color theme="1"/>
        <rFont val="Aptos Narrow"/>
        <family val="2"/>
        <scheme val="minor"/>
      </rPr>
      <t>, km/s</t>
    </r>
  </si>
  <si>
    <r>
      <t>V</t>
    </r>
    <r>
      <rPr>
        <vertAlign val="subscript"/>
        <sz val="11"/>
        <color theme="1"/>
        <rFont val="Aptos Narrow"/>
        <family val="2"/>
        <scheme val="minor"/>
      </rPr>
      <t>peak</t>
    </r>
    <r>
      <rPr>
        <sz val="11"/>
        <color theme="1"/>
        <rFont val="Aptos Narrow"/>
        <family val="2"/>
        <scheme val="minor"/>
      </rPr>
      <t>, km/s</t>
    </r>
  </si>
  <si>
    <r>
      <t>V</t>
    </r>
    <r>
      <rPr>
        <vertAlign val="subscript"/>
        <sz val="11"/>
        <color theme="1"/>
        <rFont val="Aptos Narrow"/>
        <family val="2"/>
        <scheme val="minor"/>
      </rPr>
      <t>E</t>
    </r>
    <r>
      <rPr>
        <sz val="11"/>
        <color theme="1"/>
        <rFont val="Aptos Narrow"/>
        <family val="2"/>
        <scheme val="minor"/>
      </rPr>
      <t>, km/s</t>
    </r>
  </si>
  <si>
    <r>
      <t>T</t>
    </r>
    <r>
      <rPr>
        <vertAlign val="subscript"/>
        <sz val="11"/>
        <color theme="1"/>
        <rFont val="Aptos Narrow"/>
        <family val="2"/>
        <scheme val="minor"/>
      </rPr>
      <t>S</t>
    </r>
    <r>
      <rPr>
        <sz val="11"/>
        <color theme="1"/>
        <rFont val="Aptos Narrow"/>
        <family val="2"/>
        <scheme val="minor"/>
      </rPr>
      <t>, s</t>
    </r>
  </si>
  <si>
    <r>
      <t>T</t>
    </r>
    <r>
      <rPr>
        <vertAlign val="subscript"/>
        <sz val="11"/>
        <color theme="1"/>
        <rFont val="Aptos Narrow"/>
        <family val="2"/>
        <scheme val="minor"/>
      </rPr>
      <t>Peak</t>
    </r>
    <r>
      <rPr>
        <sz val="11"/>
        <color theme="1"/>
        <rFont val="Aptos Narrow"/>
        <family val="2"/>
        <scheme val="minor"/>
      </rPr>
      <t>, s</t>
    </r>
  </si>
  <si>
    <r>
      <t>T</t>
    </r>
    <r>
      <rPr>
        <vertAlign val="subscript"/>
        <sz val="11"/>
        <color theme="1"/>
        <rFont val="Aptos Narrow"/>
        <family val="2"/>
        <scheme val="minor"/>
      </rPr>
      <t>E</t>
    </r>
    <r>
      <rPr>
        <sz val="11"/>
        <color theme="1"/>
        <rFont val="Aptos Narrow"/>
        <family val="2"/>
        <scheme val="minor"/>
      </rPr>
      <t>, s</t>
    </r>
  </si>
  <si>
    <t>Solving Simultaneous Equations:</t>
  </si>
  <si>
    <r>
      <t>T</t>
    </r>
    <r>
      <rPr>
        <vertAlign val="subscript"/>
        <sz val="11"/>
        <color theme="1"/>
        <rFont val="Aptos Narrow"/>
        <family val="2"/>
        <scheme val="minor"/>
      </rPr>
      <t>IRW</t>
    </r>
    <r>
      <rPr>
        <sz val="11"/>
        <color theme="1"/>
        <rFont val="Aptos Narrow"/>
        <family val="2"/>
        <scheme val="minor"/>
      </rPr>
      <t>, s</t>
    </r>
  </si>
  <si>
    <r>
      <t>T</t>
    </r>
    <r>
      <rPr>
        <vertAlign val="subscript"/>
        <sz val="11"/>
        <color theme="1"/>
        <rFont val="Aptos Narrow"/>
        <family val="2"/>
        <scheme val="minor"/>
      </rPr>
      <t>seis</t>
    </r>
    <r>
      <rPr>
        <sz val="11"/>
        <color theme="1"/>
        <rFont val="Aptos Narrow"/>
        <family val="2"/>
        <scheme val="minor"/>
      </rPr>
      <t>, s</t>
    </r>
  </si>
  <si>
    <r>
      <t>D</t>
    </r>
    <r>
      <rPr>
        <vertAlign val="subscript"/>
        <sz val="11"/>
        <color theme="1"/>
        <rFont val="Aptos Narrow"/>
        <family val="2"/>
        <scheme val="minor"/>
      </rPr>
      <t>IRW</t>
    </r>
    <r>
      <rPr>
        <sz val="11"/>
        <color theme="1"/>
        <rFont val="Aptos Narrow"/>
        <family val="2"/>
        <scheme val="minor"/>
      </rPr>
      <t>, km</t>
    </r>
  </si>
  <si>
    <r>
      <t>D</t>
    </r>
    <r>
      <rPr>
        <vertAlign val="subscript"/>
        <sz val="11"/>
        <color theme="1"/>
        <rFont val="Aptos Narrow"/>
        <family val="2"/>
        <scheme val="minor"/>
      </rPr>
      <t>seis</t>
    </r>
    <r>
      <rPr>
        <sz val="11"/>
        <color theme="1"/>
        <rFont val="Aptos Narrow"/>
        <family val="2"/>
        <scheme val="minor"/>
      </rPr>
      <t>, km</t>
    </r>
  </si>
  <si>
    <t>Oberon Citizen Science Network</t>
  </si>
  <si>
    <t>Investigation of Unusual Seismic Signal Received by Raspberry Shakes in SE Australia</t>
  </si>
  <si>
    <t>Hypothesis: Wave is due to Oceanic Infrasound Stimulating Seismic Waves at the Coast</t>
  </si>
  <si>
    <t>Quake:</t>
  </si>
  <si>
    <t>Station</t>
  </si>
  <si>
    <t>Average P wave speed is typical for deep seismic waves. Probably not suitable for  seismic waves over a shorter distance, so use P wave surface velocity of 6 km/s.</t>
  </si>
  <si>
    <t>Measured arrival times for the unusual seismic signal in question:</t>
  </si>
  <si>
    <t>Calculate the transit times:</t>
  </si>
  <si>
    <t>Calculate the average velocities:</t>
  </si>
  <si>
    <r>
      <t>Note the average velocities for V</t>
    </r>
    <r>
      <rPr>
        <vertAlign val="subscript"/>
        <sz val="11"/>
        <color theme="1"/>
        <rFont val="Aptos Narrow"/>
        <family val="2"/>
        <scheme val="minor"/>
      </rPr>
      <t>S</t>
    </r>
    <r>
      <rPr>
        <sz val="11"/>
        <color theme="1"/>
        <rFont val="Aptos Narrow"/>
        <family val="2"/>
        <scheme val="minor"/>
      </rPr>
      <t xml:space="preserve"> are above but close to the velocity of sound in water. This is a good sign for the hypothesis.</t>
    </r>
  </si>
  <si>
    <t>Slower average velocities for the Peak and End of the signal are to be expected due to less direct paths leading to longer combined path lengths.</t>
  </si>
  <si>
    <t>Plotting these results on a map confirms the point of interaction where the Infrasound signal begins to stimulate a seismic signal is not the coast. It would appear to be associated with the continental shelf.</t>
  </si>
  <si>
    <t>Test if Peak signal corresponds to the coast:</t>
  </si>
  <si>
    <t>Plotting this on the map on the line between the quake and the stations gives point close to but on shore. This cannot be correct as a point for infrasound in the water to stimulate a seismic wave, however these point suggest the peak signal strength is a result of seismic signals created along the coast.</t>
  </si>
  <si>
    <t>For the stations in Oberon, the most likely part of the coast to produce the peak signals is between Wollongong and Botany Bay which are within the right range given the precision involved with these measurements and calculations.</t>
  </si>
  <si>
    <t>Towards the end of the signal the path is even less direct, resulting in the a longer overall path length, reduced signal strength and later arrival times.</t>
  </si>
  <si>
    <t>Alan Sheehan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</si>
</sst>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vertAlign val="subscript"/>
      <sz val="11"/>
      <color theme="1"/>
      <name val="Aptos Narrow"/>
      <family val="2"/>
      <scheme val="minor"/>
    </font>
    <font>
      <b/>
      <sz val="14"/>
      <color theme="1"/>
      <name val="Aptos Narrow"/>
      <family val="2"/>
      <scheme val="minor"/>
    </font>
    <font>
      <b/>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1" fontId="0" fillId="0" borderId="0" xfId="0" applyNumberFormat="1"/>
    <xf numFmtId="0" fontId="0" fillId="0" borderId="0" xfId="0" applyNumberFormat="1"/>
    <xf numFmtId="0" fontId="1" fillId="0" borderId="0" xfId="0" applyFont="1"/>
    <xf numFmtId="0" fontId="3" fillId="0" borderId="0" xfId="0" applyFont="1"/>
    <xf numFmtId="0" fontId="4" fillId="0" borderId="0" xfId="0" applyFont="1"/>
    <xf numFmtId="0" fontId="0" fillId="0" borderId="0" xfId="0" applyAlignment="1">
      <alignment horizontal="left" wrapText="1"/>
    </xf>
    <xf numFmtId="14" fontId="0" fillId="0" borderId="0" xfId="0" applyNumberFormat="1"/>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A975B-E1A0-4F85-9BA8-49A507806883}">
  <dimension ref="A1:G77"/>
  <sheetViews>
    <sheetView tabSelected="1" topLeftCell="A32" workbookViewId="0">
      <selection activeCell="I5" sqref="I5"/>
    </sheetView>
  </sheetViews>
  <sheetFormatPr defaultRowHeight="15" x14ac:dyDescent="0.25"/>
  <cols>
    <col min="2" max="4" width="14.42578125" customWidth="1"/>
    <col min="6" max="6" width="6.5703125" customWidth="1"/>
    <col min="7" max="7" width="12" bestFit="1" customWidth="1"/>
  </cols>
  <sheetData>
    <row r="1" spans="1:7" ht="18.75" x14ac:dyDescent="0.3">
      <c r="A1" s="4" t="s">
        <v>28</v>
      </c>
      <c r="G1" s="7">
        <v>45742</v>
      </c>
    </row>
    <row r="2" spans="1:7" ht="15.75" x14ac:dyDescent="0.25">
      <c r="A2" s="5" t="s">
        <v>0</v>
      </c>
      <c r="G2" s="8" t="s">
        <v>44</v>
      </c>
    </row>
    <row r="3" spans="1:7" x14ac:dyDescent="0.25">
      <c r="A3" s="3" t="s">
        <v>29</v>
      </c>
    </row>
    <row r="4" spans="1:7" x14ac:dyDescent="0.25">
      <c r="A4" s="3"/>
    </row>
    <row r="5" spans="1:7" x14ac:dyDescent="0.25">
      <c r="A5" s="3" t="s">
        <v>30</v>
      </c>
    </row>
    <row r="6" spans="1:7" x14ac:dyDescent="0.25">
      <c r="A6" s="3"/>
    </row>
    <row r="7" spans="1:7" x14ac:dyDescent="0.25">
      <c r="A7" s="3" t="s">
        <v>31</v>
      </c>
      <c r="B7" s="3" t="s">
        <v>1</v>
      </c>
      <c r="C7" s="3" t="s">
        <v>2</v>
      </c>
      <c r="D7" s="3" t="s">
        <v>3</v>
      </c>
    </row>
    <row r="8" spans="1:7" x14ac:dyDescent="0.25">
      <c r="B8">
        <v>-46.7</v>
      </c>
      <c r="C8">
        <v>165.9</v>
      </c>
      <c r="D8" s="1">
        <v>7.166666666666667E-2</v>
      </c>
      <c r="E8" t="s">
        <v>4</v>
      </c>
    </row>
    <row r="10" spans="1:7" x14ac:dyDescent="0.25">
      <c r="A10" t="s">
        <v>32</v>
      </c>
      <c r="B10" s="3" t="s">
        <v>5</v>
      </c>
      <c r="C10" s="3" t="s">
        <v>6</v>
      </c>
      <c r="D10" s="3" t="s">
        <v>7</v>
      </c>
    </row>
    <row r="11" spans="1:7" x14ac:dyDescent="0.25">
      <c r="A11" t="s">
        <v>1</v>
      </c>
      <c r="B11">
        <f>33.769</f>
        <v>33.768999999999998</v>
      </c>
      <c r="C11">
        <v>-33.768500000000003</v>
      </c>
      <c r="D11">
        <v>-33.823</v>
      </c>
    </row>
    <row r="12" spans="1:7" x14ac:dyDescent="0.25">
      <c r="A12" t="s">
        <v>2</v>
      </c>
      <c r="B12">
        <v>149.88399999999999</v>
      </c>
      <c r="C12">
        <v>149.88399999999999</v>
      </c>
      <c r="D12">
        <v>149.90100000000001</v>
      </c>
    </row>
    <row r="13" spans="1:7" x14ac:dyDescent="0.25">
      <c r="A13" t="s">
        <v>8</v>
      </c>
      <c r="B13" s="1">
        <v>7.4502314814814813E-2</v>
      </c>
      <c r="C13" s="1">
        <v>7.4502314814814813E-2</v>
      </c>
      <c r="D13" s="1">
        <v>7.4490740740740746E-2</v>
      </c>
    </row>
    <row r="14" spans="1:7" x14ac:dyDescent="0.25">
      <c r="A14" t="s">
        <v>9</v>
      </c>
      <c r="B14">
        <v>1971</v>
      </c>
      <c r="C14">
        <v>1971</v>
      </c>
      <c r="D14">
        <v>1965</v>
      </c>
    </row>
    <row r="15" spans="1:7" x14ac:dyDescent="0.25">
      <c r="A15" t="s">
        <v>10</v>
      </c>
      <c r="B15" s="2">
        <f>(B13-$D$8)*24*3600</f>
        <v>244.99999999999952</v>
      </c>
      <c r="C15" s="2">
        <f t="shared" ref="C15:D15" si="0">(C13-$D$8)*24*3600</f>
        <v>244.99999999999952</v>
      </c>
      <c r="D15" s="2">
        <f t="shared" si="0"/>
        <v>244.00000000000017</v>
      </c>
    </row>
    <row r="16" spans="1:7" ht="18" x14ac:dyDescent="0.35">
      <c r="A16" t="s">
        <v>11</v>
      </c>
      <c r="B16">
        <f>B14/B15</f>
        <v>8.0448979591836896</v>
      </c>
      <c r="C16">
        <f t="shared" ref="C16:D16" si="1">C14/C15</f>
        <v>8.0448979591836896</v>
      </c>
      <c r="D16">
        <f t="shared" si="1"/>
        <v>8.0532786885245837</v>
      </c>
    </row>
    <row r="17" spans="1:7" ht="18" customHeight="1" x14ac:dyDescent="0.25">
      <c r="A17" s="6" t="s">
        <v>33</v>
      </c>
      <c r="B17" s="6"/>
      <c r="C17" s="6"/>
      <c r="D17" s="6"/>
      <c r="E17" s="6"/>
      <c r="F17" s="6"/>
      <c r="G17" s="6"/>
    </row>
    <row r="18" spans="1:7" ht="18" customHeight="1" x14ac:dyDescent="0.25">
      <c r="A18" s="6"/>
      <c r="B18" s="6"/>
      <c r="C18" s="6"/>
      <c r="D18" s="6"/>
      <c r="E18" s="6"/>
      <c r="F18" s="6"/>
      <c r="G18" s="6"/>
    </row>
    <row r="20" spans="1:7" ht="18" x14ac:dyDescent="0.35">
      <c r="A20" t="s">
        <v>12</v>
      </c>
      <c r="B20">
        <v>6</v>
      </c>
    </row>
    <row r="21" spans="1:7" ht="18" x14ac:dyDescent="0.35">
      <c r="A21" t="s">
        <v>13</v>
      </c>
      <c r="B21">
        <v>1.5</v>
      </c>
    </row>
    <row r="23" spans="1:7" x14ac:dyDescent="0.25">
      <c r="A23" t="s">
        <v>34</v>
      </c>
    </row>
    <row r="25" spans="1:7" x14ac:dyDescent="0.25">
      <c r="A25" t="s">
        <v>14</v>
      </c>
      <c r="B25" s="1">
        <v>8.5590277777777779E-2</v>
      </c>
      <c r="C25" s="1">
        <v>8.5590277777777779E-2</v>
      </c>
      <c r="D25" s="1">
        <v>8.5555555555555551E-2</v>
      </c>
    </row>
    <row r="26" spans="1:7" x14ac:dyDescent="0.25">
      <c r="A26" t="s">
        <v>15</v>
      </c>
      <c r="B26" s="1">
        <v>8.6284722222222221E-2</v>
      </c>
      <c r="C26" s="1">
        <v>8.6284722222222221E-2</v>
      </c>
      <c r="D26" s="1">
        <v>8.6168981481481485E-2</v>
      </c>
    </row>
    <row r="27" spans="1:7" x14ac:dyDescent="0.25">
      <c r="A27" t="s">
        <v>16</v>
      </c>
      <c r="B27" s="1">
        <v>8.7395833333333339E-2</v>
      </c>
      <c r="C27" s="1">
        <v>8.7395833333333339E-2</v>
      </c>
      <c r="D27" s="1">
        <v>8.7534722222222222E-2</v>
      </c>
    </row>
    <row r="28" spans="1:7" x14ac:dyDescent="0.25">
      <c r="B28" s="1"/>
      <c r="C28" s="1"/>
      <c r="D28" s="1"/>
    </row>
    <row r="29" spans="1:7" x14ac:dyDescent="0.25">
      <c r="A29" t="s">
        <v>35</v>
      </c>
      <c r="B29" s="1"/>
      <c r="C29" s="1"/>
      <c r="D29" s="1"/>
    </row>
    <row r="30" spans="1:7" x14ac:dyDescent="0.25">
      <c r="B30" s="1"/>
      <c r="C30" s="1"/>
      <c r="D30" s="1"/>
    </row>
    <row r="31" spans="1:7" ht="18" x14ac:dyDescent="0.35">
      <c r="A31" t="s">
        <v>20</v>
      </c>
      <c r="B31" s="2">
        <f>(B25-$D$8)*24*3600</f>
        <v>1202.9999999999998</v>
      </c>
      <c r="C31" s="2">
        <f t="shared" ref="C31:D31" si="2">(C25-$D$8)*24*3600</f>
        <v>1202.9999999999998</v>
      </c>
      <c r="D31" s="2">
        <f t="shared" si="2"/>
        <v>1199.9999999999993</v>
      </c>
    </row>
    <row r="32" spans="1:7" ht="18" x14ac:dyDescent="0.35">
      <c r="A32" t="s">
        <v>21</v>
      </c>
      <c r="B32" s="2">
        <f t="shared" ref="B32:D32" si="3">(B26-$D$8)*24*3600</f>
        <v>1262.9999999999995</v>
      </c>
      <c r="C32" s="2">
        <f t="shared" si="3"/>
        <v>1262.9999999999995</v>
      </c>
      <c r="D32" s="2">
        <f t="shared" si="3"/>
        <v>1253</v>
      </c>
    </row>
    <row r="33" spans="1:7" ht="18" x14ac:dyDescent="0.35">
      <c r="A33" t="s">
        <v>22</v>
      </c>
      <c r="B33" s="2">
        <f t="shared" ref="B33:D33" si="4">(B27-$D$8)*24*3600</f>
        <v>1359.0000000000002</v>
      </c>
      <c r="C33" s="2">
        <f t="shared" si="4"/>
        <v>1359.0000000000002</v>
      </c>
      <c r="D33" s="2">
        <f t="shared" si="4"/>
        <v>1370.9999999999998</v>
      </c>
    </row>
    <row r="34" spans="1:7" x14ac:dyDescent="0.25">
      <c r="B34" s="2"/>
      <c r="C34" s="2"/>
      <c r="D34" s="2"/>
    </row>
    <row r="35" spans="1:7" x14ac:dyDescent="0.25">
      <c r="A35" t="s">
        <v>36</v>
      </c>
      <c r="B35" s="2"/>
      <c r="C35" s="2"/>
      <c r="D35" s="2"/>
    </row>
    <row r="37" spans="1:7" ht="18" x14ac:dyDescent="0.35">
      <c r="A37" t="s">
        <v>17</v>
      </c>
      <c r="B37">
        <f>B$14/B31</f>
        <v>1.6384039900249379</v>
      </c>
      <c r="C37">
        <f t="shared" ref="C37:D37" si="5">C$14/C31</f>
        <v>1.6384039900249379</v>
      </c>
      <c r="D37">
        <f t="shared" si="5"/>
        <v>1.6375000000000008</v>
      </c>
    </row>
    <row r="38" spans="1:7" ht="18" x14ac:dyDescent="0.35">
      <c r="A38" t="s">
        <v>18</v>
      </c>
      <c r="B38">
        <f t="shared" ref="B38:D38" si="6">B$14/B32</f>
        <v>1.5605700712589079</v>
      </c>
      <c r="C38">
        <f t="shared" si="6"/>
        <v>1.5605700712589079</v>
      </c>
      <c r="D38">
        <f t="shared" si="6"/>
        <v>1.5682362330407023</v>
      </c>
    </row>
    <row r="39" spans="1:7" ht="18" x14ac:dyDescent="0.35">
      <c r="A39" t="s">
        <v>19</v>
      </c>
      <c r="B39">
        <f t="shared" ref="B39:D39" si="7">B$14/B33</f>
        <v>1.4503311258278144</v>
      </c>
      <c r="C39">
        <f t="shared" si="7"/>
        <v>1.4503311258278144</v>
      </c>
      <c r="D39">
        <f t="shared" si="7"/>
        <v>1.4332603938730857</v>
      </c>
    </row>
    <row r="41" spans="1:7" ht="18" customHeight="1" x14ac:dyDescent="0.25">
      <c r="A41" s="6" t="s">
        <v>37</v>
      </c>
      <c r="B41" s="6"/>
      <c r="C41" s="6"/>
      <c r="D41" s="6"/>
      <c r="E41" s="6"/>
      <c r="F41" s="6"/>
      <c r="G41" s="6"/>
    </row>
    <row r="42" spans="1:7" x14ac:dyDescent="0.25">
      <c r="A42" s="6"/>
      <c r="B42" s="6"/>
      <c r="C42" s="6"/>
      <c r="D42" s="6"/>
      <c r="E42" s="6"/>
      <c r="F42" s="6"/>
      <c r="G42" s="6"/>
    </row>
    <row r="44" spans="1:7" x14ac:dyDescent="0.25">
      <c r="A44" s="6" t="s">
        <v>38</v>
      </c>
      <c r="B44" s="6"/>
      <c r="C44" s="6"/>
      <c r="D44" s="6"/>
      <c r="E44" s="6"/>
      <c r="F44" s="6"/>
      <c r="G44" s="6"/>
    </row>
    <row r="45" spans="1:7" x14ac:dyDescent="0.25">
      <c r="A45" s="6"/>
      <c r="B45" s="6"/>
      <c r="C45" s="6"/>
      <c r="D45" s="6"/>
      <c r="E45" s="6"/>
      <c r="F45" s="6"/>
      <c r="G45" s="6"/>
    </row>
    <row r="47" spans="1:7" x14ac:dyDescent="0.25">
      <c r="A47" t="s">
        <v>23</v>
      </c>
    </row>
    <row r="48" spans="1:7" ht="18" x14ac:dyDescent="0.35">
      <c r="A48" t="s">
        <v>24</v>
      </c>
      <c r="B48">
        <f>B31-B49</f>
        <v>1165.9999999999998</v>
      </c>
      <c r="C48">
        <f t="shared" ref="C48:D48" si="8">C31-C49</f>
        <v>1165.9999999999998</v>
      </c>
      <c r="D48">
        <f t="shared" si="8"/>
        <v>1163.3333333333323</v>
      </c>
    </row>
    <row r="49" spans="1:7" ht="18" x14ac:dyDescent="0.35">
      <c r="A49" t="s">
        <v>25</v>
      </c>
      <c r="B49">
        <f>(B$14-$B$21*B$31)/($B$20-$B$21)</f>
        <v>37.000000000000099</v>
      </c>
      <c r="C49">
        <f t="shared" ref="C49:D49" si="9">(C$14-$B$21*C$31)/($B$20-$B$21)</f>
        <v>37.000000000000099</v>
      </c>
      <c r="D49">
        <f t="shared" si="9"/>
        <v>36.66666666666687</v>
      </c>
    </row>
    <row r="51" spans="1:7" ht="18" x14ac:dyDescent="0.35">
      <c r="A51" t="s">
        <v>26</v>
      </c>
      <c r="B51">
        <f>B48*$B$21</f>
        <v>1748.9999999999995</v>
      </c>
      <c r="C51">
        <f t="shared" ref="C51:D51" si="10">C48*$B$21</f>
        <v>1748.9999999999995</v>
      </c>
      <c r="D51">
        <f t="shared" si="10"/>
        <v>1744.9999999999986</v>
      </c>
    </row>
    <row r="52" spans="1:7" ht="18" x14ac:dyDescent="0.35">
      <c r="A52" t="s">
        <v>27</v>
      </c>
      <c r="B52">
        <f>B49*$B$20</f>
        <v>222.0000000000006</v>
      </c>
      <c r="C52">
        <f t="shared" ref="C52:D52" si="11">C49*$B$20</f>
        <v>222.0000000000006</v>
      </c>
      <c r="D52">
        <f t="shared" si="11"/>
        <v>220.00000000000122</v>
      </c>
    </row>
    <row r="54" spans="1:7" x14ac:dyDescent="0.25">
      <c r="A54" s="6" t="s">
        <v>39</v>
      </c>
      <c r="B54" s="6"/>
      <c r="C54" s="6"/>
      <c r="D54" s="6"/>
      <c r="E54" s="6"/>
      <c r="F54" s="6"/>
      <c r="G54" s="6"/>
    </row>
    <row r="55" spans="1:7" x14ac:dyDescent="0.25">
      <c r="A55" s="6"/>
      <c r="B55" s="6"/>
      <c r="C55" s="6"/>
      <c r="D55" s="6"/>
      <c r="E55" s="6"/>
      <c r="F55" s="6"/>
      <c r="G55" s="6"/>
    </row>
    <row r="56" spans="1:7" x14ac:dyDescent="0.25">
      <c r="A56" s="6"/>
      <c r="B56" s="6"/>
      <c r="C56" s="6"/>
      <c r="D56" s="6"/>
      <c r="E56" s="6"/>
      <c r="F56" s="6"/>
      <c r="G56" s="6"/>
    </row>
    <row r="58" spans="1:7" x14ac:dyDescent="0.25">
      <c r="A58" t="s">
        <v>40</v>
      </c>
    </row>
    <row r="60" spans="1:7" x14ac:dyDescent="0.25">
      <c r="A60" t="s">
        <v>23</v>
      </c>
    </row>
    <row r="61" spans="1:7" ht="18" x14ac:dyDescent="0.35">
      <c r="A61" t="s">
        <v>24</v>
      </c>
      <c r="B61">
        <f>B32-B62</f>
        <v>1245.9999999999993</v>
      </c>
      <c r="C61">
        <f t="shared" ref="C61:D61" si="12">C32-C62</f>
        <v>1245.9999999999993</v>
      </c>
      <c r="D61">
        <f t="shared" si="12"/>
        <v>1234</v>
      </c>
    </row>
    <row r="62" spans="1:7" ht="18" x14ac:dyDescent="0.35">
      <c r="A62" t="s">
        <v>25</v>
      </c>
      <c r="B62">
        <f>(B$14-$B$21*B$32)/($B$20-$B$21)</f>
        <v>17.000000000000153</v>
      </c>
      <c r="C62">
        <f t="shared" ref="C62:D62" si="13">(C$14-$B$21*C$32)/($B$20-$B$21)</f>
        <v>17.000000000000153</v>
      </c>
      <c r="D62">
        <f t="shared" si="13"/>
        <v>19</v>
      </c>
    </row>
    <row r="64" spans="1:7" ht="18" x14ac:dyDescent="0.35">
      <c r="A64" t="s">
        <v>26</v>
      </c>
      <c r="B64">
        <f>B61*$B$21</f>
        <v>1868.9999999999991</v>
      </c>
      <c r="C64">
        <f t="shared" ref="C64:D64" si="14">C61*$B$21</f>
        <v>1868.9999999999991</v>
      </c>
      <c r="D64">
        <f t="shared" si="14"/>
        <v>1851</v>
      </c>
    </row>
    <row r="65" spans="1:7" ht="18" x14ac:dyDescent="0.35">
      <c r="A65" t="s">
        <v>27</v>
      </c>
      <c r="B65">
        <f>B62*$B$20</f>
        <v>102.00000000000091</v>
      </c>
      <c r="C65">
        <f t="shared" ref="C65:D65" si="15">C62*$B$20</f>
        <v>102.00000000000091</v>
      </c>
      <c r="D65">
        <f t="shared" si="15"/>
        <v>114</v>
      </c>
    </row>
    <row r="67" spans="1:7" x14ac:dyDescent="0.25">
      <c r="A67" s="6" t="s">
        <v>41</v>
      </c>
      <c r="B67" s="6"/>
      <c r="C67" s="6"/>
      <c r="D67" s="6"/>
      <c r="E67" s="6"/>
      <c r="F67" s="6"/>
      <c r="G67" s="6"/>
    </row>
    <row r="68" spans="1:7" x14ac:dyDescent="0.25">
      <c r="A68" s="6"/>
      <c r="B68" s="6"/>
      <c r="C68" s="6"/>
      <c r="D68" s="6"/>
      <c r="E68" s="6"/>
      <c r="F68" s="6"/>
      <c r="G68" s="6"/>
    </row>
    <row r="69" spans="1:7" x14ac:dyDescent="0.25">
      <c r="A69" s="6"/>
      <c r="B69" s="6"/>
      <c r="C69" s="6"/>
      <c r="D69" s="6"/>
      <c r="E69" s="6"/>
      <c r="F69" s="6"/>
      <c r="G69" s="6"/>
    </row>
    <row r="70" spans="1:7" x14ac:dyDescent="0.25">
      <c r="A70" s="6"/>
      <c r="B70" s="6"/>
      <c r="C70" s="6"/>
      <c r="D70" s="6"/>
      <c r="E70" s="6"/>
      <c r="F70" s="6"/>
      <c r="G70" s="6"/>
    </row>
    <row r="72" spans="1:7" x14ac:dyDescent="0.25">
      <c r="A72" s="6" t="s">
        <v>42</v>
      </c>
      <c r="B72" s="6"/>
      <c r="C72" s="6"/>
      <c r="D72" s="6"/>
      <c r="E72" s="6"/>
      <c r="F72" s="6"/>
      <c r="G72" s="6"/>
    </row>
    <row r="73" spans="1:7" x14ac:dyDescent="0.25">
      <c r="A73" s="6"/>
      <c r="B73" s="6"/>
      <c r="C73" s="6"/>
      <c r="D73" s="6"/>
      <c r="E73" s="6"/>
      <c r="F73" s="6"/>
      <c r="G73" s="6"/>
    </row>
    <row r="74" spans="1:7" x14ac:dyDescent="0.25">
      <c r="A74" s="6"/>
      <c r="B74" s="6"/>
      <c r="C74" s="6"/>
      <c r="D74" s="6"/>
      <c r="E74" s="6"/>
      <c r="F74" s="6"/>
      <c r="G74" s="6"/>
    </row>
    <row r="76" spans="1:7" x14ac:dyDescent="0.25">
      <c r="A76" s="6" t="s">
        <v>43</v>
      </c>
      <c r="B76" s="6"/>
      <c r="C76" s="6"/>
      <c r="D76" s="6"/>
      <c r="E76" s="6"/>
      <c r="F76" s="6"/>
      <c r="G76" s="6"/>
    </row>
    <row r="77" spans="1:7" x14ac:dyDescent="0.25">
      <c r="A77" s="6"/>
      <c r="B77" s="6"/>
      <c r="C77" s="6"/>
      <c r="D77" s="6"/>
      <c r="E77" s="6"/>
      <c r="F77" s="6"/>
      <c r="G77" s="6"/>
    </row>
  </sheetData>
  <mergeCells count="7">
    <mergeCell ref="A76:G77"/>
    <mergeCell ref="A17:G18"/>
    <mergeCell ref="A41:G42"/>
    <mergeCell ref="A44:G45"/>
    <mergeCell ref="A54:G56"/>
    <mergeCell ref="A67:G70"/>
    <mergeCell ref="A72:G7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Sheehan</dc:creator>
  <cp:lastModifiedBy>Alan Sheehan</cp:lastModifiedBy>
  <cp:lastPrinted>2025-03-25T23:58:42Z</cp:lastPrinted>
  <dcterms:created xsi:type="dcterms:W3CDTF">2025-03-25T21:53:29Z</dcterms:created>
  <dcterms:modified xsi:type="dcterms:W3CDTF">2025-03-26T00:38:49Z</dcterms:modified>
</cp:coreProperties>
</file>