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928F3DA4-5786-4B6C-A388-1D770CA1DD7E}" xr6:coauthVersionLast="47" xr6:coauthVersionMax="47" xr10:uidLastSave="{00000000-0000-0000-0000-000000000000}"/>
  <bookViews>
    <workbookView xWindow="-120" yWindow="-120" windowWidth="29040" windowHeight="15720" xr2:uid="{926E5C6F-1862-42DE-AB1A-590F9D821273}"/>
  </bookViews>
  <sheets>
    <sheet name="Budget Dashboard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/>
  <c r="E70" i="1"/>
  <c r="E67" i="1"/>
  <c r="F53" i="1" l="1"/>
  <c r="F62" i="1"/>
  <c r="F59" i="1"/>
  <c r="F60" i="1"/>
  <c r="F61" i="1"/>
  <c r="F58" i="1"/>
  <c r="F49" i="1"/>
  <c r="F50" i="1"/>
  <c r="F51" i="1"/>
  <c r="F52" i="1"/>
  <c r="F48" i="1"/>
  <c r="F54" i="1" s="1"/>
  <c r="E77" i="1" s="1"/>
  <c r="F77" i="1" s="1"/>
  <c r="F40" i="1"/>
  <c r="F41" i="1"/>
  <c r="F42" i="1"/>
  <c r="F43" i="1"/>
  <c r="F39" i="1"/>
  <c r="B80" i="1"/>
  <c r="E72" i="1"/>
  <c r="E79" i="1" s="1"/>
  <c r="F79" i="1" s="1"/>
  <c r="F44" i="1" l="1"/>
  <c r="E76" i="1" s="1"/>
  <c r="F63" i="1"/>
  <c r="E78" i="1" s="1"/>
  <c r="F78" i="1" s="1"/>
  <c r="E80" i="1" l="1"/>
  <c r="F76" i="1"/>
  <c r="F80" i="1" s="1"/>
</calcChain>
</file>

<file path=xl/sharedStrings.xml><?xml version="1.0" encoding="utf-8"?>
<sst xmlns="http://schemas.openxmlformats.org/spreadsheetml/2006/main" count="86" uniqueCount="80">
  <si>
    <r>
      <t>Job Number:</t>
    </r>
    <r>
      <rPr>
        <sz val="11"/>
        <color theme="1"/>
        <rFont val="Aptos Narrow"/>
        <family val="2"/>
        <scheme val="minor"/>
      </rPr>
      <t xml:space="preserve"> J12345</t>
    </r>
  </si>
  <si>
    <r>
      <t>Customer Name:</t>
    </r>
    <r>
      <rPr>
        <sz val="11"/>
        <color theme="1"/>
        <rFont val="Aptos Narrow"/>
        <family val="2"/>
        <scheme val="minor"/>
      </rPr>
      <t xml:space="preserve"> ABC Corp.</t>
    </r>
  </si>
  <si>
    <r>
      <t>Job Description:</t>
    </r>
    <r>
      <rPr>
        <sz val="11"/>
        <color theme="1"/>
        <rFont val="Aptos Narrow"/>
        <family val="2"/>
        <scheme val="minor"/>
      </rPr>
      <t xml:space="preserve"> Custom Furniture Design</t>
    </r>
  </si>
  <si>
    <r>
      <t>Start Date:</t>
    </r>
    <r>
      <rPr>
        <sz val="11"/>
        <color theme="1"/>
        <rFont val="Aptos Narrow"/>
        <family val="2"/>
        <scheme val="minor"/>
      </rPr>
      <t xml:space="preserve"> January 1, 2025</t>
    </r>
  </si>
  <si>
    <r>
      <t>Completion Date:</t>
    </r>
    <r>
      <rPr>
        <sz val="11"/>
        <color theme="1"/>
        <rFont val="Aptos Narrow"/>
        <family val="2"/>
        <scheme val="minor"/>
      </rPr>
      <t xml:space="preserve"> January 15, 2025</t>
    </r>
  </si>
  <si>
    <t>Item Description</t>
  </si>
  <si>
    <t xml:space="preserve">Quantity </t>
  </si>
  <si>
    <t>Unit Cost</t>
  </si>
  <si>
    <t>Total Cost</t>
  </si>
  <si>
    <t>Direct Material Costs</t>
  </si>
  <si>
    <t>Direct Labor Costs</t>
  </si>
  <si>
    <t>Overhead Type</t>
  </si>
  <si>
    <t>Allocation Base</t>
  </si>
  <si>
    <t>Rate</t>
  </si>
  <si>
    <t>Allocated Overhead</t>
  </si>
  <si>
    <t>Worker Role</t>
  </si>
  <si>
    <t>Hours worked</t>
  </si>
  <si>
    <t>Hourly Rate</t>
  </si>
  <si>
    <t>Free Related Templates</t>
  </si>
  <si>
    <t>Cost Benefit Analysis Template</t>
  </si>
  <si>
    <t>Project Budget Template for Excel</t>
  </si>
  <si>
    <t>Timesheet Template</t>
  </si>
  <si>
    <t>Planned Costs</t>
  </si>
  <si>
    <t>Actual Costs</t>
  </si>
  <si>
    <t xml:space="preserve"> Cost Category</t>
  </si>
  <si>
    <t>Cost Category</t>
  </si>
  <si>
    <t>Direct Equipment Costs</t>
  </si>
  <si>
    <t>Equipment Description</t>
  </si>
  <si>
    <t>Purchase/Lease cost</t>
  </si>
  <si>
    <t>Maintenance cost</t>
  </si>
  <si>
    <t>Overhead Costs</t>
  </si>
  <si>
    <t>Total Direct Labor Costs</t>
  </si>
  <si>
    <t>Total Direct Equipment Costs</t>
  </si>
  <si>
    <t>Total Direct Material Costs</t>
  </si>
  <si>
    <t>Total Overhead Cost</t>
  </si>
  <si>
    <t>Concrete (cubic yards)</t>
  </si>
  <si>
    <t>Steel Beams</t>
  </si>
  <si>
    <t>Drywall (sheets)</t>
  </si>
  <si>
    <t>Roofing Materials</t>
  </si>
  <si>
    <t>Flooring (sq. ft.)</t>
  </si>
  <si>
    <t>Project Manager</t>
  </si>
  <si>
    <t>Site Supervisor</t>
  </si>
  <si>
    <t>Electricians</t>
  </si>
  <si>
    <t>Plumbers</t>
  </si>
  <si>
    <t>General Labor</t>
  </si>
  <si>
    <t>Excavator</t>
  </si>
  <si>
    <t>Concrete Mixer</t>
  </si>
  <si>
    <t>Cranes</t>
  </si>
  <si>
    <t>Scaffolding</t>
  </si>
  <si>
    <t>Office Expenses</t>
  </si>
  <si>
    <t>Direct Labor</t>
  </si>
  <si>
    <t>Insurance</t>
  </si>
  <si>
    <t>Project Value</t>
  </si>
  <si>
    <t>Utilities</t>
  </si>
  <si>
    <t>Total Materials</t>
  </si>
  <si>
    <t>Permits/Fees</t>
  </si>
  <si>
    <t>Flat Rate</t>
  </si>
  <si>
    <t>Total Actual Costs</t>
  </si>
  <si>
    <t>Total Planned Costs</t>
  </si>
  <si>
    <t>Planned vs. Actual Costs</t>
  </si>
  <si>
    <t>Balance</t>
  </si>
  <si>
    <t>Budget Dashboard Template</t>
  </si>
  <si>
    <t>Measurement Unit</t>
  </si>
  <si>
    <t>Cubic yard</t>
  </si>
  <si>
    <t>Unit</t>
  </si>
  <si>
    <t>Sheets</t>
  </si>
  <si>
    <t>Square feet</t>
  </si>
  <si>
    <t>n/a</t>
  </si>
  <si>
    <t>Name</t>
  </si>
  <si>
    <t>Camillo</t>
  </si>
  <si>
    <t>John</t>
  </si>
  <si>
    <t>Bryan</t>
  </si>
  <si>
    <t>Lia</t>
  </si>
  <si>
    <t>Karen</t>
  </si>
  <si>
    <t>Quantity</t>
  </si>
  <si>
    <t>Value</t>
  </si>
  <si>
    <t>Actual Direct Material Costs</t>
  </si>
  <si>
    <t>Actual Direct Labor Costs</t>
  </si>
  <si>
    <t>Actual Direct Equipment Costs</t>
  </si>
  <si>
    <t>Actual Overhead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</si>
</sst>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014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3" borderId="0" xfId="0" applyFont="1" applyFill="1" applyProtection="1">
      <protection locked="0"/>
    </xf>
    <xf numFmtId="0" fontId="2" fillId="3" borderId="0" xfId="0" applyFont="1" applyFill="1" applyAlignment="1">
      <alignment horizontal="left"/>
    </xf>
    <xf numFmtId="44" fontId="0" fillId="3" borderId="1" xfId="2" applyFont="1" applyFill="1" applyBorder="1"/>
    <xf numFmtId="0" fontId="7" fillId="2" borderId="2" xfId="0" applyFont="1" applyFill="1" applyBorder="1"/>
    <xf numFmtId="6" fontId="0" fillId="3" borderId="1" xfId="0" applyNumberFormat="1" applyFill="1" applyBorder="1"/>
    <xf numFmtId="3" fontId="0" fillId="3" borderId="1" xfId="0" applyNumberFormat="1" applyFill="1" applyBorder="1"/>
    <xf numFmtId="6" fontId="7" fillId="2" borderId="3" xfId="0" applyNumberFormat="1" applyFont="1" applyFill="1" applyBorder="1"/>
    <xf numFmtId="9" fontId="0" fillId="3" borderId="1" xfId="0" applyNumberFormat="1" applyFill="1" applyBorder="1"/>
    <xf numFmtId="0" fontId="5" fillId="4" borderId="1" xfId="0" applyFont="1" applyFill="1" applyBorder="1" applyAlignment="1">
      <alignment horizontal="center"/>
    </xf>
    <xf numFmtId="0" fontId="7" fillId="4" borderId="2" xfId="0" applyFont="1" applyFill="1" applyBorder="1"/>
    <xf numFmtId="44" fontId="7" fillId="4" borderId="3" xfId="2" applyFont="1" applyFill="1" applyBorder="1"/>
    <xf numFmtId="44" fontId="7" fillId="4" borderId="3" xfId="0" applyNumberFormat="1" applyFont="1" applyFill="1" applyBorder="1"/>
    <xf numFmtId="44" fontId="0" fillId="3" borderId="1" xfId="0" applyNumberFormat="1" applyFill="1" applyBorder="1"/>
    <xf numFmtId="0" fontId="3" fillId="3" borderId="0" xfId="0" applyFont="1" applyFill="1" applyAlignment="1">
      <alignment vertical="center"/>
    </xf>
    <xf numFmtId="0" fontId="4" fillId="3" borderId="0" xfId="1" applyFill="1" applyAlignment="1">
      <alignment horizontal="left" vertical="center" wrapText="1" indent="1"/>
    </xf>
    <xf numFmtId="0" fontId="7" fillId="2" borderId="1" xfId="0" applyFont="1" applyFill="1" applyBorder="1" applyAlignment="1">
      <alignment horizontal="right"/>
    </xf>
    <xf numFmtId="44" fontId="7" fillId="2" borderId="1" xfId="0" applyNumberFormat="1" applyFont="1" applyFill="1" applyBorder="1"/>
    <xf numFmtId="6" fontId="0" fillId="3" borderId="1" xfId="2" applyNumberFormat="1" applyFont="1" applyFill="1" applyBorder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indent="5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4" fontId="7" fillId="2" borderId="2" xfId="0" applyNumberFormat="1" applyFont="1" applyFill="1" applyBorder="1" applyAlignment="1">
      <alignment horizontal="center"/>
    </xf>
    <xf numFmtId="44" fontId="7" fillId="2" borderId="3" xfId="0" applyNumberFormat="1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44" fontId="0" fillId="3" borderId="3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BAAFC"/>
      <color rgb="FF00ADB2"/>
      <color rgb="FFB3F604"/>
      <color rgb="FF101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Planned Costs vs. Actual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D9-49EA-805A-3957F7321730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9-49EA-805A-3957F7321730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D9-49EA-805A-3957F7321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Dashboard Template'!$B$75,'Budget Dashboard Template'!$E$75,'Budget Dashboard Template'!$F$75)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('Budget Dashboard Template'!$B$80,'Budget Dashboard Template'!$E$80,'Budget Dashboard Template'!$F$80)</c:f>
              <c:numCache>
                <c:formatCode>_("$"* #,##0.00_);_("$"* \(#,##0.00\);_("$"* "-"??_);_(@_)</c:formatCode>
                <c:ptCount val="3"/>
                <c:pt idx="0">
                  <c:v>627470</c:v>
                </c:pt>
                <c:pt idx="1">
                  <c:v>692350</c:v>
                </c:pt>
                <c:pt idx="2">
                  <c:v>-64880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D9-49EA-805A-3957F732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Dashboard Template'!$A$1</c:f>
              <c:strCache>
                <c:ptCount val="1"/>
                <c:pt idx="0">
                  <c:v>Budget Dashboard Template</c:v>
                </c:pt>
              </c:strCache>
            </c:strRef>
          </c:tx>
          <c:spPr>
            <a:solidFill>
              <a:srgbClr val="101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('Budget Dashboard Template'!$E$44,'Budget Dashboard Template'!$E$54,'Budget Dashboard Template'!$E$63,'Budget Dashboard Template'!$D$72)</c:f>
              <c:strCache>
                <c:ptCount val="4"/>
                <c:pt idx="0">
                  <c:v>Total Direct Material Costs</c:v>
                </c:pt>
                <c:pt idx="1">
                  <c:v>Total Direct Labor Costs</c:v>
                </c:pt>
                <c:pt idx="2">
                  <c:v>Total Direct Equipment Costs</c:v>
                </c:pt>
                <c:pt idx="3">
                  <c:v>Total Overhead Cost</c:v>
                </c:pt>
              </c:strCache>
            </c:strRef>
          </c:cat>
          <c:val>
            <c:numRef>
              <c:f>('Budget Dashboard Template'!$F$44,'Budget Dashboard Template'!$F$54,'Budget Dashboard Template'!$F$63,'Budget Dashboard Template'!$E$72)</c:f>
              <c:numCache>
                <c:formatCode>_("$"* #,##0.00_);_("$"* \(#,##0.00\);_("$"* "-"??_);_(@_)</c:formatCode>
                <c:ptCount val="4"/>
                <c:pt idx="0">
                  <c:v>385300</c:v>
                </c:pt>
                <c:pt idx="1">
                  <c:v>70250</c:v>
                </c:pt>
                <c:pt idx="2" formatCode="&quot;$&quot;#,##0_);[Red]\(&quot;$&quot;#,##0\)">
                  <c:v>213500</c:v>
                </c:pt>
                <c:pt idx="3" formatCode="&quot;$&quot;#,##0_);[Red]\(&quot;$&quot;#,##0\)">
                  <c:v>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A-4EDB-A401-F8E774E9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45872"/>
        <c:axId val="1804864032"/>
      </c:barChart>
      <c:catAx>
        <c:axId val="13107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64032"/>
        <c:crosses val="autoZero"/>
        <c:auto val="1"/>
        <c:lblAlgn val="ctr"/>
        <c:lblOffset val="100"/>
        <c:noMultiLvlLbl val="0"/>
      </c:catAx>
      <c:valAx>
        <c:axId val="18048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tx>
            <c:strRef>
              <c:f>'Budget Dashboard Template'!$A$76</c:f>
              <c:strCache>
                <c:ptCount val="1"/>
                <c:pt idx="0">
                  <c:v>Direct Material Costs</c:v>
                </c:pt>
              </c:strCache>
            </c:strRef>
          </c:tx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2-4195-B131-C9743C49FAB8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CC2-4195-B131-C9743C49FAB8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2-4195-B131-C9743C49F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Dashboard Template'!$B$75,'Budget Dashboard Template'!$E$75,'Budget Dashboard Template'!$F$75)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('Budget Dashboard Template'!$B$76,'Budget Dashboard Template'!$E$76,'Budget Dashboard Template'!$F$76)</c:f>
              <c:numCache>
                <c:formatCode>_("$"* #,##0.00_);_("$"* \(#,##0.00\);_("$"* "-"??_);_(@_)</c:formatCode>
                <c:ptCount val="3"/>
                <c:pt idx="0">
                  <c:v>300000</c:v>
                </c:pt>
                <c:pt idx="1">
                  <c:v>385300</c:v>
                </c:pt>
                <c:pt idx="2">
                  <c:v>-85300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195-B131-C9743C4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Direct Labor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6-417E-97EA-390007D20C23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6-417E-97EA-390007D20C23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A6-417E-97EA-390007D20C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Dashboard Template'!$B$75,'Budget Dashboard Template'!$E$75,'Budget Dashboard Template'!$F$75)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('Budget Dashboard Template'!$B$77,'Budget Dashboard Template'!$E$77,'Budget Dashboard Template'!$F$77)</c:f>
              <c:numCache>
                <c:formatCode>_("$"* #,##0.00_);_("$"* \(#,##0.00\);_("$"* "-"??_);_(@_)</c:formatCode>
                <c:ptCount val="3"/>
                <c:pt idx="0">
                  <c:v>75000</c:v>
                </c:pt>
                <c:pt idx="1">
                  <c:v>70250</c:v>
                </c:pt>
                <c:pt idx="2">
                  <c:v>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A6-417E-97EA-390007D2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Direct Equipment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5-42F4-8524-B57459E4C9BC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2F4-8524-B57459E4C9BC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5-42F4-8524-B57459E4C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Dashboard Template'!$B$75,'Budget Dashboard Template'!$E$75,'Budget Dashboard Template'!$F$75)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('Budget Dashboard Template'!$B$78,'Budget Dashboard Template'!$E$78,'Budget Dashboard Template'!$F$78)</c:f>
              <c:numCache>
                <c:formatCode>"$"#,##0_);[Red]\("$"#,##0\)</c:formatCode>
                <c:ptCount val="3"/>
                <c:pt idx="0" formatCode="_(&quot;$&quot;* #,##0.00_);_(&quot;$&quot;* \(#,##0.00\);_(&quot;$&quot;* &quot;-&quot;??_);_(@_)">
                  <c:v>209000</c:v>
                </c:pt>
                <c:pt idx="1">
                  <c:v>213500</c:v>
                </c:pt>
                <c:pt idx="2" formatCode="_(&quot;$&quot;* #,##0.00_);_(&quot;$&quot;* \(#,##0.00\);_(&quot;$&quot;* &quot;-&quot;??_);_(@_)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5-42F4-8524-B57459E4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Overhead Costs</a:t>
            </a:r>
            <a:r>
              <a:rPr lang="en-US" sz="1200" b="1" i="0" u="none" strike="noStrike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6-44CD-B138-667CF2C93F7E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6-44CD-B138-667CF2C93F7E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6-44CD-B138-667CF2C93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Dashboard Template'!$B$75,'Budget Dashboard Template'!$E$75,'Budget Dashboard Template'!$F$75)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('Budget Dashboard Template'!$B$79,'Budget Dashboard Template'!$E$79,'Budget Dashboard Template'!$F$79)</c:f>
              <c:numCache>
                <c:formatCode>"$"#,##0_);[Red]\("$"#,##0\)</c:formatCode>
                <c:ptCount val="3"/>
                <c:pt idx="0" formatCode="_(&quot;$&quot;* #,##0.00_);_(&quot;$&quot;* \(#,##0.00\);_(&quot;$&quot;* &quot;-&quot;??_);_(@_)">
                  <c:v>43470</c:v>
                </c:pt>
                <c:pt idx="1">
                  <c:v>23300</c:v>
                </c:pt>
                <c:pt idx="2" formatCode="_(&quot;$&quot;* #,##0.00_);_(&quot;$&quot;* \(#,##0.00\);_(&quot;$&quot;* &quot;-&quot;??_);_(@_)">
                  <c:v>20170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6-44CD-B138-667CF2C9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http://www.projectmanager.com/pricing?utm_source=project_manager_com&amp;utm_medium=content+library&amp;utm_campaign=budget-dashboard-template&amp;utm_content=&amp;utm_detail=&amp;utm_term=none" TargetMode="External"/><Relationship Id="rId7" Type="http://schemas.openxmlformats.org/officeDocument/2006/relationships/chart" Target="../charts/chart4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6</xdr:row>
      <xdr:rowOff>152400</xdr:rowOff>
    </xdr:from>
    <xdr:to>
      <xdr:col>9</xdr:col>
      <xdr:colOff>381000</xdr:colOff>
      <xdr:row>21</xdr:row>
      <xdr:rowOff>71440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45AB33-0637-4939-BF5A-7ABA9E3AC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1362075</xdr:colOff>
      <xdr:row>0</xdr:row>
      <xdr:rowOff>57150</xdr:rowOff>
    </xdr:from>
    <xdr:to>
      <xdr:col>8</xdr:col>
      <xdr:colOff>581025</xdr:colOff>
      <xdr:row>2</xdr:row>
      <xdr:rowOff>45273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27FEA-144C-465D-8954-06AB4B96B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57150"/>
          <a:ext cx="2543175" cy="7215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81</xdr:row>
      <xdr:rowOff>28575</xdr:rowOff>
    </xdr:from>
    <xdr:to>
      <xdr:col>2</xdr:col>
      <xdr:colOff>50740</xdr:colOff>
      <xdr:row>91</xdr:row>
      <xdr:rowOff>95250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59D4D8-67B1-4376-A10C-847599F4B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0963275"/>
          <a:ext cx="4222689" cy="2352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166687</xdr:rowOff>
    </xdr:from>
    <xdr:to>
      <xdr:col>4</xdr:col>
      <xdr:colOff>1019175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372B7-9D14-7899-1898-BF9EA6C8E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19050</xdr:colOff>
      <xdr:row>21</xdr:row>
      <xdr:rowOff>85725</xdr:rowOff>
    </xdr:from>
    <xdr:to>
      <xdr:col>1</xdr:col>
      <xdr:colOff>681041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49693C-B029-7F38-B553-64A6FA71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76200</xdr:colOff>
      <xdr:row>21</xdr:row>
      <xdr:rowOff>85725</xdr:rowOff>
    </xdr:from>
    <xdr:to>
      <xdr:col>3</xdr:col>
      <xdr:colOff>547691</xdr:colOff>
      <xdr:row>34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23C26-B04B-4A6A-ADD0-E8360FD40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</xdr:col>
      <xdr:colOff>1352550</xdr:colOff>
      <xdr:row>21</xdr:row>
      <xdr:rowOff>76200</xdr:rowOff>
    </xdr:from>
    <xdr:to>
      <xdr:col>4</xdr:col>
      <xdr:colOff>1652591</xdr:colOff>
      <xdr:row>34</xdr:row>
      <xdr:rowOff>176214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71F6D4-AE5D-43E6-9503-9A92850A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</xdr:col>
      <xdr:colOff>1038225</xdr:colOff>
      <xdr:row>21</xdr:row>
      <xdr:rowOff>66675</xdr:rowOff>
    </xdr:from>
    <xdr:to>
      <xdr:col>6</xdr:col>
      <xdr:colOff>719141</xdr:colOff>
      <xdr:row>34</xdr:row>
      <xdr:rowOff>166689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000F26-CD92-4F2B-8604-42E142CCD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timesheet-template?utm_source=project_manager_com&amp;utm_medium=content+library&amp;utm_campaign=budget-dashboard-template&amp;utm_content=&amp;utm_detail=&amp;utm_term=none" TargetMode="External"/><Relationship Id="rId2" Type="http://schemas.openxmlformats.org/officeDocument/2006/relationships/hyperlink" Target="https://www.projectmanager.com/templates/project-budget-template?utm_source=project_manager_com&amp;utm_medium=content+library&amp;utm_campaign=budget-dashboard-template&amp;utm_content=&amp;utm_detail=&amp;utm_term=none" TargetMode="External"/><Relationship Id="rId1" Type="http://schemas.openxmlformats.org/officeDocument/2006/relationships/hyperlink" Target="https://www.projectmanager.com/templates/cost-benefit-analysis-template?utm_source=project_manager_com&amp;utm_medium=content+library&amp;utm_campaign=budget-dashboard-template&amp;utm_content=&amp;utm_detail=&amp;utm_term=non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095C-EEB2-4CBF-93C8-169D8A2FE58E}">
  <dimension ref="A1:O85"/>
  <sheetViews>
    <sheetView tabSelected="1" topLeftCell="A7" workbookViewId="0">
      <selection activeCell="A66" sqref="A66"/>
    </sheetView>
  </sheetViews>
  <sheetFormatPr defaultRowHeight="15" x14ac:dyDescent="0.25"/>
  <cols>
    <col min="1" max="1" width="41.28515625" style="1" customWidth="1"/>
    <col min="2" max="2" width="23" style="1" customWidth="1"/>
    <col min="3" max="3" width="21.140625" style="1" customWidth="1"/>
    <col min="4" max="4" width="25.5703125" style="1" customWidth="1"/>
    <col min="5" max="5" width="28.7109375" style="1" customWidth="1"/>
    <col min="6" max="6" width="27.28515625" style="1" customWidth="1"/>
    <col min="7" max="7" width="13.42578125" style="1" customWidth="1"/>
    <col min="8" max="16384" width="9.140625" style="1"/>
  </cols>
  <sheetData>
    <row r="1" spans="1:15" ht="42.75" customHeight="1" x14ac:dyDescent="0.25">
      <c r="A1" s="21" t="s">
        <v>61</v>
      </c>
      <c r="B1" s="21"/>
      <c r="C1" s="21"/>
      <c r="D1" s="21"/>
      <c r="E1" s="21"/>
      <c r="F1" s="21"/>
      <c r="G1" s="21"/>
      <c r="H1" s="21"/>
      <c r="I1" s="21"/>
      <c r="J1" s="16"/>
      <c r="K1" s="16"/>
      <c r="L1" s="16"/>
      <c r="M1" s="16"/>
      <c r="N1" s="16"/>
      <c r="O1" s="16"/>
    </row>
    <row r="2" spans="1:15" x14ac:dyDescent="0.25">
      <c r="A2" s="22" t="s">
        <v>0</v>
      </c>
      <c r="B2" s="22"/>
      <c r="C2" s="22"/>
      <c r="D2" s="22"/>
      <c r="E2" s="22"/>
      <c r="F2" s="22"/>
    </row>
    <row r="3" spans="1:15" x14ac:dyDescent="0.25">
      <c r="A3" s="22" t="s">
        <v>1</v>
      </c>
      <c r="B3" s="22"/>
      <c r="C3" s="22"/>
      <c r="D3" s="22"/>
      <c r="E3" s="22"/>
      <c r="F3" s="22"/>
    </row>
    <row r="4" spans="1:15" x14ac:dyDescent="0.25">
      <c r="A4" s="22" t="s">
        <v>2</v>
      </c>
      <c r="B4" s="22"/>
      <c r="C4" s="22"/>
      <c r="D4" s="22"/>
      <c r="E4" s="22"/>
      <c r="F4" s="22"/>
    </row>
    <row r="5" spans="1:15" x14ac:dyDescent="0.25">
      <c r="A5" s="22" t="s">
        <v>3</v>
      </c>
      <c r="B5" s="22"/>
      <c r="C5" s="22"/>
      <c r="D5" s="22"/>
      <c r="E5" s="22"/>
      <c r="F5" s="22"/>
    </row>
    <row r="6" spans="1:15" x14ac:dyDescent="0.25">
      <c r="A6" s="22" t="s">
        <v>4</v>
      </c>
      <c r="B6" s="22"/>
      <c r="C6" s="22"/>
      <c r="D6" s="22"/>
      <c r="E6" s="22"/>
      <c r="F6" s="22"/>
    </row>
    <row r="7" spans="1:15" x14ac:dyDescent="0.25">
      <c r="A7" s="4"/>
      <c r="B7" s="4"/>
      <c r="C7" s="4"/>
      <c r="D7" s="4"/>
      <c r="E7" s="4"/>
      <c r="F7" s="4"/>
    </row>
    <row r="8" spans="1:15" x14ac:dyDescent="0.25">
      <c r="A8" s="4"/>
      <c r="B8" s="4"/>
      <c r="C8" s="4"/>
      <c r="D8" s="4"/>
      <c r="E8" s="4"/>
      <c r="F8" s="4"/>
    </row>
    <row r="9" spans="1:15" x14ac:dyDescent="0.25">
      <c r="A9" s="4"/>
      <c r="B9" s="4"/>
      <c r="C9" s="4"/>
      <c r="D9" s="4"/>
      <c r="E9" s="4"/>
      <c r="F9" s="4"/>
    </row>
    <row r="10" spans="1:15" x14ac:dyDescent="0.25">
      <c r="A10" s="4"/>
      <c r="B10" s="4"/>
      <c r="C10" s="4"/>
      <c r="D10" s="4"/>
      <c r="E10" s="4"/>
      <c r="F10" s="4"/>
    </row>
    <row r="11" spans="1:15" x14ac:dyDescent="0.25">
      <c r="A11" s="4"/>
      <c r="B11" s="4"/>
      <c r="C11" s="4"/>
      <c r="D11" s="4"/>
      <c r="E11" s="4"/>
      <c r="F11" s="4"/>
    </row>
    <row r="12" spans="1:15" x14ac:dyDescent="0.25">
      <c r="A12" s="4"/>
      <c r="B12" s="4"/>
      <c r="C12" s="4"/>
      <c r="D12" s="4"/>
      <c r="E12" s="4"/>
      <c r="F12" s="4"/>
    </row>
    <row r="13" spans="1:15" x14ac:dyDescent="0.25">
      <c r="A13" s="4"/>
      <c r="B13" s="4"/>
      <c r="C13" s="4"/>
      <c r="D13" s="4"/>
      <c r="E13" s="4"/>
      <c r="F13" s="4"/>
    </row>
    <row r="14" spans="1:15" x14ac:dyDescent="0.25">
      <c r="A14" s="4"/>
      <c r="B14" s="4"/>
      <c r="C14" s="4"/>
      <c r="D14" s="4"/>
      <c r="E14" s="4"/>
      <c r="F14" s="4"/>
    </row>
    <row r="15" spans="1:15" x14ac:dyDescent="0.25">
      <c r="A15" s="4"/>
      <c r="B15" s="4"/>
      <c r="C15" s="4"/>
      <c r="D15" s="4"/>
      <c r="E15" s="4"/>
      <c r="F15" s="4"/>
    </row>
    <row r="16" spans="1:15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7" spans="1:6" ht="18" customHeight="1" x14ac:dyDescent="0.25">
      <c r="A37" s="23" t="s">
        <v>76</v>
      </c>
      <c r="B37" s="23"/>
      <c r="C37" s="23"/>
      <c r="D37" s="23"/>
      <c r="E37" s="23"/>
      <c r="F37" s="23"/>
    </row>
    <row r="38" spans="1:6" x14ac:dyDescent="0.25">
      <c r="A38" s="11" t="s">
        <v>5</v>
      </c>
      <c r="B38" s="26" t="s">
        <v>62</v>
      </c>
      <c r="C38" s="27"/>
      <c r="D38" s="11" t="s">
        <v>6</v>
      </c>
      <c r="E38" s="11" t="s">
        <v>7</v>
      </c>
      <c r="F38" s="11" t="s">
        <v>8</v>
      </c>
    </row>
    <row r="39" spans="1:6" x14ac:dyDescent="0.25">
      <c r="A39" s="2" t="s">
        <v>35</v>
      </c>
      <c r="B39" s="24" t="s">
        <v>63</v>
      </c>
      <c r="C39" s="25"/>
      <c r="D39" s="2">
        <v>200</v>
      </c>
      <c r="E39" s="5">
        <v>500</v>
      </c>
      <c r="F39" s="5">
        <f>D39*E39</f>
        <v>100000</v>
      </c>
    </row>
    <row r="40" spans="1:6" x14ac:dyDescent="0.25">
      <c r="A40" s="2" t="s">
        <v>36</v>
      </c>
      <c r="B40" s="24" t="s">
        <v>64</v>
      </c>
      <c r="C40" s="25"/>
      <c r="D40" s="2">
        <v>50</v>
      </c>
      <c r="E40" s="5">
        <v>500</v>
      </c>
      <c r="F40" s="5">
        <f t="shared" ref="F40:F43" si="0">D40*E40</f>
        <v>25000</v>
      </c>
    </row>
    <row r="41" spans="1:6" x14ac:dyDescent="0.25">
      <c r="A41" s="2" t="s">
        <v>37</v>
      </c>
      <c r="B41" s="24" t="s">
        <v>65</v>
      </c>
      <c r="C41" s="25"/>
      <c r="D41" s="8">
        <v>1000</v>
      </c>
      <c r="E41" s="5">
        <v>10</v>
      </c>
      <c r="F41" s="5">
        <f t="shared" si="0"/>
        <v>10000</v>
      </c>
    </row>
    <row r="42" spans="1:6" x14ac:dyDescent="0.25">
      <c r="A42" s="2" t="s">
        <v>38</v>
      </c>
      <c r="B42" s="24" t="s">
        <v>67</v>
      </c>
      <c r="C42" s="25"/>
      <c r="D42" s="2">
        <v>30</v>
      </c>
      <c r="E42" s="5">
        <v>10</v>
      </c>
      <c r="F42" s="5">
        <f t="shared" si="0"/>
        <v>300</v>
      </c>
    </row>
    <row r="43" spans="1:6" x14ac:dyDescent="0.25">
      <c r="A43" s="2" t="s">
        <v>39</v>
      </c>
      <c r="B43" s="24" t="s">
        <v>66</v>
      </c>
      <c r="C43" s="25"/>
      <c r="D43" s="8">
        <v>5000</v>
      </c>
      <c r="E43" s="5">
        <v>50</v>
      </c>
      <c r="F43" s="5">
        <f t="shared" si="0"/>
        <v>250000</v>
      </c>
    </row>
    <row r="44" spans="1:6" x14ac:dyDescent="0.25">
      <c r="E44" s="12" t="s">
        <v>33</v>
      </c>
      <c r="F44" s="13">
        <f>SUM(F39:F43)</f>
        <v>385300</v>
      </c>
    </row>
    <row r="46" spans="1:6" x14ac:dyDescent="0.25">
      <c r="A46" s="23" t="s">
        <v>77</v>
      </c>
      <c r="B46" s="23"/>
      <c r="C46" s="23"/>
      <c r="D46" s="23"/>
      <c r="E46" s="23"/>
      <c r="F46" s="23"/>
    </row>
    <row r="47" spans="1:6" x14ac:dyDescent="0.25">
      <c r="A47" s="11" t="s">
        <v>68</v>
      </c>
      <c r="B47" s="26" t="s">
        <v>15</v>
      </c>
      <c r="C47" s="27"/>
      <c r="D47" s="11" t="s">
        <v>16</v>
      </c>
      <c r="E47" s="11" t="s">
        <v>17</v>
      </c>
      <c r="F47" s="11" t="s">
        <v>8</v>
      </c>
    </row>
    <row r="48" spans="1:6" x14ac:dyDescent="0.25">
      <c r="A48" s="2" t="s">
        <v>69</v>
      </c>
      <c r="B48" s="24" t="s">
        <v>40</v>
      </c>
      <c r="C48" s="25"/>
      <c r="D48" s="2">
        <v>160</v>
      </c>
      <c r="E48" s="5">
        <v>75</v>
      </c>
      <c r="F48" s="5">
        <f>D48*E48</f>
        <v>12000</v>
      </c>
    </row>
    <row r="49" spans="1:6" x14ac:dyDescent="0.25">
      <c r="A49" s="2" t="s">
        <v>70</v>
      </c>
      <c r="B49" s="24" t="s">
        <v>41</v>
      </c>
      <c r="C49" s="25"/>
      <c r="D49" s="2">
        <v>200</v>
      </c>
      <c r="E49" s="5">
        <v>50</v>
      </c>
      <c r="F49" s="5">
        <f t="shared" ref="F49:F51" si="1">D49*E49</f>
        <v>10000</v>
      </c>
    </row>
    <row r="50" spans="1:6" x14ac:dyDescent="0.25">
      <c r="A50" s="2" t="s">
        <v>71</v>
      </c>
      <c r="B50" s="24" t="s">
        <v>42</v>
      </c>
      <c r="C50" s="25"/>
      <c r="D50" s="2">
        <v>400</v>
      </c>
      <c r="E50" s="5">
        <v>40</v>
      </c>
      <c r="F50" s="5">
        <f t="shared" si="1"/>
        <v>16000</v>
      </c>
    </row>
    <row r="51" spans="1:6" x14ac:dyDescent="0.25">
      <c r="A51" s="2" t="s">
        <v>72</v>
      </c>
      <c r="B51" s="24" t="s">
        <v>43</v>
      </c>
      <c r="C51" s="25"/>
      <c r="D51" s="2">
        <v>350</v>
      </c>
      <c r="E51" s="5">
        <v>35</v>
      </c>
      <c r="F51" s="5">
        <f t="shared" si="1"/>
        <v>12250</v>
      </c>
    </row>
    <row r="52" spans="1:6" x14ac:dyDescent="0.25">
      <c r="A52" s="2" t="s">
        <v>73</v>
      </c>
      <c r="B52" s="24" t="s">
        <v>44</v>
      </c>
      <c r="C52" s="25"/>
      <c r="D52" s="2">
        <v>800</v>
      </c>
      <c r="E52" s="5">
        <v>25</v>
      </c>
      <c r="F52" s="5">
        <f>D52*E52</f>
        <v>20000</v>
      </c>
    </row>
    <row r="53" spans="1:6" x14ac:dyDescent="0.25">
      <c r="A53" s="2"/>
      <c r="B53" s="24"/>
      <c r="C53" s="25"/>
      <c r="D53" s="2"/>
      <c r="E53" s="5"/>
      <c r="F53" s="5">
        <f>D53*E53</f>
        <v>0</v>
      </c>
    </row>
    <row r="54" spans="1:6" x14ac:dyDescent="0.25">
      <c r="E54" s="12" t="s">
        <v>31</v>
      </c>
      <c r="F54" s="14">
        <f>SUM(F48:F52)</f>
        <v>70250</v>
      </c>
    </row>
    <row r="56" spans="1:6" x14ac:dyDescent="0.25">
      <c r="A56" s="23" t="s">
        <v>78</v>
      </c>
      <c r="B56" s="23"/>
      <c r="C56" s="23"/>
      <c r="D56" s="23"/>
      <c r="E56" s="23"/>
      <c r="F56" s="23"/>
    </row>
    <row r="57" spans="1:6" x14ac:dyDescent="0.25">
      <c r="A57" s="11" t="s">
        <v>27</v>
      </c>
      <c r="B57" s="26" t="s">
        <v>74</v>
      </c>
      <c r="C57" s="27"/>
      <c r="D57" s="11" t="s">
        <v>28</v>
      </c>
      <c r="E57" s="11" t="s">
        <v>29</v>
      </c>
      <c r="F57" s="11" t="s">
        <v>8</v>
      </c>
    </row>
    <row r="58" spans="1:6" x14ac:dyDescent="0.25">
      <c r="A58" s="2" t="s">
        <v>45</v>
      </c>
      <c r="B58" s="24">
        <v>1</v>
      </c>
      <c r="C58" s="25"/>
      <c r="D58" s="7">
        <v>50000</v>
      </c>
      <c r="E58" s="7">
        <v>5000</v>
      </c>
      <c r="F58" s="7">
        <f>D58+E58</f>
        <v>55000</v>
      </c>
    </row>
    <row r="59" spans="1:6" x14ac:dyDescent="0.25">
      <c r="A59" s="2" t="s">
        <v>46</v>
      </c>
      <c r="B59" s="24">
        <v>2</v>
      </c>
      <c r="C59" s="25"/>
      <c r="D59" s="7">
        <v>25000</v>
      </c>
      <c r="E59" s="7">
        <v>7000</v>
      </c>
      <c r="F59" s="7">
        <f t="shared" ref="F59:F62" si="2">D59+E59</f>
        <v>32000</v>
      </c>
    </row>
    <row r="60" spans="1:6" x14ac:dyDescent="0.25">
      <c r="A60" s="2" t="s">
        <v>47</v>
      </c>
      <c r="B60" s="24">
        <v>1</v>
      </c>
      <c r="C60" s="25"/>
      <c r="D60" s="7">
        <v>100000</v>
      </c>
      <c r="E60" s="7">
        <v>10000</v>
      </c>
      <c r="F60" s="7">
        <f t="shared" si="2"/>
        <v>110000</v>
      </c>
    </row>
    <row r="61" spans="1:6" x14ac:dyDescent="0.25">
      <c r="A61" s="2" t="s">
        <v>48</v>
      </c>
      <c r="B61" s="24">
        <v>15</v>
      </c>
      <c r="C61" s="25"/>
      <c r="D61" s="7">
        <v>15000</v>
      </c>
      <c r="E61" s="7">
        <v>1500</v>
      </c>
      <c r="F61" s="7">
        <f t="shared" si="2"/>
        <v>16500</v>
      </c>
    </row>
    <row r="62" spans="1:6" x14ac:dyDescent="0.25">
      <c r="A62" s="2"/>
      <c r="B62" s="24"/>
      <c r="C62" s="25"/>
      <c r="D62" s="2"/>
      <c r="E62" s="2"/>
      <c r="F62" s="7">
        <f t="shared" si="2"/>
        <v>0</v>
      </c>
    </row>
    <row r="63" spans="1:6" x14ac:dyDescent="0.25">
      <c r="E63" s="6" t="s">
        <v>32</v>
      </c>
      <c r="F63" s="9">
        <f>SUM(F58:F62)</f>
        <v>213500</v>
      </c>
    </row>
    <row r="65" spans="1:6" x14ac:dyDescent="0.25">
      <c r="A65" s="32" t="s">
        <v>79</v>
      </c>
      <c r="B65" s="33"/>
      <c r="C65" s="33"/>
      <c r="D65" s="33"/>
      <c r="E65" s="34"/>
    </row>
    <row r="66" spans="1:6" x14ac:dyDescent="0.25">
      <c r="A66" s="11" t="s">
        <v>11</v>
      </c>
      <c r="B66" s="11" t="s">
        <v>12</v>
      </c>
      <c r="C66" s="11" t="s">
        <v>75</v>
      </c>
      <c r="D66" s="11" t="s">
        <v>13</v>
      </c>
      <c r="E66" s="11" t="s">
        <v>14</v>
      </c>
    </row>
    <row r="67" spans="1:6" x14ac:dyDescent="0.25">
      <c r="A67" s="2" t="s">
        <v>49</v>
      </c>
      <c r="B67" s="2" t="s">
        <v>50</v>
      </c>
      <c r="C67" s="5">
        <v>80000</v>
      </c>
      <c r="D67" s="10">
        <v>0.1</v>
      </c>
      <c r="E67" s="7">
        <f>C67*D67</f>
        <v>8000</v>
      </c>
    </row>
    <row r="68" spans="1:6" x14ac:dyDescent="0.25">
      <c r="A68" s="2" t="s">
        <v>51</v>
      </c>
      <c r="B68" s="2" t="s">
        <v>52</v>
      </c>
      <c r="C68" s="5">
        <v>150000</v>
      </c>
      <c r="D68" s="10">
        <v>0.05</v>
      </c>
      <c r="E68" s="7">
        <f t="shared" ref="E68:E70" si="3">C68*D68</f>
        <v>7500</v>
      </c>
    </row>
    <row r="69" spans="1:6" x14ac:dyDescent="0.25">
      <c r="A69" s="2" t="s">
        <v>53</v>
      </c>
      <c r="B69" s="2" t="s">
        <v>54</v>
      </c>
      <c r="C69" s="5">
        <v>15000</v>
      </c>
      <c r="D69" s="10">
        <v>0.02</v>
      </c>
      <c r="E69" s="7">
        <f t="shared" si="3"/>
        <v>300</v>
      </c>
    </row>
    <row r="70" spans="1:6" x14ac:dyDescent="0.25">
      <c r="A70" s="2" t="s">
        <v>55</v>
      </c>
      <c r="B70" s="2" t="s">
        <v>56</v>
      </c>
      <c r="C70" s="5">
        <v>7500</v>
      </c>
      <c r="D70" s="2">
        <v>1</v>
      </c>
      <c r="E70" s="7">
        <f t="shared" si="3"/>
        <v>7500</v>
      </c>
    </row>
    <row r="71" spans="1:6" x14ac:dyDescent="0.25">
      <c r="A71" s="2"/>
      <c r="B71" s="2"/>
      <c r="C71" s="2"/>
      <c r="D71" s="2"/>
      <c r="E71" s="2"/>
    </row>
    <row r="72" spans="1:6" x14ac:dyDescent="0.25">
      <c r="D72" s="6" t="s">
        <v>34</v>
      </c>
      <c r="E72" s="9">
        <f>SUM(E67:E71)</f>
        <v>23300</v>
      </c>
    </row>
    <row r="74" spans="1:6" x14ac:dyDescent="0.25">
      <c r="A74" s="32" t="s">
        <v>59</v>
      </c>
      <c r="B74" s="33"/>
      <c r="C74" s="33"/>
      <c r="D74" s="33"/>
      <c r="E74" s="33"/>
      <c r="F74" s="34"/>
    </row>
    <row r="75" spans="1:6" x14ac:dyDescent="0.25">
      <c r="A75" s="11" t="s">
        <v>25</v>
      </c>
      <c r="B75" s="26" t="s">
        <v>22</v>
      </c>
      <c r="C75" s="27"/>
      <c r="D75" s="11" t="s">
        <v>24</v>
      </c>
      <c r="E75" s="11" t="s">
        <v>23</v>
      </c>
      <c r="F75" s="11" t="s">
        <v>60</v>
      </c>
    </row>
    <row r="76" spans="1:6" x14ac:dyDescent="0.25">
      <c r="A76" s="2" t="s">
        <v>9</v>
      </c>
      <c r="B76" s="30">
        <v>300000</v>
      </c>
      <c r="C76" s="31"/>
      <c r="D76" s="2" t="s">
        <v>9</v>
      </c>
      <c r="E76" s="5">
        <f>F44</f>
        <v>385300</v>
      </c>
      <c r="F76" s="15">
        <f>B76-E76</f>
        <v>-85300</v>
      </c>
    </row>
    <row r="77" spans="1:6" x14ac:dyDescent="0.25">
      <c r="A77" s="2" t="s">
        <v>10</v>
      </c>
      <c r="B77" s="30">
        <v>75000</v>
      </c>
      <c r="C77" s="31"/>
      <c r="D77" s="2" t="s">
        <v>10</v>
      </c>
      <c r="E77" s="5">
        <f>F54</f>
        <v>70250</v>
      </c>
      <c r="F77" s="15">
        <f t="shared" ref="F77:F79" si="4">B77-E77</f>
        <v>4750</v>
      </c>
    </row>
    <row r="78" spans="1:6" x14ac:dyDescent="0.25">
      <c r="A78" s="2" t="s">
        <v>26</v>
      </c>
      <c r="B78" s="30">
        <v>209000</v>
      </c>
      <c r="C78" s="31"/>
      <c r="D78" s="2" t="s">
        <v>26</v>
      </c>
      <c r="E78" s="20">
        <f>F63</f>
        <v>213500</v>
      </c>
      <c r="F78" s="15">
        <f t="shared" si="4"/>
        <v>-4500</v>
      </c>
    </row>
    <row r="79" spans="1:6" x14ac:dyDescent="0.25">
      <c r="A79" s="2" t="s">
        <v>30</v>
      </c>
      <c r="B79" s="30">
        <v>43470</v>
      </c>
      <c r="C79" s="31"/>
      <c r="D79" s="2" t="s">
        <v>30</v>
      </c>
      <c r="E79" s="20">
        <f>E72</f>
        <v>23300</v>
      </c>
      <c r="F79" s="15">
        <f t="shared" si="4"/>
        <v>20170</v>
      </c>
    </row>
    <row r="80" spans="1:6" x14ac:dyDescent="0.25">
      <c r="A80" s="18" t="s">
        <v>58</v>
      </c>
      <c r="B80" s="28">
        <f>SUM(B76:B79)</f>
        <v>627470</v>
      </c>
      <c r="C80" s="29"/>
      <c r="D80" s="18" t="s">
        <v>57</v>
      </c>
      <c r="E80" s="19">
        <f>SUM(E76:E79)</f>
        <v>692350</v>
      </c>
      <c r="F80" s="19">
        <f>SUM(F76:F79)</f>
        <v>-64880</v>
      </c>
    </row>
    <row r="82" spans="4:4" x14ac:dyDescent="0.25">
      <c r="D82" s="3" t="s">
        <v>18</v>
      </c>
    </row>
    <row r="83" spans="4:4" ht="30" customHeight="1" x14ac:dyDescent="0.25">
      <c r="D83" s="17" t="s">
        <v>19</v>
      </c>
    </row>
    <row r="84" spans="4:4" ht="30" customHeight="1" x14ac:dyDescent="0.25">
      <c r="D84" s="17" t="s">
        <v>20</v>
      </c>
    </row>
    <row r="85" spans="4:4" x14ac:dyDescent="0.25">
      <c r="D85" s="17" t="s">
        <v>21</v>
      </c>
    </row>
  </sheetData>
  <mergeCells count="36">
    <mergeCell ref="B62:C62"/>
    <mergeCell ref="B80:C80"/>
    <mergeCell ref="B79:C79"/>
    <mergeCell ref="B78:C78"/>
    <mergeCell ref="B77:C77"/>
    <mergeCell ref="B76:C76"/>
    <mergeCell ref="B75:C75"/>
    <mergeCell ref="A65:E65"/>
    <mergeCell ref="A74:F74"/>
    <mergeCell ref="B43:C43"/>
    <mergeCell ref="B42:C42"/>
    <mergeCell ref="B41:C41"/>
    <mergeCell ref="B40:C40"/>
    <mergeCell ref="B39:C39"/>
    <mergeCell ref="B47:C47"/>
    <mergeCell ref="B61:C61"/>
    <mergeCell ref="B60:C60"/>
    <mergeCell ref="B59:C59"/>
    <mergeCell ref="B58:C58"/>
    <mergeCell ref="B57:C57"/>
    <mergeCell ref="A1:I1"/>
    <mergeCell ref="A2:F2"/>
    <mergeCell ref="A37:F37"/>
    <mergeCell ref="A46:F46"/>
    <mergeCell ref="A56:F56"/>
    <mergeCell ref="A6:F6"/>
    <mergeCell ref="A5:F5"/>
    <mergeCell ref="A4:F4"/>
    <mergeCell ref="A3:F3"/>
    <mergeCell ref="B52:C52"/>
    <mergeCell ref="B51:C51"/>
    <mergeCell ref="B50:C50"/>
    <mergeCell ref="B49:C49"/>
    <mergeCell ref="B48:C48"/>
    <mergeCell ref="B38:C38"/>
    <mergeCell ref="B53:C53"/>
  </mergeCells>
  <hyperlinks>
    <hyperlink ref="D83" r:id="rId1" xr:uid="{71A02942-CE19-4EBE-B5BF-10D2738CC6E3}"/>
    <hyperlink ref="D84" r:id="rId2" xr:uid="{E8149B40-53CB-4C13-9959-480A9EBDD932}"/>
    <hyperlink ref="D85" r:id="rId3" xr:uid="{4A2C7CC0-762A-472F-9DF0-53B58A36C5B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Dashboard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Tristancho</dc:creator>
  <cp:lastModifiedBy>William Malsam</cp:lastModifiedBy>
  <dcterms:created xsi:type="dcterms:W3CDTF">2025-01-16T22:20:28Z</dcterms:created>
  <dcterms:modified xsi:type="dcterms:W3CDTF">2025-01-31T20:50:15Z</dcterms:modified>
</cp:coreProperties>
</file>