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ikmaz/Documents/KU/Spring 2019/INTL 450/Final Project/data/data/"/>
    </mc:Choice>
  </mc:AlternateContent>
  <xr:revisionPtr revIDLastSave="0" documentId="13_ncr:1_{8D9FBA69-F30A-CC4C-8EBC-05B76A5A5AC8}" xr6:coauthVersionLast="43" xr6:coauthVersionMax="43" xr10:uidLastSave="{00000000-0000-0000-0000-000000000000}"/>
  <bookViews>
    <workbookView xWindow="0" yWindow="460" windowWidth="25600" windowHeight="14560" xr2:uid="{2B464095-45FC-0A40-8992-E8B3F8D00DCE}"/>
  </bookViews>
  <sheets>
    <sheet name="Sheet1" sheetId="1" r:id="rId1"/>
  </sheets>
  <definedNames>
    <definedName name="_xlchart.v1.11" hidden="1">Sheet1!$A$2:$A$11</definedName>
    <definedName name="_xlchart.v1.12" hidden="1">Sheet1!$B$1</definedName>
    <definedName name="_xlchart.v1.13" hidden="1">Sheet1!$B$2:$B$11</definedName>
    <definedName name="_xlchart.v1.14" hidden="1">Sheet1!$C$1</definedName>
    <definedName name="_xlchart.v1.15" hidden="1">Sheet1!$C$2:$C$11</definedName>
    <definedName name="_xlchart.v1.16" hidden="1">Sheet1!$D$1</definedName>
    <definedName name="_xlchart.v1.17" hidden="1">Sheet1!$D$2:$D$11</definedName>
    <definedName name="_xlchart.v1.18" hidden="1">Sheet1!$E$1</definedName>
    <definedName name="_xlchart.v1.19" hidden="1">Sheet1!$E$2:$E$11</definedName>
    <definedName name="_xlchart.v1.20" hidden="1">Sheet1!$F$1</definedName>
    <definedName name="_xlchart.v1.21" hidden="1">Sheet1!$F$2:$F$11</definedName>
    <definedName name="_xlchart.v2.0" hidden="1">Sheet1!$A$2:$A$11</definedName>
    <definedName name="_xlchart.v2.1" hidden="1">Sheet1!$B$1</definedName>
    <definedName name="_xlchart.v2.10" hidden="1">Sheet1!$F$2:$F$11</definedName>
    <definedName name="_xlchart.v2.2" hidden="1">Sheet1!$B$2:$B$11</definedName>
    <definedName name="_xlchart.v2.3" hidden="1">Sheet1!$C$1</definedName>
    <definedName name="_xlchart.v2.4" hidden="1">Sheet1!$C$2:$C$11</definedName>
    <definedName name="_xlchart.v2.5" hidden="1">Sheet1!$D$1</definedName>
    <definedName name="_xlchart.v2.6" hidden="1">Sheet1!$D$2:$D$11</definedName>
    <definedName name="_xlchart.v2.7" hidden="1">Sheet1!$E$1</definedName>
    <definedName name="_xlchart.v2.8" hidden="1">Sheet1!$E$2:$E$11</definedName>
    <definedName name="_xlchart.v2.9" hidden="1">Sheet1!$F$1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<sst xmlns="http://schemas.openxmlformats.org/spreadsheetml/2006/main" count="26" uniqueCount="21">
  <si>
    <t>2010 referandum</t>
  </si>
  <si>
    <t>2017 referandum</t>
  </si>
  <si>
    <t>unemployment</t>
  </si>
  <si>
    <t>ppp</t>
  </si>
  <si>
    <t>gdp per capita/cpi</t>
  </si>
  <si>
    <t>median age</t>
  </si>
  <si>
    <t>government votes</t>
  </si>
  <si>
    <t>election</t>
  </si>
  <si>
    <t>Column 1</t>
  </si>
  <si>
    <t>Column 2</t>
  </si>
  <si>
    <t>Column 3</t>
  </si>
  <si>
    <t>Column 4</t>
  </si>
  <si>
    <t>Column 5</t>
  </si>
  <si>
    <t>2004 local</t>
  </si>
  <si>
    <t>2009 local</t>
  </si>
  <si>
    <t>2014 local</t>
  </si>
  <si>
    <t>2019 local</t>
  </si>
  <si>
    <t>2007 general</t>
  </si>
  <si>
    <t>2011 general</t>
  </si>
  <si>
    <t>2015 general</t>
  </si>
  <si>
    <t>2018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</si>
</sst>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0"/>
    <numFmt numFmtId="166" formatCode="0.0"/>
  </numFmts>
  <fonts count="8">
    <font>
      <sz val="12"/>
      <color theme="1"/>
      <name val="Calibri"/>
      <family val="2"/>
      <scheme val="minor"/>
    </font>
    <font>
      <sz val="10"/>
      <name val="Arial Tur"/>
      <charset val="162"/>
    </font>
    <font>
      <sz val="10"/>
      <name val="Arial"/>
      <family val="2"/>
      <charset val="162"/>
    </font>
    <font>
      <sz val="12"/>
      <color theme="1"/>
      <name val="Calibri Light"/>
      <family val="2"/>
    </font>
    <font>
      <sz val="12"/>
      <name val="Calibri Light"/>
      <family val="2"/>
    </font>
    <font>
      <sz val="12"/>
      <color rgb="FF222222"/>
      <name val="Calibri Light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3" fillId="2" borderId="0" xfId="0" applyFont="1" applyFill="1" applyBorder="1"/>
    <xf numFmtId="0" fontId="3" fillId="2" borderId="4" xfId="0" applyFont="1" applyFill="1" applyBorder="1"/>
    <xf numFmtId="164" fontId="3" fillId="2" borderId="0" xfId="0" applyNumberFormat="1" applyFont="1" applyFill="1" applyBorder="1"/>
    <xf numFmtId="3" fontId="3" fillId="2" borderId="0" xfId="0" applyNumberFormat="1" applyFont="1" applyFill="1" applyBorder="1"/>
    <xf numFmtId="4" fontId="3" fillId="2" borderId="0" xfId="0" applyNumberFormat="1" applyFont="1" applyFill="1" applyBorder="1"/>
    <xf numFmtId="166" fontId="4" fillId="2" borderId="4" xfId="1" applyNumberFormat="1" applyFont="1" applyFill="1" applyBorder="1" applyAlignment="1"/>
    <xf numFmtId="165" fontId="3" fillId="2" borderId="0" xfId="0" applyNumberFormat="1" applyFont="1" applyFill="1" applyBorder="1"/>
    <xf numFmtId="0" fontId="5" fillId="2" borderId="0" xfId="0" applyFont="1" applyFill="1" applyBorder="1"/>
    <xf numFmtId="166" fontId="4" fillId="2" borderId="4" xfId="1" applyNumberFormat="1" applyFont="1" applyFill="1" applyBorder="1" applyAlignment="1">
      <alignment horizontal="right"/>
    </xf>
    <xf numFmtId="0" fontId="3" fillId="2" borderId="5" xfId="0" applyFont="1" applyFill="1" applyBorder="1"/>
    <xf numFmtId="166" fontId="4" fillId="2" borderId="6" xfId="1" applyNumberFormat="1" applyFont="1" applyFill="1" applyBorder="1" applyAlignment="1">
      <alignment horizontal="right"/>
    </xf>
    <xf numFmtId="0" fontId="7" fillId="3" borderId="10" xfId="0" applyFont="1" applyFill="1" applyBorder="1"/>
    <xf numFmtId="0" fontId="3" fillId="3" borderId="11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7" fillId="5" borderId="9" xfId="0" applyFont="1" applyFill="1" applyBorder="1"/>
    <xf numFmtId="0" fontId="6" fillId="6" borderId="1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0" fillId="6" borderId="3" xfId="0" applyFill="1" applyBorder="1" applyAlignment="1"/>
    <xf numFmtId="0" fontId="0" fillId="6" borderId="0" xfId="0" applyFill="1" applyBorder="1" applyAlignment="1"/>
    <xf numFmtId="0" fontId="0" fillId="6" borderId="4" xfId="0" applyFill="1" applyBorder="1" applyAlignment="1"/>
    <xf numFmtId="0" fontId="0" fillId="6" borderId="15" xfId="0" applyFill="1" applyBorder="1" applyAlignment="1"/>
    <xf numFmtId="0" fontId="0" fillId="6" borderId="1" xfId="0" applyFill="1" applyBorder="1" applyAlignment="1"/>
    <xf numFmtId="0" fontId="0" fillId="6" borderId="13" xfId="0" applyFill="1" applyBorder="1" applyAlignment="1"/>
  </cellXfs>
  <cellStyles count="3">
    <cellStyle name="Normal" xfId="0" builtinId="0"/>
    <cellStyle name="Normal 10" xfId="1" xr:uid="{9B92D8F1-8B56-8440-AF4C-B04B4DB75FF7}"/>
    <cellStyle name="Normal 2" xfId="2" xr:uid="{1661E5A3-B797-CD44-977F-1AF508D902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government votes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2004 local</c:v>
                </c:pt>
                <c:pt idx="1">
                  <c:v>2007 general</c:v>
                </c:pt>
                <c:pt idx="2">
                  <c:v>2009 local</c:v>
                </c:pt>
                <c:pt idx="3">
                  <c:v>2010 referandum</c:v>
                </c:pt>
                <c:pt idx="4">
                  <c:v>2011 general</c:v>
                </c:pt>
                <c:pt idx="5">
                  <c:v>2014 local</c:v>
                </c:pt>
                <c:pt idx="6">
                  <c:v>2015 general</c:v>
                </c:pt>
                <c:pt idx="7">
                  <c:v>2017 referandum</c:v>
                </c:pt>
                <c:pt idx="8">
                  <c:v>2018 general</c:v>
                </c:pt>
                <c:pt idx="9">
                  <c:v>2019 local</c:v>
                </c:pt>
              </c:strCache>
            </c:str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0.43868227121007991</c:v>
                </c:pt>
                <c:pt idx="1">
                  <c:v>0.4586604644558912</c:v>
                </c:pt>
                <c:pt idx="2">
                  <c:v>0.43105374403381863</c:v>
                </c:pt>
                <c:pt idx="3">
                  <c:v>0.54638835093833438</c:v>
                </c:pt>
                <c:pt idx="4">
                  <c:v>0.49343417273115237</c:v>
                </c:pt>
                <c:pt idx="5">
                  <c:v>0.40551550558335658</c:v>
                </c:pt>
                <c:pt idx="6">
                  <c:v>0.44050356281491082</c:v>
                </c:pt>
                <c:pt idx="7">
                  <c:v>0.48702346702566457</c:v>
                </c:pt>
                <c:pt idx="8">
                  <c:v>0.5166145722953025</c:v>
                </c:pt>
                <c:pt idx="9">
                  <c:v>0.48155100854046357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5-F747-8488-2EFB9F61E6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unemployment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2004 local</c:v>
                </c:pt>
                <c:pt idx="1">
                  <c:v>2007 general</c:v>
                </c:pt>
                <c:pt idx="2">
                  <c:v>2009 local</c:v>
                </c:pt>
                <c:pt idx="3">
                  <c:v>2010 referandum</c:v>
                </c:pt>
                <c:pt idx="4">
                  <c:v>2011 general</c:v>
                </c:pt>
                <c:pt idx="5">
                  <c:v>2014 local</c:v>
                </c:pt>
                <c:pt idx="6">
                  <c:v>2015 general</c:v>
                </c:pt>
                <c:pt idx="7">
                  <c:v>2017 referandum</c:v>
                </c:pt>
                <c:pt idx="8">
                  <c:v>2018 general</c:v>
                </c:pt>
                <c:pt idx="9">
                  <c:v>2019 local</c:v>
                </c:pt>
              </c:strCache>
            </c:strRef>
          </c:xVal>
          <c:yVal>
            <c:numRef>
              <c:f>Sheet1!$C$2:$C$11</c:f>
              <c:numCache>
                <c:formatCode>#,##0.00000</c:formatCode>
                <c:ptCount val="10"/>
                <c:pt idx="0" formatCode="General">
                  <c:v>0.105419998168945</c:v>
                </c:pt>
                <c:pt idx="1">
                  <c:v>8.7180004120000001E-2</c:v>
                </c:pt>
                <c:pt idx="2" formatCode="0.00000">
                  <c:v>9.7100000379999996E-2</c:v>
                </c:pt>
                <c:pt idx="3" formatCode="General">
                  <c:v>0.12552000050000001</c:v>
                </c:pt>
                <c:pt idx="4" formatCode="General">
                  <c:v>0.10659999847412099</c:v>
                </c:pt>
                <c:pt idx="5" formatCode="General">
                  <c:v>8.7320003509521502E-2</c:v>
                </c:pt>
                <c:pt idx="6" formatCode="0.00000">
                  <c:v>9.8800001144409205E-2</c:v>
                </c:pt>
                <c:pt idx="7" formatCode="General">
                  <c:v>0.1083899975</c:v>
                </c:pt>
                <c:pt idx="8" formatCode="General">
                  <c:v>0.1081900024</c:v>
                </c:pt>
                <c:pt idx="9" formatCode="General">
                  <c:v>0.108950004577637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5-F747-8488-2EFB9F61E6D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gdp per capita/cpi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2004 local</c:v>
                </c:pt>
                <c:pt idx="1">
                  <c:v>2007 general</c:v>
                </c:pt>
                <c:pt idx="2">
                  <c:v>2009 local</c:v>
                </c:pt>
                <c:pt idx="3">
                  <c:v>2010 referandum</c:v>
                </c:pt>
                <c:pt idx="4">
                  <c:v>2011 general</c:v>
                </c:pt>
                <c:pt idx="5">
                  <c:v>2014 local</c:v>
                </c:pt>
                <c:pt idx="6">
                  <c:v>2015 general</c:v>
                </c:pt>
                <c:pt idx="7">
                  <c:v>2017 referandum</c:v>
                </c:pt>
                <c:pt idx="8">
                  <c:v>2018 general</c:v>
                </c:pt>
                <c:pt idx="9">
                  <c:v>2019 local</c:v>
                </c:pt>
              </c:strCache>
            </c:strRef>
          </c:xVal>
          <c:yVal>
            <c:numRef>
              <c:f>Sheet1!$D$2:$D$11</c:f>
              <c:numCache>
                <c:formatCode>#,##0</c:formatCode>
                <c:ptCount val="10"/>
                <c:pt idx="0" formatCode="General">
                  <c:v>70.069999999999993</c:v>
                </c:pt>
                <c:pt idx="1">
                  <c:v>88.451382416899662</c:v>
                </c:pt>
                <c:pt idx="2" formatCode="General">
                  <c:v>90.52760894866158</c:v>
                </c:pt>
                <c:pt idx="3" formatCode="General">
                  <c:v>84.40847127555989</c:v>
                </c:pt>
                <c:pt idx="4" formatCode="General">
                  <c:v>88.901345291479814</c:v>
                </c:pt>
                <c:pt idx="5" formatCode="General">
                  <c:v>106.89515584941303</c:v>
                </c:pt>
                <c:pt idx="6" formatCode="General">
                  <c:v>109.44963226179654</c:v>
                </c:pt>
                <c:pt idx="7" formatCode="General">
                  <c:v>117.15862560085453</c:v>
                </c:pt>
                <c:pt idx="8" formatCode="General">
                  <c:v>123.91875440507465</c:v>
                </c:pt>
                <c:pt idx="9" formatCode="General">
                  <c:v>125.19758764078981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75-F747-8488-2EFB9F61E6D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2004 local</c:v>
                </c:pt>
                <c:pt idx="1">
                  <c:v>2007 general</c:v>
                </c:pt>
                <c:pt idx="2">
                  <c:v>2009 local</c:v>
                </c:pt>
                <c:pt idx="3">
                  <c:v>2010 referandum</c:v>
                </c:pt>
                <c:pt idx="4">
                  <c:v>2011 general</c:v>
                </c:pt>
                <c:pt idx="5">
                  <c:v>2014 local</c:v>
                </c:pt>
                <c:pt idx="6">
                  <c:v>2015 general</c:v>
                </c:pt>
                <c:pt idx="7">
                  <c:v>2017 referandum</c:v>
                </c:pt>
                <c:pt idx="8">
                  <c:v>2018 general</c:v>
                </c:pt>
                <c:pt idx="9">
                  <c:v>2019 local</c:v>
                </c:pt>
              </c:strCache>
            </c:strRef>
          </c:xVal>
          <c:yVal>
            <c:numRef>
              <c:f>Sheet1!$E$2:$E$11</c:f>
              <c:numCache>
                <c:formatCode>#,##0.00</c:formatCode>
                <c:ptCount val="10"/>
                <c:pt idx="0" formatCode="General">
                  <c:v>0.74</c:v>
                </c:pt>
                <c:pt idx="1">
                  <c:v>0.84</c:v>
                </c:pt>
                <c:pt idx="2" formatCode="General">
                  <c:v>0.88</c:v>
                </c:pt>
                <c:pt idx="3" formatCode="General">
                  <c:v>0.9</c:v>
                </c:pt>
                <c:pt idx="4" formatCode="General">
                  <c:v>0.92</c:v>
                </c:pt>
                <c:pt idx="5" formatCode="General">
                  <c:v>1.07</c:v>
                </c:pt>
                <c:pt idx="6" formatCode="General">
                  <c:v>1.1000000000000001</c:v>
                </c:pt>
                <c:pt idx="7" formatCode="General">
                  <c:v>1.25</c:v>
                </c:pt>
                <c:pt idx="8" formatCode="General">
                  <c:v>1.37</c:v>
                </c:pt>
                <c:pt idx="9" formatCode="General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75-F747-8488-2EFB9F61E6D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 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2004 local</c:v>
                </c:pt>
                <c:pt idx="1">
                  <c:v>2007 general</c:v>
                </c:pt>
                <c:pt idx="2">
                  <c:v>2009 local</c:v>
                </c:pt>
                <c:pt idx="3">
                  <c:v>2010 referandum</c:v>
                </c:pt>
                <c:pt idx="4">
                  <c:v>2011 general</c:v>
                </c:pt>
                <c:pt idx="5">
                  <c:v>2014 local</c:v>
                </c:pt>
                <c:pt idx="6">
                  <c:v>2015 general</c:v>
                </c:pt>
                <c:pt idx="7">
                  <c:v>2017 referandum</c:v>
                </c:pt>
                <c:pt idx="8">
                  <c:v>2018 general</c:v>
                </c:pt>
                <c:pt idx="9">
                  <c:v>2019 local</c:v>
                </c:pt>
              </c:strCache>
            </c:strRef>
          </c:xVal>
          <c:yVal>
            <c:numRef>
              <c:f>Sheet1!$F$2:$F$11</c:f>
              <c:numCache>
                <c:formatCode>0.0</c:formatCode>
                <c:ptCount val="10"/>
                <c:pt idx="0" formatCode="General">
                  <c:v>24.8</c:v>
                </c:pt>
                <c:pt idx="1">
                  <c:v>28.265190228898675</c:v>
                </c:pt>
                <c:pt idx="2">
                  <c:v>28.473243003314856</c:v>
                </c:pt>
                <c:pt idx="3">
                  <c:v>28.769158500874191</c:v>
                </c:pt>
                <c:pt idx="4">
                  <c:v>29.223271111392776</c:v>
                </c:pt>
                <c:pt idx="5">
                  <c:v>30.38666381199905</c:v>
                </c:pt>
                <c:pt idx="6">
                  <c:v>30.713548989655777</c:v>
                </c:pt>
                <c:pt idx="7">
                  <c:v>31.383880146633871</c:v>
                </c:pt>
                <c:pt idx="8">
                  <c:v>31.712848606716548</c:v>
                </c:pt>
                <c:pt idx="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75-F747-8488-2EFB9F61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11040"/>
        <c:axId val="306618288"/>
      </c:scatterChart>
      <c:valAx>
        <c:axId val="3066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6618288"/>
        <c:crosses val="autoZero"/>
        <c:crossBetween val="midCat"/>
      </c:valAx>
      <c:valAx>
        <c:axId val="3066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661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329108</xdr:colOff>
      <xdr:row>2</xdr:row>
      <xdr:rowOff>96412</xdr:rowOff>
    </xdr:from>
    <xdr:to>
      <xdr:col>13</xdr:col>
      <xdr:colOff>804334</xdr:colOff>
      <xdr:row>15</xdr:row>
      <xdr:rowOff>149397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75739-DF07-7344-A4EA-A604A0738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D19A-BE52-F146-A9CF-8BDBFD7A660F}">
  <dimension ref="A1:F19"/>
  <sheetViews>
    <sheetView tabSelected="1" zoomScale="93" workbookViewId="0">
      <selection sqref="A1:F19"/>
    </sheetView>
  </sheetViews>
  <sheetFormatPr baseColWidth="10" defaultRowHeight="16"/>
  <cols>
    <col min="1" max="1" width="15.33203125" bestFit="1" customWidth="1"/>
    <col min="2" max="2" width="15.83203125" bestFit="1" customWidth="1"/>
    <col min="3" max="3" width="13.6640625" bestFit="1" customWidth="1"/>
    <col min="4" max="4" width="15.83203125" bestFit="1" customWidth="1"/>
    <col min="5" max="5" width="13" bestFit="1" customWidth="1"/>
    <col min="6" max="6" width="10.6640625" bestFit="1" customWidth="1"/>
  </cols>
  <sheetData>
    <row r="1" spans="1:6" ht="17" thickTop="1">
      <c r="A1" s="16" t="s">
        <v>7</v>
      </c>
      <c r="B1" s="12" t="s">
        <v>6</v>
      </c>
      <c r="C1" s="12" t="s">
        <v>2</v>
      </c>
      <c r="D1" s="12" t="s">
        <v>4</v>
      </c>
      <c r="E1" s="12" t="s">
        <v>3</v>
      </c>
      <c r="F1" s="13" t="s">
        <v>5</v>
      </c>
    </row>
    <row r="2" spans="1:6">
      <c r="A2" s="14" t="s">
        <v>13</v>
      </c>
      <c r="B2" s="1">
        <v>0.43868227121007991</v>
      </c>
      <c r="C2" s="1">
        <v>0.105419998168945</v>
      </c>
      <c r="D2" s="1">
        <f xml:space="preserve"> 7007/100</f>
        <v>70.069999999999993</v>
      </c>
      <c r="E2" s="1">
        <v>0.74</v>
      </c>
      <c r="F2" s="2">
        <v>24.8</v>
      </c>
    </row>
    <row r="3" spans="1:6">
      <c r="A3" s="14" t="s">
        <v>17</v>
      </c>
      <c r="B3" s="1">
        <v>0.4586604644558912</v>
      </c>
      <c r="C3" s="3">
        <v>8.7180004120000001E-2</v>
      </c>
      <c r="D3" s="4">
        <f>11389/128.76</f>
        <v>88.451382416899662</v>
      </c>
      <c r="E3" s="5">
        <v>0.84</v>
      </c>
      <c r="F3" s="6">
        <v>28.265190228898675</v>
      </c>
    </row>
    <row r="4" spans="1:6">
      <c r="A4" s="14" t="s">
        <v>14</v>
      </c>
      <c r="B4" s="1">
        <v>0.43105374403381863</v>
      </c>
      <c r="C4" s="7">
        <v>9.7100000379999996E-2</v>
      </c>
      <c r="D4" s="1">
        <f>14001/154.66</f>
        <v>90.52760894866158</v>
      </c>
      <c r="E4" s="1">
        <v>0.88</v>
      </c>
      <c r="F4" s="6">
        <v>28.473243003314856</v>
      </c>
    </row>
    <row r="5" spans="1:6">
      <c r="A5" s="14" t="s">
        <v>0</v>
      </c>
      <c r="B5" s="1">
        <v>0.54638835093833438</v>
      </c>
      <c r="C5" s="8">
        <v>0.12552000050000001</v>
      </c>
      <c r="D5" s="8">
        <f>13870/164.32</f>
        <v>84.40847127555989</v>
      </c>
      <c r="E5" s="8">
        <v>0.9</v>
      </c>
      <c r="F5" s="6">
        <v>28.769158500874191</v>
      </c>
    </row>
    <row r="6" spans="1:6">
      <c r="A6" s="14" t="s">
        <v>18</v>
      </c>
      <c r="B6" s="1">
        <v>0.49343417273115237</v>
      </c>
      <c r="C6" s="8">
        <v>0.10659999847412099</v>
      </c>
      <c r="D6" s="1">
        <f>15860/178.4</f>
        <v>88.901345291479814</v>
      </c>
      <c r="E6" s="8">
        <v>0.92</v>
      </c>
      <c r="F6" s="6">
        <v>29.223271111392776</v>
      </c>
    </row>
    <row r="7" spans="1:6">
      <c r="A7" s="14" t="s">
        <v>15</v>
      </c>
      <c r="B7" s="1">
        <v>0.40551550558335658</v>
      </c>
      <c r="C7" s="1">
        <v>8.7320003509521502E-2</v>
      </c>
      <c r="D7" s="1">
        <f>23766/222.33</f>
        <v>106.89515584941303</v>
      </c>
      <c r="E7" s="1">
        <v>1.07</v>
      </c>
      <c r="F7" s="6">
        <v>30.38666381199905</v>
      </c>
    </row>
    <row r="8" spans="1:6">
      <c r="A8" s="14" t="s">
        <v>19</v>
      </c>
      <c r="B8" s="1">
        <v>0.44050356281491082</v>
      </c>
      <c r="C8" s="7">
        <v>9.8800001144409205E-2</v>
      </c>
      <c r="D8" s="1">
        <f>26489/242.02</f>
        <v>109.44963226179654</v>
      </c>
      <c r="E8" s="1">
        <v>1.1000000000000001</v>
      </c>
      <c r="F8" s="6">
        <v>30.713548989655777</v>
      </c>
    </row>
    <row r="9" spans="1:6">
      <c r="A9" s="14" t="s">
        <v>1</v>
      </c>
      <c r="B9" s="1">
        <v>0.48702346702566457</v>
      </c>
      <c r="C9" s="1">
        <v>0.1083899975</v>
      </c>
      <c r="D9" s="1">
        <f>32904/280.85</f>
        <v>117.15862560085453</v>
      </c>
      <c r="E9" s="1">
        <v>1.25</v>
      </c>
      <c r="F9" s="9">
        <v>31.383880146633871</v>
      </c>
    </row>
    <row r="10" spans="1:6">
      <c r="A10" s="14" t="s">
        <v>20</v>
      </c>
      <c r="B10" s="1">
        <v>0.5166145722953025</v>
      </c>
      <c r="C10" s="1">
        <v>0.1081900024</v>
      </c>
      <c r="D10" s="1">
        <f>38680/312.14</f>
        <v>123.91875440507465</v>
      </c>
      <c r="E10" s="1">
        <v>1.37</v>
      </c>
      <c r="F10" s="9">
        <v>31.712848606716548</v>
      </c>
    </row>
    <row r="11" spans="1:6" ht="17" thickBot="1">
      <c r="A11" s="15" t="s">
        <v>16</v>
      </c>
      <c r="B11" s="10">
        <v>0.48155100854046357</v>
      </c>
      <c r="C11" s="10">
        <v>0.108950004577637</v>
      </c>
      <c r="D11" s="10">
        <f>45463/363.13</f>
        <v>125.19758764078981</v>
      </c>
      <c r="E11" s="10">
        <v>1.56</v>
      </c>
      <c r="F11" s="11">
        <v>32</v>
      </c>
    </row>
    <row r="12" spans="1:6" ht="17" thickTop="1"/>
    <row r="13" spans="1:6" ht="17" thickBot="1"/>
    <row r="14" spans="1:6">
      <c r="A14" s="17"/>
      <c r="B14" s="18" t="s">
        <v>8</v>
      </c>
      <c r="C14" s="18" t="s">
        <v>9</v>
      </c>
      <c r="D14" s="18" t="s">
        <v>10</v>
      </c>
      <c r="E14" s="18" t="s">
        <v>11</v>
      </c>
      <c r="F14" s="19" t="s">
        <v>12</v>
      </c>
    </row>
    <row r="15" spans="1:6">
      <c r="A15" s="20" t="s">
        <v>8</v>
      </c>
      <c r="B15" s="21">
        <v>1</v>
      </c>
      <c r="C15" s="21"/>
      <c r="D15" s="21"/>
      <c r="E15" s="21"/>
      <c r="F15" s="22"/>
    </row>
    <row r="16" spans="1:6">
      <c r="A16" s="20" t="s">
        <v>9</v>
      </c>
      <c r="B16" s="21">
        <v>0.83503948931301963</v>
      </c>
      <c r="C16" s="21">
        <v>1</v>
      </c>
      <c r="D16" s="21"/>
      <c r="E16" s="21"/>
      <c r="F16" s="22"/>
    </row>
    <row r="17" spans="1:6">
      <c r="A17" s="20" t="s">
        <v>10</v>
      </c>
      <c r="B17" s="21">
        <v>0.13339419343299264</v>
      </c>
      <c r="C17" s="21">
        <v>-4.1454206437801944E-3</v>
      </c>
      <c r="D17" s="21">
        <v>1</v>
      </c>
      <c r="E17" s="21"/>
      <c r="F17" s="22"/>
    </row>
    <row r="18" spans="1:6">
      <c r="A18" s="20" t="s">
        <v>11</v>
      </c>
      <c r="B18" s="21">
        <v>0.25428305687375413</v>
      </c>
      <c r="C18" s="21">
        <v>0.18475616099436876</v>
      </c>
      <c r="D18" s="21">
        <v>0.95118039813135569</v>
      </c>
      <c r="E18" s="21">
        <v>1</v>
      </c>
      <c r="F18" s="22"/>
    </row>
    <row r="19" spans="1:6" ht="17" thickBot="1">
      <c r="A19" s="23" t="s">
        <v>12</v>
      </c>
      <c r="B19" s="24">
        <v>0.25074462534167452</v>
      </c>
      <c r="C19" s="24">
        <v>6.3275665794009811E-2</v>
      </c>
      <c r="D19" s="24">
        <v>0.94972255750126622</v>
      </c>
      <c r="E19" s="24">
        <v>0.87869896772307621</v>
      </c>
      <c r="F19" s="25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KAYA</dc:creator>
  <cp:lastModifiedBy>Microsoft Office User</cp:lastModifiedBy>
  <dcterms:created xsi:type="dcterms:W3CDTF">2019-05-14T19:04:35Z</dcterms:created>
  <dcterms:modified xsi:type="dcterms:W3CDTF">2019-05-25T21:26:31Z</dcterms:modified>
</cp:coreProperties>
</file>