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tables/table2.xml" ContentType="application/vnd.openxmlformats-officedocument.spreadsheetml.table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-For-Data-Analysis\Lookups\"/>
    </mc:Choice>
  </mc:AlternateContent>
  <xr:revisionPtr revIDLastSave="0" documentId="13_ncr:1_{40E3714B-1185-443D-88C9-7D2A61C5E71D}" xr6:coauthVersionLast="47" xr6:coauthVersionMax="47" xr10:uidLastSave="{00000000-0000-0000-0000-000000000000}"/>
  <bookViews>
    <workbookView xWindow="-108" yWindow="-108" windowWidth="23256" windowHeight="12456" activeTab="4" xr2:uid="{472078F1-2B3E-4E70-B37B-6051BD59EE8E}"/>
  </bookViews>
  <sheets>
    <sheet name="CONTENTS" sheetId="1" r:id="rId1"/>
    <sheet name="VLOOKUP" sheetId="2" r:id="rId2"/>
    <sheet name="Filter" sheetId="3" r:id="rId3"/>
    <sheet name="VLookup_With_DataValidation" sheetId="4" r:id="rId4"/>
    <sheet name="Index_Match" sheetId="5" r:id="rId5"/>
  </sheets>
  <definedNames>
    <definedName name="_xlnm._FilterDatabase" localSheetId="1" hidden="1">VLOOKUP!$A$1:$A$21</definedName>
    <definedName name="East" localSheetId="3">VLookup_With_DataValidation!$D$2:$D$1048576</definedName>
    <definedName name="East">VLOOKUP!$D$2:$D$1048576</definedName>
    <definedName name="Name" localSheetId="2">Filter!$A$2:$A$1048576</definedName>
    <definedName name="Name" localSheetId="3">VLookup_With_DataValidation!$A$2:$A$1048576</definedName>
    <definedName name="Name">VLOOKUP!$A$2:$A$1048576</definedName>
    <definedName name="North" localSheetId="3">VLookup_With_DataValidation!$B$2:$B$1048576</definedName>
    <definedName name="North">VLOOKUP!$B$2:$B$1048576</definedName>
    <definedName name="Python">Filter!$B$2:$B$1048576</definedName>
    <definedName name="R_">Filter!$D$2:$D$1048576</definedName>
    <definedName name="South" localSheetId="3">VLookup_With_DataValidation!$C$2:$C$1048576</definedName>
    <definedName name="South">VLOOKUP!$C$2:$C$1048576</definedName>
    <definedName name="SQL">Filter!$C$2:$C$1048576</definedName>
    <definedName name="West" localSheetId="3">VLookup_With_DataValidation!$E$2:$E$1048576</definedName>
    <definedName name="West">VLOOKUP!$E$2:$E$1048576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5" l="1" a="1"/>
  <c r="H14" i="5" s="1"/>
  <c r="H16" i="5" a="1"/>
  <c r="H16" i="5" s="1"/>
  <c r="H12" i="5" a="1"/>
  <c r="H12" i="5" s="1"/>
  <c r="I6" i="5" a="1"/>
  <c r="I6" i="5" s="1"/>
  <c r="I5" i="5" a="1"/>
  <c r="I5" i="5" s="1"/>
  <c r="I7" i="5" s="1"/>
  <c r="I7" i="4" a="1"/>
  <c r="I7" i="4"/>
  <c r="I9" i="2" a="1"/>
  <c r="I9" i="2"/>
  <c r="I8" i="2"/>
  <c r="G6" i="3" a="1"/>
  <c r="G6" i="3" s="1"/>
  <c r="I6" i="4"/>
  <c r="H22" i="3" a="1"/>
  <c r="H22" i="3" s="1"/>
  <c r="G22" i="3" a="1"/>
  <c r="G22" i="3" s="1"/>
  <c r="I22" i="3" a="1"/>
  <c r="I22" i="3" s="1"/>
  <c r="I6" i="3" a="1"/>
  <c r="I6" i="3" s="1"/>
  <c r="H6" i="3" a="1"/>
  <c r="H6" i="3" s="1"/>
  <c r="G3" i="3"/>
  <c r="I3" i="3"/>
  <c r="H3" i="3"/>
  <c r="L4" i="2" a="1"/>
  <c r="L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tc={CA72A9BE-AEF8-4984-83D3-9BC6154CB8F7}</author>
    <author>tc={C6683B40-E840-4355-AEC2-04FDC916BE34}</author>
    <author>tc={78E8C7AC-AC89-4555-9EBD-111C1C74C61F}</author>
  </authors>
  <commentList>
    <comment ref="A3" authorId="0" shapeId="0" xr:uid="{CA72A9BE-AEF8-4984-83D3-9BC6154CB8F7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this sheet filter and max and xlookup and v lookkup</t>
      </text>
    </comment>
    <comment ref="A4" authorId="1" shapeId="0" xr:uid="{C6683B40-E840-4355-AEC2-04FDC916BE34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this sheet xlookup and vlokup and data validation</t>
      </text>
    </comment>
    <comment ref="A5" authorId="2" shapeId="0" xr:uid="{78E8C7AC-AC89-4555-9EBD-111C1C74C61F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all marks for each student using index and match
Reply:
    All lookups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tc={50DC10CE-E6A1-4601-8D95-6C75774EDCCA}</author>
    <author>tc={49D25B00-F5D2-4CB1-ABAF-4BCD27F806CB}</author>
  </authors>
  <commentList>
    <comment ref="I8" authorId="0" shapeId="0" xr:uid="{50DC10CE-E6A1-4601-8D95-6C75774EDCCA}">
      <text>
        <t>[Threaded comment]
Your version of Excel allows you to read this threaded comment; however, any edits to it will get removed if the file is opened in a newer version of Excel. Learn more: https://go.microsoft.com/fwlink/?linkid=870924
Comment:
    =VLOOKUP(H4,A:E,MATCH(H5,A1:E1,0),FALSE)</t>
      </text>
    </comment>
    <comment ref="I9" authorId="1" shapeId="0" xr:uid="{49D25B00-F5D2-4CB1-ABAF-4BCD27F806CB}">
      <text>
        <t>[Threaded comment]
Your version of Excel allows you to read this threaded comment; however, any edits to it will get removed if the file is opened in a newer version of Excel. Learn more: https://go.microsoft.com/fwlink/?linkid=870924
Comment:
    =XLOOKUP(H4,A:A,XLOOKUP(H5,B1:E1,B:E),"Not Found",0,1)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tc={4723C604-72C7-4C06-B7BE-9AD2046736B9}</author>
    <author>tc={688C47B3-CFE2-4D6C-B6FE-A650A0E937DA}</author>
    <author>tc={399F639C-DE6B-4F80-8D06-C993A2FE807D}</author>
    <author>tc={0A8C22A0-354F-40C0-8DB9-AE0A5B855B3F}</author>
    <author>tc={60F70BCB-E837-4A27-A072-F7E9BFA222D8}</author>
    <author>tc={1E0A8FE5-78A0-4477-A20B-251CBE14A0C1}</author>
    <author>tc={45B08920-28F2-4036-8923-A277C6C65E68}</author>
  </authors>
  <commentList>
    <comment ref="G3" authorId="0" shapeId="0" xr:uid="{4723C604-72C7-4C06-B7BE-9AD2046736B9}">
      <text>
        <t>[Threaded comment]
Your version of Excel allows you to read this threaded comment; however, any edits to it will get removed if the file is opened in a newer version of Excel. Learn more: https://go.microsoft.com/fwlink/?linkid=870924
Comment:
    =XLOOKUP(MAX(B:B),B:B,A:A,,0,1)</t>
      </text>
    </comment>
    <comment ref="F6" authorId="1" shapeId="0" xr:uid="{688C47B3-CFE2-4D6C-B6FE-A650A0E937DA}">
      <text>
        <t>[Threaded comment]
Your version of Excel allows you to read this threaded comment; however, any edits to it will get removed if the file is opened in a newer version of Excel. Learn more: https://go.microsoft.com/fwlink/?linkid=870924
Comment:
    =FILTER(A:A,B:B&gt;=80)</t>
      </text>
    </comment>
    <comment ref="G6" authorId="2" shapeId="0" xr:uid="{399F639C-DE6B-4F80-8D06-C993A2FE80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=FILTER(Name,Python&gt;=80)
</t>
      </text>
    </comment>
    <comment ref="H6" authorId="3" shapeId="0" xr:uid="{0A8C22A0-354F-40C0-8DB9-AE0A5B855B3F}">
      <text>
        <t>[Threaded comment]
Your version of Excel allows you to read this threaded comment; however, any edits to it will get removed if the file is opened in a newer version of Excel. Learn more: https://go.microsoft.com/fwlink/?linkid=870924
Comment:
    =FILTER(Name,SQL&gt;80)</t>
      </text>
    </comment>
    <comment ref="I6" authorId="4" shapeId="0" xr:uid="{60F70BCB-E837-4A27-A072-F7E9BFA222D8}">
      <text>
        <t>[Threaded comment]
Your version of Excel allows you to read this threaded comment; however, any edits to it will get removed if the file is opened in a newer version of Excel. Learn more: https://go.microsoft.com/fwlink/?linkid=870924
Comment:
    =FILTER(Name,R_&gt;80)</t>
      </text>
    </comment>
    <comment ref="F22" authorId="5" shapeId="0" xr:uid="{1E0A8FE5-78A0-4477-A20B-251CBE14A0C1}">
      <text>
        <t>[Threaded comment]
Your version of Excel allows you to read this threaded comment; however, any edits to it will get removed if the file is opened in a newer version of Excel. Learn more: https://go.microsoft.com/fwlink/?linkid=870924
Comment:
    =COUNTA(FILTER(Name,Python&gt;80))</t>
      </text>
    </comment>
    <comment ref="H22" authorId="6" shapeId="0" xr:uid="{45B08920-28F2-4036-8923-A277C6C65E68}">
      <text>
        <t>[Threaded comment]
Your version of Excel allows you to read this threaded comment; however, any edits to it will get removed if the file is opened in a newer version of Excel. Learn more: https://go.microsoft.com/fwlink/?linkid=870924
Comment:
    =COUNTA(FILTER(Name,SQL&gt;80))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tc={BDF28CAB-5406-4588-98A0-70C39BEC0C84}</author>
    <author>tc={B4529615-D0F0-4521-B509-08D84E68E1A1}</author>
  </authors>
  <commentList>
    <comment ref="I6" authorId="0" shapeId="0" xr:uid="{BDF28CAB-5406-4588-98A0-70C39BEC0C84}">
      <text>
        <t>[Threaded comment]
Your version of Excel allows you to read this threaded comment; however, any edits to it will get removed if the file is opened in a newer version of Excel. Learn more: https://go.microsoft.com/fwlink/?linkid=870924
Comment:
    =VLOOKUP(I3,A:E,MATCH(I4,A1:E1,0),FALSE)</t>
      </text>
    </comment>
    <comment ref="I7" authorId="1" shapeId="0" xr:uid="{B4529615-D0F0-4521-B509-08D84E68E1A1}">
      <text>
        <t>[Threaded comment]
Your version of Excel allows you to read this threaded comment; however, any edits to it will get removed if the file is opened in a newer version of Excel. Learn more: https://go.microsoft.com/fwlink/?linkid=870924
Comment:
    =XLOOKUP(I3,A:A,XLOOKUP(I4,B1:E1,B:E,,0,1),0,1)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tc={CFB28058-085D-4BA7-9D22-E644833F2DC0}</author>
    <author>tc={49526C73-5D9E-4A3F-919B-F56C37D5CF7D}</author>
    <author>tc={AA40870D-61C8-425E-8C61-8DC3D10EA962}</author>
    <author>tc={33EEAF8D-E979-4343-97C7-98114585BBCF}</author>
    <author>tc={D613F698-0D41-4DC6-90CA-8AD0A8DC9ADD}</author>
    <author>tc={32C66494-A95F-4A09-9319-ACD489C30BF2}</author>
  </authors>
  <commentList>
    <comment ref="I5" authorId="0" shapeId="0" xr:uid="{CFB28058-085D-4BA7-9D22-E644833F2DC0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=INDEX(A:F,MATCH(I3,A:A,0),{2,3,4,5,6})</t>
      </text>
    </comment>
    <comment ref="I6" authorId="1" shapeId="0" xr:uid="{49526C73-5D9E-4A3F-919B-F56C37D5CF7D}">
      <text>
        <t>[Threaded comment]
Your version of Excel allows you to read this threaded comment; however, any edits to it will get removed if the file is opened in a newer version of Excel. Learn more: https://go.microsoft.com/fwlink/?linkid=870924
Comment:
    =SUM(INDEX(A:F,MATCH(I3,A:A,0),{2,3,4,5,6}))</t>
      </text>
    </comment>
    <comment ref="I7" authorId="2" shapeId="0" xr:uid="{AA40870D-61C8-425E-8C61-8DC3D10EA962}">
      <text>
        <t>[Threaded comment]
Your version of Excel allows you to read this threaded comment; however, any edits to it will get removed if the file is opened in a newer version of Excel. Learn more: https://go.microsoft.com/fwlink/?linkid=870924
Comment:
    =SUM(I5#)</t>
      </text>
    </comment>
    <comment ref="H11" authorId="3" shapeId="0" xr:uid="{33EEAF8D-E979-4343-97C7-98114585BBCF}">
      <text>
        <t>[Threaded comment]
Your version of Excel allows you to read this threaded comment; however, any edits to it will get removed if the file is opened in a newer version of Excel. Learn more: https://go.microsoft.com/fwlink/?linkid=870924
Comment:
    =XLOOKUP(I3,A:A,B:F,,0,1)</t>
      </text>
    </comment>
    <comment ref="H13" authorId="4" shapeId="0" xr:uid="{D613F698-0D41-4DC6-90CA-8AD0A8DC9ADD}">
      <text>
        <t>[Threaded comment]
Your version of Excel allows you to read this threaded comment; however, any edits to it will get removed if the file is opened in a newer version of Excel. Learn more: https://go.microsoft.com/fwlink/?linkid=870924
Comment:
    =VLOOKUP(I3,A:F,{2,3,4,5,6})</t>
      </text>
    </comment>
    <comment ref="H15" authorId="5" shapeId="0" xr:uid="{32C66494-A95F-4A09-9319-ACD489C30BF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=FILTER(B:F,A:A=I3)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<sst xmlns="http://schemas.openxmlformats.org/spreadsheetml/2006/main" count="140" uniqueCount="74">
  <si>
    <t>Ananya</t>
  </si>
  <si>
    <t>Arjun</t>
  </si>
  <si>
    <t>Divya</t>
  </si>
  <si>
    <t>Rohan</t>
  </si>
  <si>
    <t>Ishita</t>
  </si>
  <si>
    <t>Kabir</t>
  </si>
  <si>
    <t>Meera</t>
  </si>
  <si>
    <t>Vikram</t>
  </si>
  <si>
    <t>Nisha</t>
  </si>
  <si>
    <t>Raj</t>
  </si>
  <si>
    <t>Sneha</t>
  </si>
  <si>
    <t>Anil</t>
  </si>
  <si>
    <t>Pooja</t>
  </si>
  <si>
    <t>Vivek</t>
  </si>
  <si>
    <t>Rekha</t>
  </si>
  <si>
    <t>Gaurav</t>
  </si>
  <si>
    <t>Priya</t>
  </si>
  <si>
    <t>Sameer</t>
  </si>
  <si>
    <t>Tanvi</t>
  </si>
  <si>
    <t>Amit</t>
  </si>
  <si>
    <t>North</t>
  </si>
  <si>
    <t>South</t>
  </si>
  <si>
    <t>East</t>
  </si>
  <si>
    <t>West</t>
  </si>
  <si>
    <t>Name</t>
  </si>
  <si>
    <t>Condition</t>
  </si>
  <si>
    <t>Region</t>
  </si>
  <si>
    <t>Result</t>
  </si>
  <si>
    <t>Sales</t>
  </si>
  <si>
    <t>Xlookup</t>
  </si>
  <si>
    <t>VLOOKUP</t>
  </si>
  <si>
    <t>XLOOKUP</t>
  </si>
  <si>
    <t>Filter</t>
  </si>
  <si>
    <t>Python</t>
  </si>
  <si>
    <t>SQL</t>
  </si>
  <si>
    <t>R</t>
  </si>
  <si>
    <t>Aarav</t>
  </si>
  <si>
    <t>Isha</t>
  </si>
  <si>
    <t>Karan</t>
  </si>
  <si>
    <t>Neha</t>
  </si>
  <si>
    <t>Riya</t>
  </si>
  <si>
    <t>Sahil</t>
  </si>
  <si>
    <t>Yash</t>
  </si>
  <si>
    <t>Aditi</t>
  </si>
  <si>
    <t>Harsh</t>
  </si>
  <si>
    <t>Kavya</t>
  </si>
  <si>
    <t>Manav</t>
  </si>
  <si>
    <t>Rahul</t>
  </si>
  <si>
    <t>Simran</t>
  </si>
  <si>
    <t>Tara</t>
  </si>
  <si>
    <t>Uday</t>
  </si>
  <si>
    <t>Veer</t>
  </si>
  <si>
    <t>Zara</t>
  </si>
  <si>
    <t>Kriti</t>
  </si>
  <si>
    <t>TOPPERS</t>
  </si>
  <si>
    <t xml:space="preserve">From the Above Data set show the names of the students who has scored the maximum in each subject
</t>
  </si>
  <si>
    <t>Count of students who has scored more than 80 in each subject using Filter Function</t>
  </si>
  <si>
    <t>MAX</t>
  </si>
  <si>
    <t>Count</t>
  </si>
  <si>
    <t>Sheets Content</t>
  </si>
  <si>
    <t>VLOOKUP!A1</t>
  </si>
  <si>
    <t>Filter!A1</t>
  </si>
  <si>
    <t>VLookup_With_DataValidation!A1</t>
  </si>
  <si>
    <t>Result (Vlookup)</t>
  </si>
  <si>
    <t>Result (Xlookup)</t>
  </si>
  <si>
    <t>Xlookup also</t>
  </si>
  <si>
    <t>Index_Match!A1</t>
  </si>
  <si>
    <t>Java</t>
  </si>
  <si>
    <t>JavaScript</t>
  </si>
  <si>
    <t>Student Name</t>
  </si>
  <si>
    <t>Total Marks</t>
  </si>
  <si>
    <t>Marks</t>
  </si>
  <si>
    <t>Vlookup</t>
  </si>
  <si>
    <t>Index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</si>
</sst>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sz val="8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6" borderId="0" xfId="0" applyFont="1" applyFill="1" applyAlignment="1">
      <alignment horizontal="center"/>
    </xf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Border="1"/>
    <xf numFmtId="0" fontId="4" fillId="2" borderId="7" xfId="1" applyBorder="1"/>
    <xf numFmtId="0" fontId="7" fillId="2" borderId="7" xfId="1" applyFont="1" applyBorder="1"/>
    <xf numFmtId="0" fontId="2" fillId="7" borderId="7" xfId="0" applyFont="1" applyFill="1" applyBorder="1"/>
    <xf numFmtId="0" fontId="3" fillId="3" borderId="8" xfId="2" applyFont="1" applyBorder="1" applyAlignment="1">
      <alignment horizontal="center"/>
    </xf>
    <xf numFmtId="0" fontId="3" fillId="3" borderId="9" xfId="2" applyFont="1" applyBorder="1" applyAlignment="1">
      <alignment horizontal="center"/>
    </xf>
    <xf numFmtId="0" fontId="3" fillId="3" borderId="10" xfId="2" applyFont="1" applyBorder="1" applyAlignment="1">
      <alignment horizontal="center"/>
    </xf>
    <xf numFmtId="0" fontId="9" fillId="6" borderId="7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8" borderId="0" xfId="0" applyFont="1" applyFill="1" applyAlignment="1">
      <alignment horizontal="center"/>
    </xf>
    <xf numFmtId="0" fontId="0" fillId="0" borderId="0" xfId="0"/>
    <xf numFmtId="0" fontId="10" fillId="0" borderId="0" xfId="3"/>
    <xf numFmtId="0" fontId="0" fillId="9" borderId="7" xfId="0" applyFill="1" applyBorder="1"/>
    <xf numFmtId="0" fontId="3" fillId="9" borderId="0" xfId="0" applyFont="1" applyFill="1"/>
  </cellXfs>
  <cellStyles count="4">
    <cellStyle name="60% - Accent6" xfId="2" builtinId="52"/>
    <cellStyle name="Accent2" xfId="1" builtinId="33"/>
    <cellStyle name="Hyperlink" xfId="3" builtinId="8"/>
    <cellStyle name="Normal" xfId="0" builtinId="0"/>
  </cellStyles>
  <dxfs count="1"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bito Uchiha" id="{2FF482B9-9902-42A8-95BA-8C173EC4E6D2}" userId="053598e7d676b2f0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7D7B54-AB93-41E3-A2DB-CEDABBDA531C}" name="Table2" displayName="Table2" ref="A1:D21" totalsRowShown="0">
  <autoFilter ref="A1:D21" xr:uid="{807D7B54-AB93-41E3-A2DB-CEDABBDA531C}"/>
  <tableColumns count="4">
    <tableColumn id="1" xr3:uid="{97B5C362-8225-4215-9BB9-13E23250844A}" name="Name"/>
    <tableColumn id="2" xr3:uid="{80DC25DB-878D-45D9-9062-402C09296991}" name="Python"/>
    <tableColumn id="3" xr3:uid="{3AB9C2E7-F170-454D-ABBA-DEB52EBA8AAE}" name="SQL"/>
    <tableColumn id="4" xr3:uid="{CABC350A-227E-411F-A5F1-9D5055454093}" name="R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A1AA14-A25E-4D6B-8807-3C4300DC7775}" name="Table3" displayName="Table3" ref="A1:F21" totalsRowShown="0">
  <autoFilter ref="A1:F21" xr:uid="{2EA1AA14-A25E-4D6B-8807-3C4300DC7775}"/>
  <tableColumns count="6">
    <tableColumn id="1" xr3:uid="{465E8A7E-A22F-45B4-B1B0-A9539C79AA9D}" name="Name"/>
    <tableColumn id="2" xr3:uid="{45E8999B-0F27-4C46-8651-C8DDAA8848E0}" name="Python"/>
    <tableColumn id="3" xr3:uid="{48DF1BAA-3791-48DA-9BDB-6BB40C73CDF0}" name="SQL"/>
    <tableColumn id="4" xr3:uid="{8FFE30E1-078E-4CA8-B796-6D015099C4FB}" name="R"/>
    <tableColumn id="5" xr3:uid="{802C63DB-7A73-4A31-9339-35CDD6B164D2}" name="Java"/>
    <tableColumn id="6" xr3:uid="{B52C70B0-366A-45EF-9EEA-2D5A0E08D7C0}" name="JavaScrip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6-20T10:51:45.99" personId="{2FF482B9-9902-42A8-95BA-8C173EC4E6D2}" id="{CA72A9BE-AEF8-4984-83D3-9BC6154CB8F7}">
    <text>In this sheet filter and max and xlookup and v lookkup</text>
  </threadedComment>
  <threadedComment ref="A4" dT="2024-06-20T10:51:22.61" personId="{2FF482B9-9902-42A8-95BA-8C173EC4E6D2}" id="{C6683B40-E840-4355-AEC2-04FDC916BE34}">
    <text>In this sheet xlookup and vlokup and data validation</text>
  </threadedComment>
  <threadedComment ref="A5" dT="2024-06-20T10:55:14.09" personId="{2FF482B9-9902-42A8-95BA-8C173EC4E6D2}" id="{78E8C7AC-AC89-4555-9EBD-111C1C74C61F}">
    <text>Sum of all marks for each student using index and match</text>
  </threadedComment>
  <threadedComment ref="A5" dT="2024-06-20T11:06:46.92" personId="{2FF482B9-9902-42A8-95BA-8C173EC4E6D2}" id="{187B62FF-3945-429A-9491-20C5D51AE85F}" parentId="{78E8C7AC-AC89-4555-9EBD-111C1C74C61F}">
    <text>All lookups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8" dT="2024-06-20T09:12:55.20" personId="{2FF482B9-9902-42A8-95BA-8C173EC4E6D2}" id="{50DC10CE-E6A1-4601-8D95-6C75774EDCCA}">
    <text>=VLOOKUP(H4,A:E,MATCH(H5,A1:E1,0),FALSE)</text>
  </threadedComment>
  <threadedComment ref="I9" dT="2024-06-20T09:24:57.75" personId="{2FF482B9-9902-42A8-95BA-8C173EC4E6D2}" id="{49D25B00-F5D2-4CB1-ABAF-4BCD27F806CB}">
    <text>=XLOOKUP(H4,A:A,XLOOKUP(H5,B1:E1,B:E),"Not Found",0,1)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3" dT="2024-06-20T10:14:04.68" personId="{2FF482B9-9902-42A8-95BA-8C173EC4E6D2}" id="{4723C604-72C7-4C06-B7BE-9AD2046736B9}">
    <text>=XLOOKUP(MAX(B:B),B:B,A:A,,0,1)</text>
  </threadedComment>
  <threadedComment ref="F6" dT="2024-06-20T10:16:07.87" personId="{2FF482B9-9902-42A8-95BA-8C173EC4E6D2}" id="{688C47B3-CFE2-4D6C-B6FE-A650A0E937DA}">
    <text>=FILTER(A:A,B:B&gt;=80)</text>
  </threadedComment>
  <threadedComment ref="G6" dT="2024-06-20T10:17:28.56" personId="{2FF482B9-9902-42A8-95BA-8C173EC4E6D2}" id="{399F639C-DE6B-4F80-8D06-C993A2FE807D}">
    <text xml:space="preserve">=FILTER(Name,Python&gt;=80)
</text>
  </threadedComment>
  <threadedComment ref="H6" dT="2024-06-20T10:18:07.72" personId="{2FF482B9-9902-42A8-95BA-8C173EC4E6D2}" id="{0A8C22A0-354F-40C0-8DB9-AE0A5B855B3F}">
    <text>=FILTER(Name,SQL&gt;80)</text>
  </threadedComment>
  <threadedComment ref="I6" dT="2024-06-20T10:19:07.32" personId="{2FF482B9-9902-42A8-95BA-8C173EC4E6D2}" id="{60F70BCB-E837-4A27-A072-F7E9BFA222D8}">
    <text>=FILTER(Name,R_&gt;80)</text>
  </threadedComment>
  <threadedComment ref="F22" dT="2024-06-20T10:23:33.17" personId="{2FF482B9-9902-42A8-95BA-8C173EC4E6D2}" id="{1E0A8FE5-78A0-4477-A20B-251CBE14A0C1}">
    <text>=COUNTA(FILTER(Name,Python&gt;80))</text>
  </threadedComment>
  <threadedComment ref="H22" dT="2024-06-20T10:24:33.99" personId="{2FF482B9-9902-42A8-95BA-8C173EC4E6D2}" id="{45B08920-28F2-4036-8923-A277C6C65E68}">
    <text>=COUNTA(FILTER(Name,SQL&gt;80))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6" dT="2024-06-20T10:35:13.93" personId="{2FF482B9-9902-42A8-95BA-8C173EC4E6D2}" id="{BDF28CAB-5406-4588-98A0-70C39BEC0C84}">
    <text>=VLOOKUP(I3,A:E,MATCH(I4,A1:E1,0),FALSE)</text>
  </threadedComment>
  <threadedComment ref="I7" dT="2024-06-20T10:47:18.43" personId="{2FF482B9-9902-42A8-95BA-8C173EC4E6D2}" id="{B4529615-D0F0-4521-B509-08D84E68E1A1}">
    <text>=XLOOKUP(I3,A:A,XLOOKUP(I4,B1:E1,B:E,,0,1),0,1)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I5" dT="2024-06-20T10:58:23.00" personId="{2FF482B9-9902-42A8-95BA-8C173EC4E6D2}" id="{CFB28058-085D-4BA7-9D22-E644833F2DC0}">
    <text>=INDEX(A:F,MATCH(I3,A:A,0),{2,3,4,5,6})</text>
  </threadedComment>
  <threadedComment ref="I6" dT="2024-06-20T11:01:10.07" personId="{2FF482B9-9902-42A8-95BA-8C173EC4E6D2}" id="{49526C73-5D9E-4A3F-919B-F56C37D5CF7D}">
    <text>=SUM(INDEX(A:F,MATCH(I3,A:A,0),{2,3,4,5,6}))</text>
  </threadedComment>
  <threadedComment ref="I7" dT="2024-06-20T11:01:37.90" personId="{2FF482B9-9902-42A8-95BA-8C173EC4E6D2}" id="{AA40870D-61C8-425E-8C61-8DC3D10EA962}">
    <text>=SUM(I5#)</text>
  </threadedComment>
  <threadedComment ref="H11" dT="2024-06-20T11:05:53.94" personId="{2FF482B9-9902-42A8-95BA-8C173EC4E6D2}" id="{33EEAF8D-E979-4343-97C7-98114585BBCF}">
    <text>=XLOOKUP(I3,A:A,B:F,,0,1)</text>
  </threadedComment>
  <threadedComment ref="H13" dT="2024-06-20T11:05:59.95" personId="{2FF482B9-9902-42A8-95BA-8C173EC4E6D2}" id="{D613F698-0D41-4DC6-90CA-8AD0A8DC9ADD}">
    <text>=VLOOKUP(I3,A:F,{2,3,4,5,6})</text>
  </threadedComment>
  <threadedComment ref="H15" dT="2024-06-20T11:07:56.19" personId="{2FF482B9-9902-42A8-95BA-8C173EC4E6D2}" id="{32C66494-A95F-4A09-9319-ACD489C30BF2}">
    <text xml:space="preserve">=FILTER(B:F,A:A=I3)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5.vml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2DE5-02FA-4D11-8CE8-3A71235CF7C6}">
  <sheetPr codeName="Sheet1">
    <tabColor theme="5" tint="-0.249977111117893"/>
  </sheetPr>
  <dimension ref="A1:D16"/>
  <sheetViews>
    <sheetView zoomScale="175" zoomScaleNormal="175" workbookViewId="0">
      <selection activeCell="A5" sqref="A5:C5"/>
    </sheetView>
  </sheetViews>
  <sheetFormatPr defaultRowHeight="14.4" x14ac:dyDescent="0.3"/>
  <cols>
    <col min="3" max="3" width="9.88671875" customWidth="1"/>
  </cols>
  <sheetData>
    <row r="1" spans="1:4" x14ac:dyDescent="0.3">
      <c r="A1" s="33" t="s">
        <v>59</v>
      </c>
      <c r="B1" s="33"/>
      <c r="C1" s="33"/>
    </row>
    <row r="2" spans="1:4" x14ac:dyDescent="0.3">
      <c r="A2" s="35" t="s">
        <v>60</v>
      </c>
      <c r="B2" s="35"/>
      <c r="C2" s="35"/>
      <c r="D2" t="s">
        <v>65</v>
      </c>
    </row>
    <row r="3" spans="1:4" x14ac:dyDescent="0.3">
      <c r="A3" s="35" t="s">
        <v>61</v>
      </c>
      <c r="B3" s="35"/>
      <c r="C3" s="35"/>
    </row>
    <row r="4" spans="1:4" x14ac:dyDescent="0.3">
      <c r="A4" s="35" t="s">
        <v>62</v>
      </c>
      <c r="B4" s="35"/>
      <c r="C4" s="35"/>
    </row>
    <row r="5" spans="1:4" x14ac:dyDescent="0.3">
      <c r="A5" s="35" t="s">
        <v>66</v>
      </c>
      <c r="B5" s="35"/>
      <c r="C5" s="35"/>
    </row>
    <row r="6" spans="1:4" x14ac:dyDescent="0.3">
      <c r="A6" s="34"/>
      <c r="B6" s="34"/>
      <c r="C6" s="34"/>
    </row>
    <row r="7" spans="1:4" x14ac:dyDescent="0.3">
      <c r="A7" s="34"/>
      <c r="B7" s="34"/>
      <c r="C7" s="34"/>
    </row>
    <row r="8" spans="1:4" x14ac:dyDescent="0.3">
      <c r="A8" s="34"/>
      <c r="B8" s="34"/>
      <c r="C8" s="34"/>
    </row>
    <row r="9" spans="1:4" x14ac:dyDescent="0.3">
      <c r="A9" s="34"/>
      <c r="B9" s="34"/>
      <c r="C9" s="34"/>
    </row>
    <row r="10" spans="1:4" x14ac:dyDescent="0.3">
      <c r="A10" s="34"/>
      <c r="B10" s="34"/>
      <c r="C10" s="34"/>
    </row>
    <row r="11" spans="1:4" x14ac:dyDescent="0.3">
      <c r="A11" s="34"/>
      <c r="B11" s="34"/>
      <c r="C11" s="34"/>
    </row>
    <row r="12" spans="1:4" x14ac:dyDescent="0.3">
      <c r="A12" s="34"/>
      <c r="B12" s="34"/>
      <c r="C12" s="34"/>
    </row>
    <row r="13" spans="1:4" x14ac:dyDescent="0.3">
      <c r="A13" s="34"/>
      <c r="B13" s="34"/>
      <c r="C13" s="34"/>
    </row>
    <row r="14" spans="1:4" x14ac:dyDescent="0.3">
      <c r="A14" s="34"/>
      <c r="B14" s="34"/>
      <c r="C14" s="34"/>
    </row>
    <row r="15" spans="1:4" x14ac:dyDescent="0.3">
      <c r="A15" s="34"/>
      <c r="B15" s="34"/>
      <c r="C15" s="34"/>
    </row>
    <row r="16" spans="1:4" x14ac:dyDescent="0.3">
      <c r="A16" s="34"/>
      <c r="B16" s="34"/>
      <c r="C16" s="34"/>
    </row>
  </sheetData>
  <mergeCells count="16">
    <mergeCell ref="A13:C13"/>
    <mergeCell ref="A14:C14"/>
    <mergeCell ref="A15:C15"/>
    <mergeCell ref="A16:C16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hyperlinks>
    <hyperlink ref="A2:C2" location="VLOOKUP!A1" display="VLOOKUP!A1" xr:uid="{5580CE5C-8F13-4CA4-A4FF-6D09CFB1B0FA}"/>
    <hyperlink ref="A3:C3" location="Filter!A1" display="Filter!A1" xr:uid="{03EBBE53-6C6F-4FAF-B598-D029575A516F}"/>
    <hyperlink ref="A4:C4" location="VLookup_With_DataValidation!A1" display="VLookup_With_DataValidation!A1" xr:uid="{ACF03C75-65C6-4490-97C3-EFC7E9745A5C}"/>
    <hyperlink ref="A5:C5" location="Index_Match!A1" display="Index_Match!A1" xr:uid="{FDCD22F2-F89D-434B-B39D-4A382247E1A0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44B7-B506-4C74-B06F-2A88A80E888A}">
  <dimension ref="A1:P21"/>
  <sheetViews>
    <sheetView zoomScale="115" zoomScaleNormal="115" workbookViewId="0">
      <selection activeCell="I14" sqref="I14"/>
    </sheetView>
  </sheetViews>
  <sheetFormatPr defaultRowHeight="14.4" x14ac:dyDescent="0.3"/>
  <cols>
    <col min="1" max="5" width="11.77734375" customWidth="1"/>
    <col min="9" max="9" width="14.88671875" customWidth="1"/>
  </cols>
  <sheetData>
    <row r="1" spans="1:16" x14ac:dyDescent="0.3">
      <c r="A1" s="8" t="s">
        <v>24</v>
      </c>
      <c r="B1" s="9" t="s">
        <v>20</v>
      </c>
      <c r="C1" s="9" t="s">
        <v>21</v>
      </c>
      <c r="D1" s="9" t="s">
        <v>22</v>
      </c>
      <c r="E1" s="10" t="s">
        <v>23</v>
      </c>
    </row>
    <row r="2" spans="1:16" x14ac:dyDescent="0.3">
      <c r="A2" s="11" t="s">
        <v>0</v>
      </c>
      <c r="B2" s="12">
        <v>3482</v>
      </c>
      <c r="C2" s="12">
        <v>1452</v>
      </c>
      <c r="D2" s="12">
        <v>3298</v>
      </c>
      <c r="E2" s="13">
        <v>4592</v>
      </c>
    </row>
    <row r="3" spans="1:16" x14ac:dyDescent="0.3">
      <c r="A3" s="14" t="s">
        <v>1</v>
      </c>
      <c r="B3" s="15">
        <v>1923</v>
      </c>
      <c r="C3" s="15">
        <v>4231</v>
      </c>
      <c r="D3" s="15">
        <v>2584</v>
      </c>
      <c r="E3" s="16">
        <v>3721</v>
      </c>
      <c r="G3" s="7" t="s">
        <v>25</v>
      </c>
      <c r="H3" s="7"/>
      <c r="L3" s="7" t="s">
        <v>32</v>
      </c>
      <c r="M3" s="7"/>
      <c r="N3" s="7"/>
      <c r="O3" s="7"/>
      <c r="P3" s="7"/>
    </row>
    <row r="4" spans="1:16" x14ac:dyDescent="0.3">
      <c r="A4" s="11" t="s">
        <v>2</v>
      </c>
      <c r="B4" s="12">
        <v>4873</v>
      </c>
      <c r="C4" s="12">
        <v>2348</v>
      </c>
      <c r="D4" s="12">
        <v>3942</v>
      </c>
      <c r="E4" s="13">
        <v>4892</v>
      </c>
      <c r="G4" t="s">
        <v>24</v>
      </c>
      <c r="H4" t="s">
        <v>6</v>
      </c>
      <c r="L4" t="str" cm="1">
        <f t="array" ref="L4:P4">_xlfn._xlws.FILTER(A:E,A:A=H4)</f>
        <v>Meera</v>
      </c>
      <c r="M4">
        <v>2834</v>
      </c>
      <c r="N4">
        <v>3598</v>
      </c>
      <c r="O4">
        <v>1923</v>
      </c>
      <c r="P4">
        <v>3274</v>
      </c>
    </row>
    <row r="5" spans="1:16" x14ac:dyDescent="0.3">
      <c r="A5" s="14" t="s">
        <v>3</v>
      </c>
      <c r="B5" s="15">
        <v>2738</v>
      </c>
      <c r="C5" s="15">
        <v>3284</v>
      </c>
      <c r="D5" s="15">
        <v>2134</v>
      </c>
      <c r="E5" s="16">
        <v>1673</v>
      </c>
      <c r="G5" t="s">
        <v>26</v>
      </c>
      <c r="H5" t="s">
        <v>20</v>
      </c>
    </row>
    <row r="6" spans="1:16" x14ac:dyDescent="0.3">
      <c r="A6" s="11" t="s">
        <v>4</v>
      </c>
      <c r="B6" s="12">
        <v>3948</v>
      </c>
      <c r="C6" s="12">
        <v>1837</v>
      </c>
      <c r="D6" s="12">
        <v>2784</v>
      </c>
      <c r="E6" s="13">
        <v>1928</v>
      </c>
    </row>
    <row r="7" spans="1:16" x14ac:dyDescent="0.3">
      <c r="A7" s="14" t="s">
        <v>5</v>
      </c>
      <c r="B7" s="15">
        <v>3201</v>
      </c>
      <c r="C7" s="15">
        <v>4921</v>
      </c>
      <c r="D7" s="15">
        <v>3158</v>
      </c>
      <c r="E7" s="16">
        <v>2843</v>
      </c>
      <c r="G7" s="7" t="s">
        <v>27</v>
      </c>
      <c r="H7" s="7"/>
    </row>
    <row r="8" spans="1:16" x14ac:dyDescent="0.3">
      <c r="A8" s="11" t="s">
        <v>6</v>
      </c>
      <c r="B8" s="12">
        <v>2834</v>
      </c>
      <c r="C8" s="12">
        <v>3598</v>
      </c>
      <c r="D8" s="12">
        <v>1923</v>
      </c>
      <c r="E8" s="13">
        <v>3274</v>
      </c>
      <c r="G8" s="18" t="s">
        <v>28</v>
      </c>
      <c r="H8" s="19" t="s">
        <v>30</v>
      </c>
      <c r="I8" s="17">
        <f>VLOOKUP(H4,A:E,MATCH(H5,A1:E1,0),FALSE)</f>
        <v>2834</v>
      </c>
    </row>
    <row r="9" spans="1:16" x14ac:dyDescent="0.3">
      <c r="A9" s="14" t="s">
        <v>7</v>
      </c>
      <c r="B9" s="15">
        <v>4598</v>
      </c>
      <c r="C9" s="15">
        <v>1472</v>
      </c>
      <c r="D9" s="15">
        <v>2849</v>
      </c>
      <c r="E9" s="16">
        <v>4823</v>
      </c>
      <c r="G9" s="18" t="s">
        <v>28</v>
      </c>
      <c r="H9" s="19" t="s">
        <v>31</v>
      </c>
      <c r="I9" s="17" cm="1">
        <f t="array" ref="I9">_xlfn.XLOOKUP(H4,A:A,_xlfn.XLOOKUP(H5,B1:E1,B:E),"Not Found",0,1)</f>
        <v>2834</v>
      </c>
    </row>
    <row r="10" spans="1:16" x14ac:dyDescent="0.3">
      <c r="A10" s="11" t="s">
        <v>8</v>
      </c>
      <c r="B10" s="12">
        <v>2039</v>
      </c>
      <c r="C10" s="12">
        <v>2943</v>
      </c>
      <c r="D10" s="12">
        <v>1837</v>
      </c>
      <c r="E10" s="13">
        <v>2951</v>
      </c>
    </row>
    <row r="11" spans="1:16" x14ac:dyDescent="0.3">
      <c r="A11" s="14" t="s">
        <v>9</v>
      </c>
      <c r="B11" s="15">
        <v>3752</v>
      </c>
      <c r="C11" s="15">
        <v>3941</v>
      </c>
      <c r="D11" s="15">
        <v>4792</v>
      </c>
      <c r="E11" s="16">
        <v>2738</v>
      </c>
    </row>
    <row r="12" spans="1:16" x14ac:dyDescent="0.3">
      <c r="A12" s="11" t="s">
        <v>10</v>
      </c>
      <c r="B12" s="12">
        <v>2487</v>
      </c>
      <c r="C12" s="12">
        <v>3721</v>
      </c>
      <c r="D12" s="12">
        <v>3291</v>
      </c>
      <c r="E12" s="13">
        <v>1942</v>
      </c>
    </row>
    <row r="13" spans="1:16" x14ac:dyDescent="0.3">
      <c r="A13" s="14" t="s">
        <v>11</v>
      </c>
      <c r="B13" s="15">
        <v>4273</v>
      </c>
      <c r="C13" s="15">
        <v>2758</v>
      </c>
      <c r="D13" s="15">
        <v>3942</v>
      </c>
      <c r="E13" s="16">
        <v>1839</v>
      </c>
      <c r="I13" s="6"/>
      <c r="J13" s="6"/>
      <c r="K13" s="6"/>
      <c r="L13" s="6"/>
      <c r="M13" s="6"/>
    </row>
    <row r="14" spans="1:16" x14ac:dyDescent="0.3">
      <c r="A14" s="11" t="s">
        <v>12</v>
      </c>
      <c r="B14" s="12">
        <v>3849</v>
      </c>
      <c r="C14" s="12">
        <v>3192</v>
      </c>
      <c r="D14" s="12">
        <v>2138</v>
      </c>
      <c r="E14" s="13">
        <v>3491</v>
      </c>
      <c r="H14" s="5"/>
      <c r="I14" s="5"/>
      <c r="J14" s="5"/>
      <c r="K14" s="5"/>
      <c r="L14" s="5"/>
      <c r="M14" s="5"/>
      <c r="N14" s="5"/>
      <c r="O14" s="5"/>
    </row>
    <row r="15" spans="1:16" x14ac:dyDescent="0.3">
      <c r="A15" s="14" t="s">
        <v>13</v>
      </c>
      <c r="B15" s="15">
        <v>1948</v>
      </c>
      <c r="C15" s="15">
        <v>2374</v>
      </c>
      <c r="D15" s="15">
        <v>3294</v>
      </c>
      <c r="E15" s="16">
        <v>4721</v>
      </c>
    </row>
    <row r="16" spans="1:16" x14ac:dyDescent="0.3">
      <c r="A16" s="11" t="s">
        <v>14</v>
      </c>
      <c r="B16" s="12">
        <v>3821</v>
      </c>
      <c r="C16" s="12">
        <v>4231</v>
      </c>
      <c r="D16" s="12">
        <v>2948</v>
      </c>
      <c r="E16" s="13">
        <v>3721</v>
      </c>
    </row>
    <row r="17" spans="1:5" x14ac:dyDescent="0.3">
      <c r="A17" s="14" t="s">
        <v>15</v>
      </c>
      <c r="B17" s="15">
        <v>2493</v>
      </c>
      <c r="C17" s="15">
        <v>2874</v>
      </c>
      <c r="D17" s="15">
        <v>3821</v>
      </c>
      <c r="E17" s="16">
        <v>2947</v>
      </c>
    </row>
    <row r="18" spans="1:5" x14ac:dyDescent="0.3">
      <c r="A18" s="11" t="s">
        <v>16</v>
      </c>
      <c r="B18" s="12">
        <v>1928</v>
      </c>
      <c r="C18" s="12">
        <v>3491</v>
      </c>
      <c r="D18" s="12">
        <v>4372</v>
      </c>
      <c r="E18" s="13">
        <v>2738</v>
      </c>
    </row>
    <row r="19" spans="1:5" x14ac:dyDescent="0.3">
      <c r="A19" s="14" t="s">
        <v>17</v>
      </c>
      <c r="B19" s="15">
        <v>4238</v>
      </c>
      <c r="C19" s="15">
        <v>1837</v>
      </c>
      <c r="D19" s="15">
        <v>2493</v>
      </c>
      <c r="E19" s="16">
        <v>4371</v>
      </c>
    </row>
    <row r="20" spans="1:5" x14ac:dyDescent="0.3">
      <c r="A20" s="11" t="s">
        <v>18</v>
      </c>
      <c r="B20" s="12">
        <v>3781</v>
      </c>
      <c r="C20" s="12">
        <v>2392</v>
      </c>
      <c r="D20" s="12">
        <v>2134</v>
      </c>
      <c r="E20" s="13">
        <v>1947</v>
      </c>
    </row>
    <row r="21" spans="1:5" x14ac:dyDescent="0.3">
      <c r="A21" s="2" t="s">
        <v>19</v>
      </c>
      <c r="B21" s="3">
        <v>2983</v>
      </c>
      <c r="C21" s="3">
        <v>3472</v>
      </c>
      <c r="D21" s="3">
        <v>2849</v>
      </c>
      <c r="E21" s="4">
        <v>3294</v>
      </c>
    </row>
  </sheetData>
  <mergeCells count="4">
    <mergeCell ref="G3:H3"/>
    <mergeCell ref="G7:H7"/>
    <mergeCell ref="L3:P3"/>
    <mergeCell ref="I13:M13"/>
  </mergeCells>
  <phoneticPr fontId="6" type="noConversion"/>
  <dataValidations count="2">
    <dataValidation type="list" allowBlank="1" showInputMessage="1" showErrorMessage="1" sqref="H4" xr:uid="{AF3476CE-302B-458C-8FB0-54356448E746}">
      <formula1>$A$2:$A$21</formula1>
    </dataValidation>
    <dataValidation type="list" allowBlank="1" showInputMessage="1" showErrorMessage="1" sqref="H5" xr:uid="{E7DEAD74-BC09-4312-9FF0-E9FD1C6D42E4}">
      <formula1>$B$1:$E$1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99A5-9F01-4012-AEEB-99FED2EE7497}">
  <dimension ref="A1:S23"/>
  <sheetViews>
    <sheetView zoomScale="115" zoomScaleNormal="115" workbookViewId="0">
      <selection activeCell="G7" sqref="G7"/>
    </sheetView>
  </sheetViews>
  <sheetFormatPr defaultRowHeight="14.4" x14ac:dyDescent="0.3"/>
  <cols>
    <col min="1" max="1" width="11.6640625" customWidth="1"/>
    <col min="2" max="2" width="8.88671875" customWidth="1"/>
    <col min="3" max="4" width="8.33203125" customWidth="1"/>
    <col min="9" max="9" width="8.21875" customWidth="1"/>
  </cols>
  <sheetData>
    <row r="1" spans="1:19" x14ac:dyDescent="0.3">
      <c r="A1" t="s">
        <v>24</v>
      </c>
      <c r="B1" t="s">
        <v>33</v>
      </c>
      <c r="C1" t="s">
        <v>34</v>
      </c>
      <c r="D1" t="s">
        <v>35</v>
      </c>
      <c r="G1" s="21" t="s">
        <v>54</v>
      </c>
      <c r="H1" s="22"/>
      <c r="I1" s="23"/>
    </row>
    <row r="2" spans="1:19" x14ac:dyDescent="0.3">
      <c r="A2" t="s">
        <v>36</v>
      </c>
      <c r="B2">
        <v>85</v>
      </c>
      <c r="C2">
        <v>78</v>
      </c>
      <c r="D2">
        <v>91</v>
      </c>
      <c r="G2" s="20" t="s">
        <v>33</v>
      </c>
      <c r="H2" s="20" t="s">
        <v>34</v>
      </c>
      <c r="I2" s="20" t="s">
        <v>35</v>
      </c>
    </row>
    <row r="3" spans="1:19" x14ac:dyDescent="0.3">
      <c r="A3" t="s">
        <v>37</v>
      </c>
      <c r="B3">
        <v>92</v>
      </c>
      <c r="C3">
        <v>88</v>
      </c>
      <c r="D3">
        <v>79</v>
      </c>
      <c r="F3" s="1" t="s">
        <v>57</v>
      </c>
      <c r="G3" t="str">
        <f>_xlfn.XLOOKUP(MAX(B:B),B:B,A:A,,0,1)</f>
        <v>Sahil</v>
      </c>
      <c r="H3" t="str">
        <f>_xlfn.XLOOKUP(MAX(C:C),C:C,A:A)</f>
        <v>Manav</v>
      </c>
      <c r="I3" t="str">
        <f>_xlfn.XLOOKUP(MAX(R_),R_,Name)</f>
        <v>Riya</v>
      </c>
    </row>
    <row r="4" spans="1:19" x14ac:dyDescent="0.3">
      <c r="A4" t="s">
        <v>38</v>
      </c>
      <c r="B4">
        <v>75</v>
      </c>
      <c r="C4">
        <v>84</v>
      </c>
      <c r="D4">
        <v>89</v>
      </c>
    </row>
    <row r="5" spans="1:19" x14ac:dyDescent="0.3">
      <c r="A5" t="s">
        <v>39</v>
      </c>
      <c r="B5">
        <v>88</v>
      </c>
      <c r="C5">
        <v>73</v>
      </c>
      <c r="D5">
        <v>97</v>
      </c>
    </row>
    <row r="6" spans="1:19" x14ac:dyDescent="0.3">
      <c r="A6" t="s">
        <v>40</v>
      </c>
      <c r="B6">
        <v>60</v>
      </c>
      <c r="C6">
        <v>82</v>
      </c>
      <c r="D6">
        <v>98</v>
      </c>
      <c r="F6" s="1" t="s">
        <v>32</v>
      </c>
      <c r="G6" t="str" cm="1">
        <f t="array" ref="G6:G19">_xlfn._xlws.FILTER(Name,Python&gt;=80)</f>
        <v>Aarav</v>
      </c>
      <c r="H6" t="str" cm="1">
        <f t="array" ref="H6:H18">_xlfn._xlws.FILTER(Name,SQL&gt;80)</f>
        <v>Isha</v>
      </c>
      <c r="I6" t="str" cm="1">
        <f t="array" ref="I6:I21">_xlfn._xlws.FILTER(Name,R_&gt;80)</f>
        <v>Aarav</v>
      </c>
    </row>
    <row r="7" spans="1:19" x14ac:dyDescent="0.3">
      <c r="A7" t="s">
        <v>41</v>
      </c>
      <c r="B7">
        <v>96</v>
      </c>
      <c r="C7">
        <v>90</v>
      </c>
      <c r="D7">
        <v>87</v>
      </c>
      <c r="G7" t="str">
        <v>Isha</v>
      </c>
      <c r="H7" t="str">
        <v>Karan</v>
      </c>
      <c r="I7" t="str">
        <v>Karan</v>
      </c>
      <c r="L7" s="1">
        <v>80</v>
      </c>
    </row>
    <row r="8" spans="1:19" x14ac:dyDescent="0.3">
      <c r="A8" t="s">
        <v>18</v>
      </c>
      <c r="B8">
        <v>81</v>
      </c>
      <c r="C8">
        <v>76</v>
      </c>
      <c r="D8">
        <v>90</v>
      </c>
      <c r="G8" t="str">
        <v>Neha</v>
      </c>
      <c r="H8" t="str">
        <v>Riya</v>
      </c>
      <c r="I8" t="str">
        <v>Neha</v>
      </c>
    </row>
    <row r="9" spans="1:19" x14ac:dyDescent="0.3">
      <c r="A9" t="s">
        <v>42</v>
      </c>
      <c r="B9">
        <v>87</v>
      </c>
      <c r="C9">
        <v>93</v>
      </c>
      <c r="D9">
        <v>78</v>
      </c>
      <c r="G9" t="str">
        <v>Sahil</v>
      </c>
      <c r="H9" t="str">
        <v>Sahil</v>
      </c>
      <c r="I9" t="str">
        <v>Riya</v>
      </c>
    </row>
    <row r="10" spans="1:19" x14ac:dyDescent="0.3">
      <c r="A10" t="s">
        <v>43</v>
      </c>
      <c r="B10">
        <v>50</v>
      </c>
      <c r="C10">
        <v>77</v>
      </c>
      <c r="D10">
        <v>85</v>
      </c>
      <c r="G10" t="str">
        <v>Tanvi</v>
      </c>
      <c r="H10" t="str">
        <v>Yash</v>
      </c>
      <c r="I10" t="str">
        <v>Sahil</v>
      </c>
      <c r="K10" s="25" t="s">
        <v>55</v>
      </c>
      <c r="L10" s="26"/>
      <c r="M10" s="26"/>
      <c r="N10" s="26"/>
      <c r="O10" s="26"/>
      <c r="P10" s="26"/>
      <c r="Q10" s="26"/>
      <c r="R10" s="26"/>
      <c r="S10" s="27"/>
    </row>
    <row r="11" spans="1:19" x14ac:dyDescent="0.3">
      <c r="A11" t="s">
        <v>44</v>
      </c>
      <c r="B11">
        <v>76</v>
      </c>
      <c r="C11">
        <v>85</v>
      </c>
      <c r="D11">
        <v>88</v>
      </c>
      <c r="G11" t="str">
        <v>Yash</v>
      </c>
      <c r="H11" t="str">
        <v>Harsh</v>
      </c>
      <c r="I11" t="str">
        <v>Tanvi</v>
      </c>
      <c r="K11" s="28"/>
      <c r="L11" s="29"/>
      <c r="M11" s="29"/>
      <c r="N11" s="29"/>
      <c r="O11" s="29"/>
      <c r="P11" s="29"/>
      <c r="Q11" s="29"/>
      <c r="R11" s="29"/>
      <c r="S11" s="30"/>
    </row>
    <row r="12" spans="1:19" x14ac:dyDescent="0.3">
      <c r="A12" t="s">
        <v>45</v>
      </c>
      <c r="B12">
        <v>92</v>
      </c>
      <c r="C12">
        <v>91</v>
      </c>
      <c r="D12">
        <v>92</v>
      </c>
      <c r="G12" t="str">
        <v>Kavya</v>
      </c>
      <c r="H12" t="str">
        <v>Kavya</v>
      </c>
      <c r="I12" t="str">
        <v>Aditi</v>
      </c>
      <c r="K12" s="24" t="s">
        <v>56</v>
      </c>
      <c r="L12" s="24"/>
      <c r="M12" s="24"/>
      <c r="N12" s="24"/>
      <c r="O12" s="24"/>
      <c r="P12" s="24"/>
      <c r="Q12" s="24"/>
      <c r="R12" s="24"/>
    </row>
    <row r="13" spans="1:19" x14ac:dyDescent="0.3">
      <c r="A13" t="s">
        <v>46</v>
      </c>
      <c r="B13">
        <v>78</v>
      </c>
      <c r="C13">
        <v>94</v>
      </c>
      <c r="D13">
        <v>82</v>
      </c>
      <c r="G13" t="str">
        <v>Pooja</v>
      </c>
      <c r="H13" t="str">
        <v>Manav</v>
      </c>
      <c r="I13" t="str">
        <v>Harsh</v>
      </c>
    </row>
    <row r="14" spans="1:19" x14ac:dyDescent="0.3">
      <c r="A14" t="s">
        <v>12</v>
      </c>
      <c r="B14">
        <v>85</v>
      </c>
      <c r="C14">
        <v>87</v>
      </c>
      <c r="D14">
        <v>93</v>
      </c>
      <c r="G14" t="str">
        <v>Rahul</v>
      </c>
      <c r="H14" t="str">
        <v>Pooja</v>
      </c>
      <c r="I14" t="str">
        <v>Kavya</v>
      </c>
    </row>
    <row r="15" spans="1:19" x14ac:dyDescent="0.3">
      <c r="A15" t="s">
        <v>47</v>
      </c>
      <c r="B15">
        <v>83</v>
      </c>
      <c r="C15">
        <v>82</v>
      </c>
      <c r="D15">
        <v>80</v>
      </c>
      <c r="G15" t="str">
        <v>Simran</v>
      </c>
      <c r="H15" t="str">
        <v>Rahul</v>
      </c>
      <c r="I15" t="str">
        <v>Manav</v>
      </c>
    </row>
    <row r="16" spans="1:19" x14ac:dyDescent="0.3">
      <c r="A16" t="s">
        <v>48</v>
      </c>
      <c r="B16">
        <v>91</v>
      </c>
      <c r="C16">
        <v>84</v>
      </c>
      <c r="D16">
        <v>89</v>
      </c>
      <c r="G16" t="str">
        <v>Tara</v>
      </c>
      <c r="H16" t="str">
        <v>Simran</v>
      </c>
      <c r="I16" t="str">
        <v>Pooja</v>
      </c>
    </row>
    <row r="17" spans="1:9" x14ac:dyDescent="0.3">
      <c r="A17" t="s">
        <v>49</v>
      </c>
      <c r="B17">
        <v>87</v>
      </c>
      <c r="C17">
        <v>88</v>
      </c>
      <c r="D17">
        <v>77</v>
      </c>
      <c r="G17" t="str">
        <v>Veer</v>
      </c>
      <c r="H17" t="str">
        <v>Tara</v>
      </c>
      <c r="I17" t="str">
        <v>Simran</v>
      </c>
    </row>
    <row r="18" spans="1:9" x14ac:dyDescent="0.3">
      <c r="A18" t="s">
        <v>50</v>
      </c>
      <c r="B18">
        <v>79</v>
      </c>
      <c r="C18">
        <v>80</v>
      </c>
      <c r="D18">
        <v>86</v>
      </c>
      <c r="G18" t="str">
        <v>Zara</v>
      </c>
      <c r="H18" t="str">
        <v>Zara</v>
      </c>
      <c r="I18" t="str">
        <v>Uday</v>
      </c>
    </row>
    <row r="19" spans="1:9" x14ac:dyDescent="0.3">
      <c r="A19" t="s">
        <v>51</v>
      </c>
      <c r="B19">
        <v>86</v>
      </c>
      <c r="C19">
        <v>75</v>
      </c>
      <c r="D19">
        <v>88</v>
      </c>
      <c r="G19" t="str">
        <v>Kriti</v>
      </c>
      <c r="I19" t="str">
        <v>Veer</v>
      </c>
    </row>
    <row r="20" spans="1:9" x14ac:dyDescent="0.3">
      <c r="A20" t="s">
        <v>52</v>
      </c>
      <c r="B20">
        <v>88</v>
      </c>
      <c r="C20">
        <v>91</v>
      </c>
      <c r="D20">
        <v>90</v>
      </c>
      <c r="I20" t="str">
        <v>Zara</v>
      </c>
    </row>
    <row r="21" spans="1:9" x14ac:dyDescent="0.3">
      <c r="A21" t="s">
        <v>53</v>
      </c>
      <c r="B21">
        <v>90</v>
      </c>
      <c r="C21">
        <v>79</v>
      </c>
      <c r="D21">
        <v>85</v>
      </c>
      <c r="I21" t="str">
        <v>Kriti</v>
      </c>
    </row>
    <row r="22" spans="1:9" x14ac:dyDescent="0.3">
      <c r="F22" s="31" t="s">
        <v>58</v>
      </c>
      <c r="G22" s="32" cm="1">
        <f t="array" ref="G22">COUNTA(_xlfn._xlws.FILTER(Name,Python&gt;80))</f>
        <v>14</v>
      </c>
      <c r="H22" s="32" cm="1">
        <f t="array" ref="H22">COUNTA(_xlfn._xlws.FILTER(Name,SQL&gt;80))</f>
        <v>13</v>
      </c>
      <c r="I22" s="32" cm="1">
        <f t="array" ref="I22">COUNTA(_xlfn._xlws.FILTER(Name,R_&gt;80))</f>
        <v>16</v>
      </c>
    </row>
    <row r="23" spans="1:9" ht="14.4" customHeight="1" x14ac:dyDescent="0.3"/>
  </sheetData>
  <mergeCells count="3">
    <mergeCell ref="K10:S11"/>
    <mergeCell ref="K12:R12"/>
    <mergeCell ref="G1:I1"/>
  </mergeCells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A282-34A6-48E2-915E-86B1D6D34211}">
  <dimension ref="A1:I21"/>
  <sheetViews>
    <sheetView zoomScale="115" zoomScaleNormal="115" workbookViewId="0">
      <selection activeCell="I4" sqref="I4"/>
    </sheetView>
  </sheetViews>
  <sheetFormatPr defaultRowHeight="14.4" x14ac:dyDescent="0.3"/>
  <cols>
    <col min="1" max="5" width="13.109375" customWidth="1"/>
    <col min="8" max="8" width="15.109375" bestFit="1" customWidth="1"/>
    <col min="9" max="9" width="13" customWidth="1"/>
  </cols>
  <sheetData>
    <row r="1" spans="1:9" x14ac:dyDescent="0.3">
      <c r="A1" s="8" t="s">
        <v>24</v>
      </c>
      <c r="B1" s="9" t="s">
        <v>20</v>
      </c>
      <c r="C1" s="9" t="s">
        <v>21</v>
      </c>
      <c r="D1" s="9" t="s">
        <v>22</v>
      </c>
      <c r="E1" s="10" t="s">
        <v>23</v>
      </c>
    </row>
    <row r="2" spans="1:9" x14ac:dyDescent="0.3">
      <c r="A2" s="11" t="s">
        <v>0</v>
      </c>
      <c r="B2" s="12">
        <v>3482</v>
      </c>
      <c r="C2" s="12">
        <v>1452</v>
      </c>
      <c r="D2" s="12">
        <v>3298</v>
      </c>
      <c r="E2" s="13">
        <v>4592</v>
      </c>
    </row>
    <row r="3" spans="1:9" x14ac:dyDescent="0.3">
      <c r="A3" s="14" t="s">
        <v>1</v>
      </c>
      <c r="B3" s="15">
        <v>1923</v>
      </c>
      <c r="C3" s="15">
        <v>4231</v>
      </c>
      <c r="D3" s="15">
        <v>2584</v>
      </c>
      <c r="E3" s="16">
        <v>3721</v>
      </c>
      <c r="H3" s="36" t="s">
        <v>24</v>
      </c>
      <c r="I3" s="36" t="s">
        <v>14</v>
      </c>
    </row>
    <row r="4" spans="1:9" x14ac:dyDescent="0.3">
      <c r="A4" s="11" t="s">
        <v>2</v>
      </c>
      <c r="B4" s="12">
        <v>4873</v>
      </c>
      <c r="C4" s="12">
        <v>2348</v>
      </c>
      <c r="D4" s="12">
        <v>3942</v>
      </c>
      <c r="E4" s="13">
        <v>4892</v>
      </c>
      <c r="H4" s="36" t="s">
        <v>26</v>
      </c>
      <c r="I4" s="36" t="s">
        <v>22</v>
      </c>
    </row>
    <row r="5" spans="1:9" x14ac:dyDescent="0.3">
      <c r="A5" s="14" t="s">
        <v>3</v>
      </c>
      <c r="B5" s="15">
        <v>2738</v>
      </c>
      <c r="C5" s="15">
        <v>3284</v>
      </c>
      <c r="D5" s="15">
        <v>2134</v>
      </c>
      <c r="E5" s="16">
        <v>1673</v>
      </c>
    </row>
    <row r="6" spans="1:9" x14ac:dyDescent="0.3">
      <c r="A6" s="11" t="s">
        <v>4</v>
      </c>
      <c r="B6" s="12">
        <v>3948</v>
      </c>
      <c r="C6" s="12">
        <v>1837</v>
      </c>
      <c r="D6" s="12">
        <v>2784</v>
      </c>
      <c r="E6" s="13">
        <v>1928</v>
      </c>
      <c r="H6" s="1" t="s">
        <v>63</v>
      </c>
      <c r="I6">
        <f>VLOOKUP(I3,A:E,MATCH(I4,A1:E1,0),FALSE)</f>
        <v>2948</v>
      </c>
    </row>
    <row r="7" spans="1:9" x14ac:dyDescent="0.3">
      <c r="A7" s="14" t="s">
        <v>5</v>
      </c>
      <c r="B7" s="15">
        <v>3201</v>
      </c>
      <c r="C7" s="15">
        <v>4921</v>
      </c>
      <c r="D7" s="15">
        <v>3158</v>
      </c>
      <c r="E7" s="16">
        <v>2843</v>
      </c>
      <c r="H7" s="1" t="s">
        <v>64</v>
      </c>
      <c r="I7" cm="1">
        <f t="array" ref="I7">_xlfn.XLOOKUP(I3,A:A,_xlfn.XLOOKUP(I4,B1:E1,B:E,,0,1),0,1)</f>
        <v>2948</v>
      </c>
    </row>
    <row r="8" spans="1:9" x14ac:dyDescent="0.3">
      <c r="A8" s="11" t="s">
        <v>6</v>
      </c>
      <c r="B8" s="12">
        <v>2834</v>
      </c>
      <c r="C8" s="12">
        <v>3598</v>
      </c>
      <c r="D8" s="12">
        <v>1923</v>
      </c>
      <c r="E8" s="13">
        <v>3274</v>
      </c>
    </row>
    <row r="9" spans="1:9" x14ac:dyDescent="0.3">
      <c r="A9" s="14" t="s">
        <v>7</v>
      </c>
      <c r="B9" s="15">
        <v>4598</v>
      </c>
      <c r="C9" s="15">
        <v>1472</v>
      </c>
      <c r="D9" s="15">
        <v>2849</v>
      </c>
      <c r="E9" s="16">
        <v>4823</v>
      </c>
    </row>
    <row r="10" spans="1:9" x14ac:dyDescent="0.3">
      <c r="A10" s="11" t="s">
        <v>8</v>
      </c>
      <c r="B10" s="12">
        <v>2039</v>
      </c>
      <c r="C10" s="12">
        <v>2943</v>
      </c>
      <c r="D10" s="12">
        <v>1837</v>
      </c>
      <c r="E10" s="13">
        <v>2951</v>
      </c>
    </row>
    <row r="11" spans="1:9" x14ac:dyDescent="0.3">
      <c r="A11" s="14" t="s">
        <v>9</v>
      </c>
      <c r="B11" s="15">
        <v>3752</v>
      </c>
      <c r="C11" s="15">
        <v>3941</v>
      </c>
      <c r="D11" s="15">
        <v>4792</v>
      </c>
      <c r="E11" s="16">
        <v>2738</v>
      </c>
    </row>
    <row r="12" spans="1:9" x14ac:dyDescent="0.3">
      <c r="A12" s="11" t="s">
        <v>10</v>
      </c>
      <c r="B12" s="12">
        <v>2487</v>
      </c>
      <c r="C12" s="12">
        <v>3721</v>
      </c>
      <c r="D12" s="12">
        <v>3291</v>
      </c>
      <c r="E12" s="13">
        <v>1942</v>
      </c>
    </row>
    <row r="13" spans="1:9" x14ac:dyDescent="0.3">
      <c r="A13" s="14" t="s">
        <v>11</v>
      </c>
      <c r="B13" s="15">
        <v>4273</v>
      </c>
      <c r="C13" s="15">
        <v>2758</v>
      </c>
      <c r="D13" s="15">
        <v>3942</v>
      </c>
      <c r="E13" s="16">
        <v>1839</v>
      </c>
    </row>
    <row r="14" spans="1:9" x14ac:dyDescent="0.3">
      <c r="A14" s="11" t="s">
        <v>12</v>
      </c>
      <c r="B14" s="12">
        <v>3849</v>
      </c>
      <c r="C14" s="12">
        <v>3192</v>
      </c>
      <c r="D14" s="12">
        <v>2138</v>
      </c>
      <c r="E14" s="13">
        <v>3491</v>
      </c>
    </row>
    <row r="15" spans="1:9" x14ac:dyDescent="0.3">
      <c r="A15" s="14" t="s">
        <v>13</v>
      </c>
      <c r="B15" s="15">
        <v>1948</v>
      </c>
      <c r="C15" s="15">
        <v>2374</v>
      </c>
      <c r="D15" s="15">
        <v>3294</v>
      </c>
      <c r="E15" s="16">
        <v>4721</v>
      </c>
    </row>
    <row r="16" spans="1:9" x14ac:dyDescent="0.3">
      <c r="A16" s="11" t="s">
        <v>14</v>
      </c>
      <c r="B16" s="12">
        <v>3821</v>
      </c>
      <c r="C16" s="12">
        <v>4231</v>
      </c>
      <c r="D16" s="12">
        <v>2948</v>
      </c>
      <c r="E16" s="13">
        <v>3721</v>
      </c>
    </row>
    <row r="17" spans="1:5" x14ac:dyDescent="0.3">
      <c r="A17" s="14" t="s">
        <v>15</v>
      </c>
      <c r="B17" s="15">
        <v>2493</v>
      </c>
      <c r="C17" s="15">
        <v>2874</v>
      </c>
      <c r="D17" s="15">
        <v>3821</v>
      </c>
      <c r="E17" s="16">
        <v>2947</v>
      </c>
    </row>
    <row r="18" spans="1:5" x14ac:dyDescent="0.3">
      <c r="A18" s="11" t="s">
        <v>16</v>
      </c>
      <c r="B18" s="12">
        <v>1928</v>
      </c>
      <c r="C18" s="12">
        <v>3491</v>
      </c>
      <c r="D18" s="12">
        <v>4372</v>
      </c>
      <c r="E18" s="13">
        <v>2738</v>
      </c>
    </row>
    <row r="19" spans="1:5" x14ac:dyDescent="0.3">
      <c r="A19" s="14" t="s">
        <v>17</v>
      </c>
      <c r="B19" s="15">
        <v>4238</v>
      </c>
      <c r="C19" s="15">
        <v>1837</v>
      </c>
      <c r="D19" s="15">
        <v>2493</v>
      </c>
      <c r="E19" s="16">
        <v>4371</v>
      </c>
    </row>
    <row r="20" spans="1:5" x14ac:dyDescent="0.3">
      <c r="A20" s="11" t="s">
        <v>18</v>
      </c>
      <c r="B20" s="12">
        <v>3781</v>
      </c>
      <c r="C20" s="12">
        <v>2392</v>
      </c>
      <c r="D20" s="12">
        <v>2134</v>
      </c>
      <c r="E20" s="13">
        <v>1947</v>
      </c>
    </row>
    <row r="21" spans="1:5" x14ac:dyDescent="0.3">
      <c r="A21" s="2" t="s">
        <v>19</v>
      </c>
      <c r="B21" s="3">
        <v>2983</v>
      </c>
      <c r="C21" s="3">
        <v>3472</v>
      </c>
      <c r="D21" s="3">
        <v>2849</v>
      </c>
      <c r="E21" s="4">
        <v>3294</v>
      </c>
    </row>
  </sheetData>
  <dataValidations count="2">
    <dataValidation type="list" allowBlank="1" showInputMessage="1" showErrorMessage="1" sqref="I3" xr:uid="{DEBC44C9-FADA-4462-A50E-B6C9F0934954}">
      <formula1>$A$2:$A$21</formula1>
    </dataValidation>
    <dataValidation type="list" allowBlank="1" showInputMessage="1" showErrorMessage="1" sqref="I4" xr:uid="{669A256E-6FDB-41E0-B4A9-B3761EE5AB02}">
      <formula1>$B$1:$E$1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FFEF-9D46-4E39-9059-1C99E91129AC}">
  <dimension ref="A1:M21"/>
  <sheetViews>
    <sheetView tabSelected="1" zoomScale="115" zoomScaleNormal="115" workbookViewId="0">
      <selection activeCell="I3" sqref="I3"/>
    </sheetView>
  </sheetViews>
  <sheetFormatPr defaultRowHeight="14.4" x14ac:dyDescent="0.3"/>
  <cols>
    <col min="1" max="5" width="10.77734375" customWidth="1"/>
    <col min="6" max="6" width="14.21875" customWidth="1"/>
    <col min="8" max="8" width="12.77734375" bestFit="1" customWidth="1"/>
    <col min="9" max="9" width="10.77734375" customWidth="1"/>
    <col min="10" max="10" width="11.109375" bestFit="1" customWidth="1"/>
  </cols>
  <sheetData>
    <row r="1" spans="1:13" x14ac:dyDescent="0.3">
      <c r="A1" t="s">
        <v>24</v>
      </c>
      <c r="B1" t="s">
        <v>33</v>
      </c>
      <c r="C1" t="s">
        <v>34</v>
      </c>
      <c r="D1" t="s">
        <v>35</v>
      </c>
      <c r="E1" t="s">
        <v>67</v>
      </c>
      <c r="F1" t="s">
        <v>68</v>
      </c>
    </row>
    <row r="2" spans="1:13" x14ac:dyDescent="0.3">
      <c r="A2" t="s">
        <v>36</v>
      </c>
      <c r="B2">
        <v>85</v>
      </c>
      <c r="C2">
        <v>78</v>
      </c>
      <c r="D2">
        <v>91</v>
      </c>
      <c r="E2">
        <v>88</v>
      </c>
      <c r="F2">
        <v>79</v>
      </c>
    </row>
    <row r="3" spans="1:13" x14ac:dyDescent="0.3">
      <c r="A3" t="s">
        <v>37</v>
      </c>
      <c r="B3">
        <v>92</v>
      </c>
      <c r="C3">
        <v>88</v>
      </c>
      <c r="D3">
        <v>79</v>
      </c>
      <c r="E3">
        <v>85</v>
      </c>
      <c r="F3">
        <v>87</v>
      </c>
      <c r="H3" s="1" t="s">
        <v>69</v>
      </c>
      <c r="I3" s="1" t="s">
        <v>39</v>
      </c>
    </row>
    <row r="4" spans="1:13" x14ac:dyDescent="0.3">
      <c r="A4" t="s">
        <v>38</v>
      </c>
      <c r="B4">
        <v>75</v>
      </c>
      <c r="C4">
        <v>84</v>
      </c>
      <c r="D4">
        <v>89</v>
      </c>
      <c r="E4">
        <v>91</v>
      </c>
      <c r="F4">
        <v>82</v>
      </c>
      <c r="J4" s="37" t="s">
        <v>73</v>
      </c>
      <c r="K4" s="1"/>
      <c r="L4" s="1"/>
    </row>
    <row r="5" spans="1:13" x14ac:dyDescent="0.3">
      <c r="A5" t="s">
        <v>39</v>
      </c>
      <c r="B5">
        <v>88</v>
      </c>
      <c r="C5">
        <v>73</v>
      </c>
      <c r="D5">
        <v>92</v>
      </c>
      <c r="E5">
        <v>80</v>
      </c>
      <c r="F5">
        <v>84</v>
      </c>
      <c r="H5" s="1" t="s">
        <v>71</v>
      </c>
      <c r="I5" cm="1">
        <f t="array" ref="I5:M5">INDEX(A:F,MATCH(I3,A:A,0),{2,3,4,5,6})</f>
        <v>88</v>
      </c>
      <c r="J5">
        <v>73</v>
      </c>
      <c r="K5">
        <v>92</v>
      </c>
      <c r="L5">
        <v>80</v>
      </c>
      <c r="M5">
        <v>84</v>
      </c>
    </row>
    <row r="6" spans="1:13" x14ac:dyDescent="0.3">
      <c r="A6" t="s">
        <v>40</v>
      </c>
      <c r="B6">
        <v>94</v>
      </c>
      <c r="C6">
        <v>82</v>
      </c>
      <c r="D6">
        <v>85</v>
      </c>
      <c r="E6">
        <v>78</v>
      </c>
      <c r="F6">
        <v>86</v>
      </c>
      <c r="H6" s="1" t="s">
        <v>70</v>
      </c>
      <c r="I6" cm="1">
        <f t="array" ref="I6">SUM(INDEX(A:F,MATCH(I3,A:A,0),{2,3,4,5,6}))</f>
        <v>417</v>
      </c>
    </row>
    <row r="7" spans="1:13" x14ac:dyDescent="0.3">
      <c r="A7" t="s">
        <v>41</v>
      </c>
      <c r="B7">
        <v>79</v>
      </c>
      <c r="C7">
        <v>90</v>
      </c>
      <c r="D7">
        <v>87</v>
      </c>
      <c r="E7">
        <v>83</v>
      </c>
      <c r="F7">
        <v>80</v>
      </c>
      <c r="I7">
        <f>SUM(_xlfn.ANCHORARRAY(I5))</f>
        <v>417</v>
      </c>
    </row>
    <row r="8" spans="1:13" x14ac:dyDescent="0.3">
      <c r="A8" t="s">
        <v>18</v>
      </c>
      <c r="B8">
        <v>81</v>
      </c>
      <c r="C8">
        <v>76</v>
      </c>
      <c r="D8">
        <v>90</v>
      </c>
      <c r="E8">
        <v>88</v>
      </c>
      <c r="F8">
        <v>92</v>
      </c>
    </row>
    <row r="9" spans="1:13" x14ac:dyDescent="0.3">
      <c r="A9" t="s">
        <v>42</v>
      </c>
      <c r="B9">
        <v>87</v>
      </c>
      <c r="C9">
        <v>93</v>
      </c>
      <c r="D9">
        <v>78</v>
      </c>
      <c r="E9">
        <v>84</v>
      </c>
      <c r="F9">
        <v>81</v>
      </c>
    </row>
    <row r="10" spans="1:13" x14ac:dyDescent="0.3">
      <c r="A10" t="s">
        <v>43</v>
      </c>
      <c r="B10">
        <v>89</v>
      </c>
      <c r="C10">
        <v>77</v>
      </c>
      <c r="D10">
        <v>85</v>
      </c>
      <c r="E10">
        <v>86</v>
      </c>
      <c r="F10">
        <v>89</v>
      </c>
    </row>
    <row r="11" spans="1:13" x14ac:dyDescent="0.3">
      <c r="A11" t="s">
        <v>44</v>
      </c>
      <c r="B11">
        <v>76</v>
      </c>
      <c r="C11">
        <v>85</v>
      </c>
      <c r="D11">
        <v>88</v>
      </c>
      <c r="E11">
        <v>82</v>
      </c>
      <c r="F11">
        <v>83</v>
      </c>
      <c r="H11" s="1" t="s">
        <v>29</v>
      </c>
    </row>
    <row r="12" spans="1:13" x14ac:dyDescent="0.3">
      <c r="A12" t="s">
        <v>45</v>
      </c>
      <c r="B12">
        <v>92</v>
      </c>
      <c r="C12">
        <v>91</v>
      </c>
      <c r="D12">
        <v>84</v>
      </c>
      <c r="E12">
        <v>79</v>
      </c>
      <c r="F12">
        <v>90</v>
      </c>
      <c r="H12" cm="1">
        <f t="array" ref="H12:L12">_xlfn.XLOOKUP(I3,A:A,B:F,,0,1)</f>
        <v>88</v>
      </c>
      <c r="I12">
        <v>73</v>
      </c>
      <c r="J12">
        <v>92</v>
      </c>
      <c r="K12">
        <v>80</v>
      </c>
      <c r="L12">
        <v>84</v>
      </c>
    </row>
    <row r="13" spans="1:13" x14ac:dyDescent="0.3">
      <c r="A13" t="s">
        <v>46</v>
      </c>
      <c r="B13">
        <v>78</v>
      </c>
      <c r="C13">
        <v>79</v>
      </c>
      <c r="D13">
        <v>82</v>
      </c>
      <c r="E13">
        <v>87</v>
      </c>
      <c r="F13">
        <v>85</v>
      </c>
      <c r="H13" s="1" t="s">
        <v>72</v>
      </c>
    </row>
    <row r="14" spans="1:13" x14ac:dyDescent="0.3">
      <c r="A14" t="s">
        <v>12</v>
      </c>
      <c r="B14">
        <v>85</v>
      </c>
      <c r="C14">
        <v>87</v>
      </c>
      <c r="D14">
        <v>93</v>
      </c>
      <c r="E14">
        <v>90</v>
      </c>
      <c r="F14">
        <v>91</v>
      </c>
      <c r="H14" cm="1">
        <f t="array" ref="H14:L14">VLOOKUP(I3,A:F,{2,3,4,5,6})</f>
        <v>88</v>
      </c>
      <c r="I14">
        <v>73</v>
      </c>
      <c r="J14">
        <v>92</v>
      </c>
      <c r="K14">
        <v>80</v>
      </c>
      <c r="L14">
        <v>84</v>
      </c>
    </row>
    <row r="15" spans="1:13" x14ac:dyDescent="0.3">
      <c r="A15" t="s">
        <v>47</v>
      </c>
      <c r="B15">
        <v>83</v>
      </c>
      <c r="C15">
        <v>82</v>
      </c>
      <c r="D15">
        <v>80</v>
      </c>
      <c r="E15">
        <v>84</v>
      </c>
      <c r="F15">
        <v>77</v>
      </c>
      <c r="H15" s="1" t="s">
        <v>32</v>
      </c>
    </row>
    <row r="16" spans="1:13" x14ac:dyDescent="0.3">
      <c r="A16" t="s">
        <v>48</v>
      </c>
      <c r="B16">
        <v>91</v>
      </c>
      <c r="C16">
        <v>84</v>
      </c>
      <c r="D16">
        <v>89</v>
      </c>
      <c r="E16">
        <v>85</v>
      </c>
      <c r="F16">
        <v>88</v>
      </c>
      <c r="H16" cm="1">
        <f t="array" ref="H16:L16">_xlfn._xlws.FILTER(B:F,A:A=I3)</f>
        <v>88</v>
      </c>
      <c r="I16">
        <v>73</v>
      </c>
      <c r="J16">
        <v>92</v>
      </c>
      <c r="K16">
        <v>80</v>
      </c>
      <c r="L16">
        <v>84</v>
      </c>
    </row>
    <row r="17" spans="1:6" x14ac:dyDescent="0.3">
      <c r="A17" t="s">
        <v>49</v>
      </c>
      <c r="B17">
        <v>87</v>
      </c>
      <c r="C17">
        <v>88</v>
      </c>
      <c r="D17">
        <v>77</v>
      </c>
      <c r="E17">
        <v>89</v>
      </c>
      <c r="F17">
        <v>79</v>
      </c>
    </row>
    <row r="18" spans="1:6" x14ac:dyDescent="0.3">
      <c r="A18" t="s">
        <v>50</v>
      </c>
      <c r="B18">
        <v>79</v>
      </c>
      <c r="C18">
        <v>80</v>
      </c>
      <c r="D18">
        <v>86</v>
      </c>
      <c r="E18">
        <v>81</v>
      </c>
      <c r="F18">
        <v>90</v>
      </c>
    </row>
    <row r="19" spans="1:6" x14ac:dyDescent="0.3">
      <c r="A19" t="s">
        <v>51</v>
      </c>
      <c r="B19">
        <v>86</v>
      </c>
      <c r="C19">
        <v>75</v>
      </c>
      <c r="D19">
        <v>88</v>
      </c>
      <c r="E19">
        <v>92</v>
      </c>
      <c r="F19">
        <v>82</v>
      </c>
    </row>
    <row r="20" spans="1:6" x14ac:dyDescent="0.3">
      <c r="A20" t="s">
        <v>52</v>
      </c>
      <c r="B20">
        <v>88</v>
      </c>
      <c r="C20">
        <v>91</v>
      </c>
      <c r="D20">
        <v>90</v>
      </c>
      <c r="E20">
        <v>87</v>
      </c>
      <c r="F20">
        <v>84</v>
      </c>
    </row>
    <row r="21" spans="1:6" x14ac:dyDescent="0.3">
      <c r="A21" t="s">
        <v>53</v>
      </c>
      <c r="B21">
        <v>90</v>
      </c>
      <c r="C21">
        <v>79</v>
      </c>
      <c r="D21">
        <v>85</v>
      </c>
      <c r="E21">
        <v>88</v>
      </c>
      <c r="F21">
        <v>86</v>
      </c>
    </row>
  </sheetData>
  <dataValidations count="1">
    <dataValidation type="list" allowBlank="1" showInputMessage="1" showErrorMessage="1" sqref="I3" xr:uid="{6F36BD01-0EB9-41F1-9ABA-508E61E5D1F7}">
      <formula1>$A$2:$A$21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CONTENTS</vt:lpstr>
      <vt:lpstr>VLOOKUP</vt:lpstr>
      <vt:lpstr>Filter</vt:lpstr>
      <vt:lpstr>VLookup_With_DataValidation</vt:lpstr>
      <vt:lpstr>Index_Match</vt:lpstr>
      <vt:lpstr>VLookup_With_DataValidation!East</vt:lpstr>
      <vt:lpstr>East</vt:lpstr>
      <vt:lpstr>Filter!Name</vt:lpstr>
      <vt:lpstr>VLookup_With_DataValidation!Name</vt:lpstr>
      <vt:lpstr>Name</vt:lpstr>
      <vt:lpstr>VLookup_With_DataValidation!North</vt:lpstr>
      <vt:lpstr>North</vt:lpstr>
      <vt:lpstr>Python</vt:lpstr>
      <vt:lpstr>R_</vt:lpstr>
      <vt:lpstr>VLookup_With_DataValidation!South</vt:lpstr>
      <vt:lpstr>South</vt:lpstr>
      <vt:lpstr>SQL</vt:lpstr>
      <vt:lpstr>VLookup_With_DataValidation!West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Obito Uchiha</dc:creator>
  <cp:lastModifiedBy>Obito Uchiha</cp:lastModifiedBy>
  <dcterms:created xsi:type="dcterms:W3CDTF">2024-06-20T08:02:22Z</dcterms:created>
  <dcterms:modified xsi:type="dcterms:W3CDTF">2024-06-20T11:10:27Z</dcterms:modified>
</cp:coreProperties>
</file>