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"/>
    </mc:Choice>
  </mc:AlternateContent>
  <xr:revisionPtr revIDLastSave="0" documentId="13_ncr:1_{03E398DA-D9DB-4D48-AF67-F5B9DE9DB435}" xr6:coauthVersionLast="47" xr6:coauthVersionMax="47" xr10:uidLastSave="{00000000-0000-0000-0000-000000000000}"/>
  <bookViews>
    <workbookView xWindow="60000" yWindow="705" windowWidth="25995" windowHeight="22200" activeTab="1" xr2:uid="{A060995A-2749-4ABA-851F-F51FEC648169}"/>
  </bookViews>
  <sheets>
    <sheet name="not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2" l="1"/>
  <c r="R22" i="2" s="1"/>
  <c r="T22" i="2" s="1"/>
  <c r="P21" i="2"/>
  <c r="Q21" i="2" s="1"/>
  <c r="S21" i="2" s="1"/>
  <c r="P20" i="2"/>
  <c r="R20" i="2" s="1"/>
  <c r="T20" i="2" s="1"/>
  <c r="T19" i="2"/>
  <c r="R19" i="2"/>
  <c r="P19" i="2"/>
  <c r="Q19" i="2" s="1"/>
  <c r="S19" i="2" s="1"/>
  <c r="P18" i="2"/>
  <c r="R18" i="2" s="1"/>
  <c r="T18" i="2" s="1"/>
  <c r="P17" i="2"/>
  <c r="Q17" i="2" s="1"/>
  <c r="S17" i="2" s="1"/>
  <c r="S16" i="2"/>
  <c r="Q16" i="2"/>
  <c r="P16" i="2"/>
  <c r="R16" i="2" s="1"/>
  <c r="T16" i="2" s="1"/>
  <c r="P15" i="2"/>
  <c r="R15" i="2" s="1"/>
  <c r="T15" i="2" s="1"/>
  <c r="P14" i="2"/>
  <c r="R14" i="2" s="1"/>
  <c r="T14" i="2" s="1"/>
  <c r="R13" i="2"/>
  <c r="T13" i="2" s="1"/>
  <c r="P13" i="2"/>
  <c r="Q13" i="2" s="1"/>
  <c r="S13" i="2" s="1"/>
  <c r="P12" i="2"/>
  <c r="R12" i="2" s="1"/>
  <c r="T12" i="2" s="1"/>
  <c r="P11" i="2"/>
  <c r="R11" i="2" s="1"/>
  <c r="T11" i="2" s="1"/>
  <c r="R10" i="2"/>
  <c r="T10" i="2" s="1"/>
  <c r="Q10" i="2"/>
  <c r="S10" i="2" s="1"/>
  <c r="P10" i="2"/>
  <c r="P9" i="2"/>
  <c r="R9" i="2" s="1"/>
  <c r="T9" i="2" s="1"/>
  <c r="P8" i="2"/>
  <c r="Q8" i="2" s="1"/>
  <c r="S8" i="2" s="1"/>
  <c r="P7" i="2"/>
  <c r="R7" i="2" s="1"/>
  <c r="T7" i="2" s="1"/>
  <c r="S6" i="2"/>
  <c r="Q6" i="2"/>
  <c r="P6" i="2"/>
  <c r="R6" i="2" s="1"/>
  <c r="T6" i="2" s="1"/>
  <c r="Q5" i="2"/>
  <c r="S5" i="2" s="1"/>
  <c r="P5" i="2"/>
  <c r="R5" i="2" s="1"/>
  <c r="T5" i="2" s="1"/>
  <c r="P4" i="2"/>
  <c r="R4" i="2" s="1"/>
  <c r="T4" i="2" s="1"/>
  <c r="T3" i="2"/>
  <c r="R3" i="2"/>
  <c r="P3" i="2"/>
  <c r="Q3" i="2" s="1"/>
  <c r="S3" i="2" s="1"/>
  <c r="T2" i="2"/>
  <c r="S2" i="2"/>
  <c r="R2" i="2"/>
  <c r="Q2" i="2"/>
  <c r="P2" i="2"/>
  <c r="K2" i="2"/>
  <c r="J2" i="2"/>
  <c r="K3" i="2"/>
  <c r="J3" i="2"/>
  <c r="K4" i="2"/>
  <c r="J4" i="2"/>
  <c r="K5" i="2"/>
  <c r="J5" i="2"/>
  <c r="N21" i="2"/>
  <c r="N20" i="2"/>
  <c r="N19" i="2"/>
  <c r="N18" i="2"/>
  <c r="N22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3" i="2"/>
  <c r="Q14" i="2" l="1"/>
  <c r="S14" i="2" s="1"/>
  <c r="R17" i="2"/>
  <c r="T17" i="2" s="1"/>
  <c r="Q7" i="2"/>
  <c r="S7" i="2" s="1"/>
  <c r="Q11" i="2"/>
  <c r="S11" i="2" s="1"/>
  <c r="Q20" i="2"/>
  <c r="S20" i="2" s="1"/>
  <c r="Q4" i="2"/>
  <c r="S4" i="2" s="1"/>
  <c r="Q18" i="2"/>
  <c r="S18" i="2" s="1"/>
  <c r="Q15" i="2"/>
  <c r="S15" i="2" s="1"/>
  <c r="Q12" i="2"/>
  <c r="S12" i="2" s="1"/>
  <c r="R21" i="2"/>
  <c r="T21" i="2" s="1"/>
  <c r="Q9" i="2"/>
  <c r="S9" i="2" s="1"/>
  <c r="R8" i="2"/>
  <c r="T8" i="2" s="1"/>
  <c r="Q22" i="2"/>
  <c r="S22" i="2" s="1"/>
</calcChain>
</file>

<file path=xl/sharedStrings.xml><?xml version="1.0" encoding="utf-8"?>
<sst xmlns="http://schemas.openxmlformats.org/spreadsheetml/2006/main" count="32" uniqueCount="32">
  <si>
    <t>губ</t>
  </si>
  <si>
    <t>Выборгская</t>
  </si>
  <si>
    <t>год</t>
  </si>
  <si>
    <t xml:space="preserve">р </t>
  </si>
  <si>
    <t>с</t>
  </si>
  <si>
    <t>еп</t>
  </si>
  <si>
    <t>Источник:</t>
  </si>
  <si>
    <t>"Suomen Tilastollinen Vuosikirja Uusi Sarja Kuudestoista Vuosikerta 1918"</t>
  </si>
  <si>
    <t>"Annuaire Statistique de Finlande Nouvelle Série Seizième Année 1918"</t>
  </si>
  <si>
    <t>Publication du Bureau Central de Statistique de Finlande, Helsinki, 1919</t>
  </si>
  <si>
    <t>№51 стр. 88</t>
  </si>
  <si>
    <t>№40 стр. 75</t>
  </si>
  <si>
    <t>№33 стр. 68</t>
  </si>
  <si>
    <t>v-еп</t>
  </si>
  <si>
    <t>№8 стр. 10-11</t>
  </si>
  <si>
    <t>р - рождаемость (промилле)</t>
  </si>
  <si>
    <t>с - смертность</t>
  </si>
  <si>
    <t>еп - естественный прирост</t>
  </si>
  <si>
    <t>Колонки:</t>
  </si>
  <si>
    <t>чж-о</t>
  </si>
  <si>
    <t>чр</t>
  </si>
  <si>
    <t>чп</t>
  </si>
  <si>
    <t>v-чп</t>
  </si>
  <si>
    <t>Число рождений и смертей -- по таблице "Mouvement de la population en…" в ежегодниках за 1899-1918 гг.</t>
  </si>
  <si>
    <t>Рождаемость и смертность вычислены от СРЕДНЕГОДОВОГО населения, ср. таблицы 34, 45, 57</t>
  </si>
  <si>
    <t>чо - численность населения обоих полов на НАЧАЛО года (в таблице 8 она приведена на КОНЕЦ года, мы сдвинули ряд на год)</t>
  </si>
  <si>
    <t>v-чж-середина года</t>
  </si>
  <si>
    <t>v-чр</t>
  </si>
  <si>
    <t>v-dif-чр</t>
  </si>
  <si>
    <t>чу</t>
  </si>
  <si>
    <t>v-чу</t>
  </si>
  <si>
    <t>v-dif-чу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</si>
</sst>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0" fontId="1" fillId="2" borderId="0" xfId="0" applyFont="1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14B5-51C3-4801-A462-A7A992E82D76}">
  <dimension ref="A1:B25"/>
  <sheetViews>
    <sheetView workbookViewId="0">
      <selection activeCell="B18" sqref="B18"/>
    </sheetView>
  </sheetViews>
  <sheetFormatPr defaultRowHeight="14.4" x14ac:dyDescent="0.55000000000000004"/>
  <sheetData>
    <row r="1" spans="1:2" x14ac:dyDescent="0.55000000000000004">
      <c r="A1" t="s">
        <v>6</v>
      </c>
    </row>
    <row r="3" spans="1:2" x14ac:dyDescent="0.55000000000000004">
      <c r="B3" t="s">
        <v>7</v>
      </c>
    </row>
    <row r="4" spans="1:2" x14ac:dyDescent="0.55000000000000004">
      <c r="B4" t="s">
        <v>8</v>
      </c>
    </row>
    <row r="6" spans="1:2" x14ac:dyDescent="0.55000000000000004">
      <c r="B6" t="s">
        <v>9</v>
      </c>
    </row>
    <row r="9" spans="1:2" x14ac:dyDescent="0.55000000000000004">
      <c r="B9" t="s">
        <v>14</v>
      </c>
    </row>
    <row r="10" spans="1:2" x14ac:dyDescent="0.55000000000000004">
      <c r="B10" t="s">
        <v>12</v>
      </c>
    </row>
    <row r="11" spans="1:2" x14ac:dyDescent="0.55000000000000004">
      <c r="B11" t="s">
        <v>11</v>
      </c>
    </row>
    <row r="12" spans="1:2" x14ac:dyDescent="0.55000000000000004">
      <c r="B12" s="1" t="s">
        <v>10</v>
      </c>
    </row>
    <row r="15" spans="1:2" x14ac:dyDescent="0.55000000000000004">
      <c r="A15" t="s">
        <v>18</v>
      </c>
    </row>
    <row r="17" spans="1:2" x14ac:dyDescent="0.55000000000000004">
      <c r="B17" t="s">
        <v>25</v>
      </c>
    </row>
    <row r="18" spans="1:2" x14ac:dyDescent="0.55000000000000004">
      <c r="B18" t="s">
        <v>15</v>
      </c>
    </row>
    <row r="19" spans="1:2" x14ac:dyDescent="0.55000000000000004">
      <c r="B19" t="s">
        <v>16</v>
      </c>
    </row>
    <row r="20" spans="1:2" x14ac:dyDescent="0.55000000000000004">
      <c r="B20" t="s">
        <v>17</v>
      </c>
    </row>
    <row r="22" spans="1:2" x14ac:dyDescent="0.55000000000000004">
      <c r="A22" t="s">
        <v>23</v>
      </c>
    </row>
    <row r="25" spans="1:2" x14ac:dyDescent="0.55000000000000004">
      <c r="A2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0549-9918-4379-BD4C-03644962493B}">
  <dimension ref="A1:T54"/>
  <sheetViews>
    <sheetView tabSelected="1" workbookViewId="0">
      <selection activeCell="N28" sqref="N28"/>
    </sheetView>
  </sheetViews>
  <sheetFormatPr defaultRowHeight="14.4" x14ac:dyDescent="0.55000000000000004"/>
  <cols>
    <col min="1" max="1" width="14.26171875" customWidth="1"/>
    <col min="16" max="16" width="18.20703125" customWidth="1"/>
    <col min="17" max="17" width="10.68359375" bestFit="1" customWidth="1"/>
  </cols>
  <sheetData>
    <row r="1" spans="1:20" x14ac:dyDescent="0.55000000000000004">
      <c r="A1" s="3" t="s">
        <v>0</v>
      </c>
      <c r="B1" s="3" t="s">
        <v>2</v>
      </c>
      <c r="C1" s="3" t="s">
        <v>19</v>
      </c>
      <c r="D1" s="3" t="s">
        <v>3</v>
      </c>
      <c r="E1" s="3" t="s">
        <v>4</v>
      </c>
      <c r="F1" s="3" t="s">
        <v>5</v>
      </c>
      <c r="H1" s="5" t="s">
        <v>13</v>
      </c>
      <c r="J1" s="3" t="s">
        <v>20</v>
      </c>
      <c r="K1" s="3" t="s">
        <v>29</v>
      </c>
      <c r="L1" s="3" t="s">
        <v>21</v>
      </c>
      <c r="N1" s="5" t="s">
        <v>22</v>
      </c>
      <c r="P1" s="5" t="s">
        <v>26</v>
      </c>
      <c r="Q1" s="5" t="s">
        <v>27</v>
      </c>
      <c r="R1" s="5" t="s">
        <v>30</v>
      </c>
      <c r="S1" s="5" t="s">
        <v>28</v>
      </c>
      <c r="T1" s="5" t="s">
        <v>31</v>
      </c>
    </row>
    <row r="2" spans="1:20" x14ac:dyDescent="0.55000000000000004">
      <c r="A2" t="s">
        <v>1</v>
      </c>
      <c r="B2">
        <v>1896</v>
      </c>
      <c r="C2" s="7">
        <v>379049</v>
      </c>
      <c r="D2" s="4">
        <v>33</v>
      </c>
      <c r="E2" s="4">
        <v>19.8</v>
      </c>
      <c r="F2" s="2">
        <v>13.2</v>
      </c>
      <c r="H2" s="6">
        <f>D2-E2-F2</f>
        <v>0</v>
      </c>
      <c r="J2" s="7">
        <f>6476+6161</f>
        <v>12637</v>
      </c>
      <c r="K2" s="7">
        <f>3911+3674</f>
        <v>7585</v>
      </c>
      <c r="L2" s="7"/>
      <c r="N2" s="8"/>
      <c r="P2" s="8">
        <f>(C2+C3)/2</f>
        <v>382744.5</v>
      </c>
      <c r="Q2" s="8">
        <f>P2*D2/1000</f>
        <v>12630.568499999999</v>
      </c>
      <c r="R2" s="8">
        <f>P2*E2/1000</f>
        <v>7578.3411000000006</v>
      </c>
      <c r="S2" s="8">
        <f>Q2-J2</f>
        <v>-6.4315000000005966</v>
      </c>
      <c r="T2" s="8">
        <f>R2-K2</f>
        <v>-6.6588999999994485</v>
      </c>
    </row>
    <row r="3" spans="1:20" x14ac:dyDescent="0.55000000000000004">
      <c r="B3">
        <f>B2+1</f>
        <v>1897</v>
      </c>
      <c r="C3" s="7">
        <v>386440</v>
      </c>
      <c r="D3" s="4">
        <v>32.700000000000003</v>
      </c>
      <c r="E3" s="4">
        <v>19.3</v>
      </c>
      <c r="F3" s="2">
        <v>13.4</v>
      </c>
      <c r="H3" s="6">
        <f t="shared" ref="H3:H22" si="0">D3-E3-F3</f>
        <v>0</v>
      </c>
      <c r="J3" s="7">
        <f>6646+6124</f>
        <v>12770</v>
      </c>
      <c r="K3" s="7">
        <f>3848+3676</f>
        <v>7524</v>
      </c>
      <c r="L3" s="7"/>
      <c r="N3" s="8"/>
      <c r="P3" s="8">
        <f t="shared" ref="P3:P22" si="1">(C3+C4)/2</f>
        <v>390380</v>
      </c>
      <c r="Q3" s="8">
        <f t="shared" ref="Q3:Q22" si="2">P3*D3/1000</f>
        <v>12765.426000000001</v>
      </c>
      <c r="R3" s="8">
        <f t="shared" ref="R3:R22" si="3">P3*E3/1000</f>
        <v>7534.3339999999998</v>
      </c>
      <c r="S3" s="8">
        <f t="shared" ref="S3:S22" si="4">Q3-J3</f>
        <v>-4.5739999999987049</v>
      </c>
      <c r="T3" s="8">
        <f t="shared" ref="T3:T22" si="5">R3-K3</f>
        <v>10.333999999999833</v>
      </c>
    </row>
    <row r="4" spans="1:20" x14ac:dyDescent="0.55000000000000004">
      <c r="B4">
        <f t="shared" ref="B4:B22" si="6">B3+1</f>
        <v>1898</v>
      </c>
      <c r="C4" s="7">
        <v>394320</v>
      </c>
      <c r="D4" s="4">
        <v>35.799999999999997</v>
      </c>
      <c r="E4" s="4">
        <v>19.2</v>
      </c>
      <c r="F4" s="2">
        <v>16.600000000000001</v>
      </c>
      <c r="H4" s="6">
        <f t="shared" si="0"/>
        <v>0</v>
      </c>
      <c r="J4" s="7">
        <f>7458+6813</f>
        <v>14271</v>
      </c>
      <c r="K4" s="7">
        <f>3995+3658</f>
        <v>7653</v>
      </c>
      <c r="L4" s="7"/>
      <c r="N4" s="8"/>
      <c r="P4" s="8">
        <f t="shared" si="1"/>
        <v>399056.5</v>
      </c>
      <c r="Q4" s="8">
        <f t="shared" si="2"/>
        <v>14286.222699999998</v>
      </c>
      <c r="R4" s="8">
        <f t="shared" si="3"/>
        <v>7661.8847999999998</v>
      </c>
      <c r="S4" s="8">
        <f t="shared" si="4"/>
        <v>15.22269999999844</v>
      </c>
      <c r="T4" s="8">
        <f t="shared" si="5"/>
        <v>8.8847999999998137</v>
      </c>
    </row>
    <row r="5" spans="1:20" x14ac:dyDescent="0.55000000000000004">
      <c r="B5">
        <f t="shared" si="6"/>
        <v>1899</v>
      </c>
      <c r="C5" s="7">
        <v>403793</v>
      </c>
      <c r="D5" s="4">
        <v>35.4</v>
      </c>
      <c r="E5" s="4">
        <v>19.5</v>
      </c>
      <c r="F5" s="2">
        <v>15.9</v>
      </c>
      <c r="H5" s="6">
        <f t="shared" si="0"/>
        <v>0</v>
      </c>
      <c r="J5" s="7">
        <f>7350+7099</f>
        <v>14449</v>
      </c>
      <c r="K5" s="7">
        <f>4075+3903</f>
        <v>7978</v>
      </c>
      <c r="L5" s="7"/>
      <c r="N5" s="8"/>
      <c r="P5" s="8">
        <f t="shared" si="1"/>
        <v>408636</v>
      </c>
      <c r="Q5" s="8">
        <f t="shared" si="2"/>
        <v>14465.714399999999</v>
      </c>
      <c r="R5" s="8">
        <f t="shared" si="3"/>
        <v>7968.402</v>
      </c>
      <c r="S5" s="8">
        <f t="shared" si="4"/>
        <v>16.714399999998932</v>
      </c>
      <c r="T5" s="8">
        <f t="shared" si="5"/>
        <v>-9.5979999999999563</v>
      </c>
    </row>
    <row r="6" spans="1:20" x14ac:dyDescent="0.55000000000000004">
      <c r="B6">
        <f t="shared" si="6"/>
        <v>1900</v>
      </c>
      <c r="C6" s="7">
        <v>413479</v>
      </c>
      <c r="D6" s="4">
        <v>34.700000000000003</v>
      </c>
      <c r="E6" s="4">
        <v>21.4</v>
      </c>
      <c r="F6" s="2">
        <v>13.3</v>
      </c>
      <c r="H6" s="6">
        <f t="shared" si="0"/>
        <v>0</v>
      </c>
      <c r="J6" s="7">
        <v>14489</v>
      </c>
      <c r="K6" s="7">
        <v>8915</v>
      </c>
      <c r="L6" s="7"/>
      <c r="N6" s="8"/>
      <c r="P6" s="8">
        <f t="shared" si="1"/>
        <v>417544.5</v>
      </c>
      <c r="Q6" s="8">
        <f t="shared" si="2"/>
        <v>14488.79415</v>
      </c>
      <c r="R6" s="8">
        <f t="shared" si="3"/>
        <v>8935.452299999999</v>
      </c>
      <c r="S6" s="8">
        <f t="shared" si="4"/>
        <v>-0.20585000000028231</v>
      </c>
      <c r="T6" s="8">
        <f t="shared" si="5"/>
        <v>20.452299999999013</v>
      </c>
    </row>
    <row r="7" spans="1:20" x14ac:dyDescent="0.55000000000000004">
      <c r="B7">
        <f t="shared" si="6"/>
        <v>1901</v>
      </c>
      <c r="C7" s="7">
        <v>421610</v>
      </c>
      <c r="D7" s="4">
        <v>34.799999999999997</v>
      </c>
      <c r="E7" s="4">
        <v>21.2</v>
      </c>
      <c r="F7" s="2">
        <v>13.6</v>
      </c>
      <c r="H7" s="6">
        <f t="shared" si="0"/>
        <v>0</v>
      </c>
      <c r="J7" s="7">
        <v>14807</v>
      </c>
      <c r="K7" s="7">
        <v>9029</v>
      </c>
      <c r="L7" s="7"/>
      <c r="N7" s="8"/>
      <c r="P7" s="8">
        <f t="shared" si="1"/>
        <v>426042</v>
      </c>
      <c r="Q7" s="8">
        <f t="shared" si="2"/>
        <v>14826.2616</v>
      </c>
      <c r="R7" s="8">
        <f t="shared" si="3"/>
        <v>9032.090400000001</v>
      </c>
      <c r="S7" s="8">
        <f t="shared" si="4"/>
        <v>19.261599999999817</v>
      </c>
      <c r="T7" s="8">
        <f t="shared" si="5"/>
        <v>3.0904000000009546</v>
      </c>
    </row>
    <row r="8" spans="1:20" x14ac:dyDescent="0.55000000000000004">
      <c r="B8">
        <f t="shared" si="6"/>
        <v>1902</v>
      </c>
      <c r="C8" s="7">
        <v>430474</v>
      </c>
      <c r="D8" s="4">
        <v>34.299999999999997</v>
      </c>
      <c r="E8" s="4">
        <v>20.8</v>
      </c>
      <c r="F8" s="2">
        <v>13.5</v>
      </c>
      <c r="H8" s="6">
        <f t="shared" si="0"/>
        <v>0</v>
      </c>
      <c r="J8" s="7">
        <v>14905</v>
      </c>
      <c r="K8" s="7">
        <v>9032</v>
      </c>
      <c r="L8" s="7"/>
      <c r="N8" s="8"/>
      <c r="P8" s="8">
        <f t="shared" si="1"/>
        <v>435016.5</v>
      </c>
      <c r="Q8" s="8">
        <f t="shared" si="2"/>
        <v>14921.06595</v>
      </c>
      <c r="R8" s="8">
        <f t="shared" si="3"/>
        <v>9048.3432000000012</v>
      </c>
      <c r="S8" s="8">
        <f t="shared" si="4"/>
        <v>16.065950000000157</v>
      </c>
      <c r="T8" s="8">
        <f t="shared" si="5"/>
        <v>16.343200000001161</v>
      </c>
    </row>
    <row r="9" spans="1:20" x14ac:dyDescent="0.55000000000000004">
      <c r="B9">
        <f t="shared" si="6"/>
        <v>1903</v>
      </c>
      <c r="C9" s="7">
        <v>439559</v>
      </c>
      <c r="D9" s="4">
        <v>33.9</v>
      </c>
      <c r="E9" s="4">
        <v>18.600000000000001</v>
      </c>
      <c r="F9" s="2">
        <v>15.3</v>
      </c>
      <c r="H9" s="6">
        <f t="shared" si="0"/>
        <v>0</v>
      </c>
      <c r="J9" s="7">
        <v>15065</v>
      </c>
      <c r="K9" s="7">
        <v>8298</v>
      </c>
      <c r="L9" s="7"/>
      <c r="N9" s="8"/>
      <c r="P9" s="8">
        <f t="shared" si="1"/>
        <v>444983</v>
      </c>
      <c r="Q9" s="8">
        <f t="shared" si="2"/>
        <v>15084.923699999999</v>
      </c>
      <c r="R9" s="8">
        <f t="shared" si="3"/>
        <v>8276.6838000000007</v>
      </c>
      <c r="S9" s="8">
        <f t="shared" si="4"/>
        <v>19.923699999999371</v>
      </c>
      <c r="T9" s="8">
        <f t="shared" si="5"/>
        <v>-21.316199999999299</v>
      </c>
    </row>
    <row r="10" spans="1:20" x14ac:dyDescent="0.55000000000000004">
      <c r="B10">
        <f t="shared" si="6"/>
        <v>1904</v>
      </c>
      <c r="C10" s="7">
        <v>450407</v>
      </c>
      <c r="D10" s="4">
        <v>34.700000000000003</v>
      </c>
      <c r="E10" s="4">
        <v>19.5</v>
      </c>
      <c r="F10" s="2">
        <v>15.2</v>
      </c>
      <c r="H10" s="6">
        <f t="shared" si="0"/>
        <v>0</v>
      </c>
      <c r="J10" s="7">
        <v>15795</v>
      </c>
      <c r="K10" s="7">
        <v>8875</v>
      </c>
      <c r="L10" s="7"/>
      <c r="N10" s="8"/>
      <c r="P10" s="8">
        <f t="shared" si="1"/>
        <v>455836.5</v>
      </c>
      <c r="Q10" s="8">
        <f t="shared" si="2"/>
        <v>15817.52655</v>
      </c>
      <c r="R10" s="8">
        <f t="shared" si="3"/>
        <v>8888.8117500000008</v>
      </c>
      <c r="S10" s="8">
        <f t="shared" si="4"/>
        <v>22.526550000000498</v>
      </c>
      <c r="T10" s="8">
        <f t="shared" si="5"/>
        <v>13.811750000000757</v>
      </c>
    </row>
    <row r="11" spans="1:20" x14ac:dyDescent="0.55000000000000004">
      <c r="B11">
        <f t="shared" si="6"/>
        <v>1905</v>
      </c>
      <c r="C11" s="7">
        <v>461266</v>
      </c>
      <c r="D11" s="4">
        <v>33.4</v>
      </c>
      <c r="E11" s="4">
        <v>20.7</v>
      </c>
      <c r="F11" s="2">
        <v>12.7</v>
      </c>
      <c r="H11" s="6">
        <f t="shared" si="0"/>
        <v>0</v>
      </c>
      <c r="J11" s="7">
        <v>15573</v>
      </c>
      <c r="K11" s="7">
        <v>9667</v>
      </c>
      <c r="L11" s="7"/>
      <c r="N11" s="8"/>
      <c r="P11" s="8">
        <f t="shared" si="1"/>
        <v>465904</v>
      </c>
      <c r="Q11" s="8">
        <f t="shared" si="2"/>
        <v>15561.193600000001</v>
      </c>
      <c r="R11" s="8">
        <f t="shared" si="3"/>
        <v>9644.2127999999993</v>
      </c>
      <c r="S11" s="8">
        <f t="shared" si="4"/>
        <v>-11.806399999999485</v>
      </c>
      <c r="T11" s="8">
        <f t="shared" si="5"/>
        <v>-22.787200000000666</v>
      </c>
    </row>
    <row r="12" spans="1:20" x14ac:dyDescent="0.55000000000000004">
      <c r="B12">
        <f t="shared" si="6"/>
        <v>1906</v>
      </c>
      <c r="C12" s="7">
        <v>470542</v>
      </c>
      <c r="D12" s="4">
        <v>34.200000000000003</v>
      </c>
      <c r="E12" s="4">
        <v>20.2</v>
      </c>
      <c r="F12" s="2">
        <v>14</v>
      </c>
      <c r="H12" s="6">
        <f t="shared" si="0"/>
        <v>0</v>
      </c>
      <c r="J12" s="7">
        <v>16273</v>
      </c>
      <c r="K12" s="7">
        <v>9593</v>
      </c>
      <c r="L12" s="7"/>
      <c r="N12" s="8"/>
      <c r="P12" s="8">
        <f t="shared" si="1"/>
        <v>475781.5</v>
      </c>
      <c r="Q12" s="8">
        <f t="shared" si="2"/>
        <v>16271.7273</v>
      </c>
      <c r="R12" s="8">
        <f t="shared" si="3"/>
        <v>9610.7862999999998</v>
      </c>
      <c r="S12" s="8">
        <f t="shared" si="4"/>
        <v>-1.2726999999995314</v>
      </c>
      <c r="T12" s="8">
        <f t="shared" si="5"/>
        <v>17.786299999999756</v>
      </c>
    </row>
    <row r="13" spans="1:20" x14ac:dyDescent="0.55000000000000004">
      <c r="B13">
        <f t="shared" si="6"/>
        <v>1907</v>
      </c>
      <c r="C13" s="7">
        <v>481021</v>
      </c>
      <c r="D13" s="4">
        <v>34.9</v>
      </c>
      <c r="E13" s="4">
        <v>19</v>
      </c>
      <c r="F13" s="2">
        <v>15.9</v>
      </c>
      <c r="H13" s="6">
        <f t="shared" si="0"/>
        <v>0</v>
      </c>
      <c r="J13" s="7">
        <v>17007</v>
      </c>
      <c r="K13" s="7">
        <v>9236</v>
      </c>
      <c r="L13" s="7"/>
      <c r="N13" s="8"/>
      <c r="P13" s="8">
        <f t="shared" si="1"/>
        <v>486760</v>
      </c>
      <c r="Q13" s="8">
        <f t="shared" si="2"/>
        <v>16987.923999999999</v>
      </c>
      <c r="R13" s="8">
        <f t="shared" si="3"/>
        <v>9248.44</v>
      </c>
      <c r="S13" s="8">
        <f t="shared" si="4"/>
        <v>-19.076000000000931</v>
      </c>
      <c r="T13" s="8">
        <f t="shared" si="5"/>
        <v>12.440000000000509</v>
      </c>
    </row>
    <row r="14" spans="1:20" x14ac:dyDescent="0.55000000000000004">
      <c r="B14">
        <f t="shared" si="6"/>
        <v>1908</v>
      </c>
      <c r="C14" s="7">
        <v>492499</v>
      </c>
      <c r="D14" s="4">
        <v>33.9</v>
      </c>
      <c r="E14" s="4">
        <v>19.600000000000001</v>
      </c>
      <c r="F14" s="2">
        <v>14.3</v>
      </c>
      <c r="H14" s="6">
        <f t="shared" si="0"/>
        <v>0</v>
      </c>
      <c r="J14" s="7">
        <v>16851</v>
      </c>
      <c r="K14" s="7">
        <v>9727</v>
      </c>
      <c r="L14" s="7"/>
      <c r="N14" s="8"/>
      <c r="P14" s="8">
        <f t="shared" si="1"/>
        <v>497498</v>
      </c>
      <c r="Q14" s="8">
        <f t="shared" si="2"/>
        <v>16865.182199999999</v>
      </c>
      <c r="R14" s="8">
        <f t="shared" si="3"/>
        <v>9750.9608000000007</v>
      </c>
      <c r="S14" s="8">
        <f t="shared" si="4"/>
        <v>14.182199999999284</v>
      </c>
      <c r="T14" s="8">
        <f t="shared" si="5"/>
        <v>23.960800000000745</v>
      </c>
    </row>
    <row r="15" spans="1:20" x14ac:dyDescent="0.55000000000000004">
      <c r="B15">
        <f t="shared" si="6"/>
        <v>1909</v>
      </c>
      <c r="C15" s="7">
        <v>502497</v>
      </c>
      <c r="D15" s="4">
        <v>34.4</v>
      </c>
      <c r="E15" s="4">
        <v>17.399999999999999</v>
      </c>
      <c r="F15" s="2">
        <v>17</v>
      </c>
      <c r="H15" s="6">
        <f t="shared" si="0"/>
        <v>0</v>
      </c>
      <c r="J15" s="7">
        <v>17473</v>
      </c>
      <c r="K15" s="7">
        <v>8824</v>
      </c>
      <c r="L15" s="7"/>
      <c r="N15" s="8"/>
      <c r="P15" s="8">
        <f t="shared" si="1"/>
        <v>507739</v>
      </c>
      <c r="Q15" s="8">
        <f t="shared" si="2"/>
        <v>17466.221599999997</v>
      </c>
      <c r="R15" s="8">
        <f t="shared" si="3"/>
        <v>8834.6585999999988</v>
      </c>
      <c r="S15" s="8">
        <f t="shared" si="4"/>
        <v>-6.7784000000028755</v>
      </c>
      <c r="T15" s="8">
        <f t="shared" si="5"/>
        <v>10.658599999998842</v>
      </c>
    </row>
    <row r="16" spans="1:20" x14ac:dyDescent="0.55000000000000004">
      <c r="B16">
        <f t="shared" si="6"/>
        <v>1910</v>
      </c>
      <c r="C16" s="7">
        <v>512981</v>
      </c>
      <c r="D16" s="4">
        <v>32</v>
      </c>
      <c r="E16" s="4">
        <v>18.5</v>
      </c>
      <c r="F16" s="2">
        <v>13.5</v>
      </c>
      <c r="H16" s="6">
        <f t="shared" si="0"/>
        <v>0</v>
      </c>
      <c r="J16" s="7">
        <v>16565</v>
      </c>
      <c r="K16" s="7">
        <v>9545</v>
      </c>
      <c r="L16" s="7"/>
      <c r="N16" s="8"/>
      <c r="P16" s="8">
        <f t="shared" si="1"/>
        <v>517225</v>
      </c>
      <c r="Q16" s="8">
        <f t="shared" si="2"/>
        <v>16551.2</v>
      </c>
      <c r="R16" s="8">
        <f t="shared" si="3"/>
        <v>9568.6625000000004</v>
      </c>
      <c r="S16" s="8">
        <f t="shared" si="4"/>
        <v>-13.799999999999272</v>
      </c>
      <c r="T16" s="8">
        <f t="shared" si="5"/>
        <v>23.662500000000364</v>
      </c>
    </row>
    <row r="17" spans="2:20" x14ac:dyDescent="0.55000000000000004">
      <c r="B17">
        <f t="shared" si="6"/>
        <v>1911</v>
      </c>
      <c r="C17" s="7">
        <v>521469</v>
      </c>
      <c r="D17" s="4">
        <v>31.4</v>
      </c>
      <c r="E17" s="4">
        <v>17.2</v>
      </c>
      <c r="F17" s="2">
        <v>14.2</v>
      </c>
      <c r="H17" s="6">
        <f t="shared" si="0"/>
        <v>0</v>
      </c>
      <c r="J17" s="7">
        <v>16526</v>
      </c>
      <c r="K17" s="7">
        <v>9059</v>
      </c>
      <c r="L17" s="7"/>
      <c r="N17" s="8"/>
      <c r="P17" s="8">
        <f t="shared" si="1"/>
        <v>525523</v>
      </c>
      <c r="Q17" s="8">
        <f t="shared" si="2"/>
        <v>16501.422200000001</v>
      </c>
      <c r="R17" s="8">
        <f t="shared" si="3"/>
        <v>9038.9956000000002</v>
      </c>
      <c r="S17" s="8">
        <f t="shared" si="4"/>
        <v>-24.577799999999115</v>
      </c>
      <c r="T17" s="8">
        <f t="shared" si="5"/>
        <v>-20.004399999999805</v>
      </c>
    </row>
    <row r="18" spans="2:20" x14ac:dyDescent="0.55000000000000004">
      <c r="B18">
        <f t="shared" si="6"/>
        <v>1912</v>
      </c>
      <c r="C18" s="7">
        <v>529577</v>
      </c>
      <c r="D18" s="4">
        <v>30.8</v>
      </c>
      <c r="E18" s="4">
        <v>16.8</v>
      </c>
      <c r="F18" s="2">
        <v>14</v>
      </c>
      <c r="H18" s="6">
        <f t="shared" si="0"/>
        <v>0</v>
      </c>
      <c r="J18" s="7">
        <v>16473</v>
      </c>
      <c r="K18" s="7">
        <v>8967</v>
      </c>
      <c r="L18" s="7">
        <v>7506</v>
      </c>
      <c r="N18" s="8">
        <f t="shared" ref="N2:N21" si="7">J18-K18-L18</f>
        <v>0</v>
      </c>
      <c r="P18" s="8">
        <f t="shared" si="1"/>
        <v>533975.5</v>
      </c>
      <c r="Q18" s="8">
        <f t="shared" si="2"/>
        <v>16446.445400000001</v>
      </c>
      <c r="R18" s="8">
        <f t="shared" si="3"/>
        <v>8970.7884000000013</v>
      </c>
      <c r="S18" s="8">
        <f t="shared" si="4"/>
        <v>-26.554599999999482</v>
      </c>
      <c r="T18" s="8">
        <f t="shared" si="5"/>
        <v>3.7884000000012747</v>
      </c>
    </row>
    <row r="19" spans="2:20" x14ac:dyDescent="0.55000000000000004">
      <c r="B19">
        <f t="shared" si="6"/>
        <v>1913</v>
      </c>
      <c r="C19" s="7">
        <v>538374</v>
      </c>
      <c r="D19" s="4">
        <v>28.7</v>
      </c>
      <c r="E19" s="4">
        <v>16.2</v>
      </c>
      <c r="F19" s="2">
        <v>12.5</v>
      </c>
      <c r="H19" s="6">
        <f t="shared" si="0"/>
        <v>0</v>
      </c>
      <c r="J19" s="7">
        <v>15567</v>
      </c>
      <c r="K19" s="7">
        <v>8771</v>
      </c>
      <c r="L19" s="7">
        <v>6796</v>
      </c>
      <c r="N19" s="8">
        <f t="shared" si="7"/>
        <v>0</v>
      </c>
      <c r="P19" s="8">
        <f t="shared" si="1"/>
        <v>542463.5</v>
      </c>
      <c r="Q19" s="8">
        <f t="shared" si="2"/>
        <v>15568.702449999999</v>
      </c>
      <c r="R19" s="8">
        <f t="shared" si="3"/>
        <v>8787.9087</v>
      </c>
      <c r="S19" s="8">
        <f t="shared" si="4"/>
        <v>1.702449999998862</v>
      </c>
      <c r="T19" s="8">
        <f t="shared" si="5"/>
        <v>16.908699999999953</v>
      </c>
    </row>
    <row r="20" spans="2:20" x14ac:dyDescent="0.55000000000000004">
      <c r="B20">
        <f t="shared" si="6"/>
        <v>1914</v>
      </c>
      <c r="C20" s="7">
        <v>546553</v>
      </c>
      <c r="D20" s="4">
        <v>28.7</v>
      </c>
      <c r="E20" s="4">
        <v>15.8</v>
      </c>
      <c r="F20" s="2">
        <v>12.9</v>
      </c>
      <c r="H20" s="6">
        <f t="shared" si="0"/>
        <v>0</v>
      </c>
      <c r="J20" s="7">
        <v>15799</v>
      </c>
      <c r="K20" s="7">
        <v>8699</v>
      </c>
      <c r="L20" s="7">
        <v>7100</v>
      </c>
      <c r="N20" s="8">
        <f t="shared" si="7"/>
        <v>0</v>
      </c>
      <c r="P20" s="8">
        <f t="shared" si="1"/>
        <v>550884</v>
      </c>
      <c r="Q20" s="8">
        <f t="shared" si="2"/>
        <v>15810.370799999999</v>
      </c>
      <c r="R20" s="8">
        <f t="shared" si="3"/>
        <v>8703.967200000001</v>
      </c>
      <c r="S20" s="8">
        <f t="shared" si="4"/>
        <v>11.370799999998781</v>
      </c>
      <c r="T20" s="8">
        <f t="shared" si="5"/>
        <v>4.9672000000009575</v>
      </c>
    </row>
    <row r="21" spans="2:20" x14ac:dyDescent="0.55000000000000004">
      <c r="B21">
        <f t="shared" si="6"/>
        <v>1915</v>
      </c>
      <c r="C21" s="7">
        <v>555215</v>
      </c>
      <c r="D21" s="4">
        <v>26.7</v>
      </c>
      <c r="E21" s="4">
        <v>16</v>
      </c>
      <c r="F21" s="2">
        <v>10.7</v>
      </c>
      <c r="H21" s="6">
        <f t="shared" si="0"/>
        <v>0</v>
      </c>
      <c r="J21" s="7">
        <v>14932</v>
      </c>
      <c r="K21" s="7">
        <v>8964</v>
      </c>
      <c r="L21" s="7">
        <v>5968</v>
      </c>
      <c r="N21" s="8">
        <f t="shared" si="7"/>
        <v>0</v>
      </c>
      <c r="P21" s="8">
        <f t="shared" si="1"/>
        <v>558756.5</v>
      </c>
      <c r="Q21" s="8">
        <f t="shared" si="2"/>
        <v>14918.79855</v>
      </c>
      <c r="R21" s="8">
        <f t="shared" si="3"/>
        <v>8940.1039999999994</v>
      </c>
      <c r="S21" s="8">
        <f t="shared" si="4"/>
        <v>-13.201450000000477</v>
      </c>
      <c r="T21" s="8">
        <f t="shared" si="5"/>
        <v>-23.89600000000064</v>
      </c>
    </row>
    <row r="22" spans="2:20" x14ac:dyDescent="0.55000000000000004">
      <c r="B22">
        <f t="shared" si="6"/>
        <v>1916</v>
      </c>
      <c r="C22" s="7">
        <v>562298</v>
      </c>
      <c r="D22" s="4">
        <v>25.2</v>
      </c>
      <c r="E22" s="4">
        <v>17.7</v>
      </c>
      <c r="F22" s="2">
        <v>7.5</v>
      </c>
      <c r="H22" s="6">
        <f t="shared" si="0"/>
        <v>0</v>
      </c>
      <c r="J22" s="7">
        <v>14242</v>
      </c>
      <c r="K22" s="7">
        <v>10007</v>
      </c>
      <c r="L22" s="7">
        <v>4235</v>
      </c>
      <c r="N22" s="8">
        <f>J22-K22-L22</f>
        <v>0</v>
      </c>
      <c r="P22" s="8">
        <f t="shared" si="1"/>
        <v>564742.5</v>
      </c>
      <c r="Q22" s="8">
        <f t="shared" si="2"/>
        <v>14231.511</v>
      </c>
      <c r="R22" s="8">
        <f t="shared" si="3"/>
        <v>9995.9422500000001</v>
      </c>
      <c r="S22" s="8">
        <f t="shared" si="4"/>
        <v>-10.488999999999578</v>
      </c>
      <c r="T22" s="8">
        <f t="shared" si="5"/>
        <v>-11.057749999999942</v>
      </c>
    </row>
    <row r="23" spans="2:20" x14ac:dyDescent="0.55000000000000004">
      <c r="B23">
        <v>1917</v>
      </c>
      <c r="C23" s="7">
        <v>567187</v>
      </c>
      <c r="Q23" s="2"/>
      <c r="R23" s="4"/>
      <c r="T23" s="7"/>
    </row>
    <row r="24" spans="2:20" x14ac:dyDescent="0.55000000000000004">
      <c r="Q24" s="2"/>
      <c r="R24" s="4"/>
      <c r="T24" s="7"/>
    </row>
    <row r="25" spans="2:20" x14ac:dyDescent="0.55000000000000004">
      <c r="Q25" s="2"/>
      <c r="R25" s="4"/>
      <c r="T25" s="7"/>
    </row>
    <row r="26" spans="2:20" x14ac:dyDescent="0.55000000000000004">
      <c r="Q26" s="2"/>
      <c r="R26" s="4"/>
      <c r="T26" s="7"/>
    </row>
    <row r="27" spans="2:20" x14ac:dyDescent="0.55000000000000004">
      <c r="Q27" s="2"/>
      <c r="R27" s="4"/>
      <c r="T27" s="7"/>
    </row>
    <row r="28" spans="2:20" x14ac:dyDescent="0.55000000000000004">
      <c r="Q28" s="2"/>
      <c r="R28" s="4"/>
      <c r="T28" s="7"/>
    </row>
    <row r="29" spans="2:20" x14ac:dyDescent="0.55000000000000004">
      <c r="Q29" s="2"/>
      <c r="R29" s="4"/>
      <c r="T29" s="7"/>
    </row>
    <row r="30" spans="2:20" x14ac:dyDescent="0.55000000000000004">
      <c r="Q30" s="2"/>
      <c r="R30" s="4"/>
      <c r="T30" s="7"/>
    </row>
    <row r="31" spans="2:20" x14ac:dyDescent="0.55000000000000004">
      <c r="Q31" s="2"/>
      <c r="R31" s="4"/>
      <c r="T31" s="7"/>
    </row>
    <row r="32" spans="2:20" x14ac:dyDescent="0.55000000000000004">
      <c r="Q32" s="2"/>
      <c r="R32" s="4"/>
      <c r="T32" s="7"/>
    </row>
    <row r="33" spans="17:20" x14ac:dyDescent="0.55000000000000004">
      <c r="Q33" s="2"/>
      <c r="R33" s="4"/>
      <c r="T33" s="7"/>
    </row>
    <row r="34" spans="17:20" x14ac:dyDescent="0.55000000000000004">
      <c r="Q34" s="2"/>
      <c r="R34" s="4"/>
      <c r="T34" s="7"/>
    </row>
    <row r="35" spans="17:20" x14ac:dyDescent="0.55000000000000004">
      <c r="Q35" s="2"/>
      <c r="R35" s="4"/>
      <c r="T35" s="7"/>
    </row>
    <row r="36" spans="17:20" x14ac:dyDescent="0.55000000000000004">
      <c r="Q36" s="2"/>
      <c r="R36" s="4"/>
      <c r="T36" s="7"/>
    </row>
    <row r="37" spans="17:20" x14ac:dyDescent="0.55000000000000004">
      <c r="Q37" s="2"/>
      <c r="R37" s="4"/>
      <c r="T37" s="7"/>
    </row>
    <row r="38" spans="17:20" x14ac:dyDescent="0.55000000000000004">
      <c r="Q38" s="2"/>
      <c r="R38" s="4"/>
      <c r="T38" s="7"/>
    </row>
    <row r="39" spans="17:20" x14ac:dyDescent="0.55000000000000004">
      <c r="Q39" s="2"/>
      <c r="R39" s="4"/>
      <c r="T39" s="7"/>
    </row>
    <row r="40" spans="17:20" x14ac:dyDescent="0.55000000000000004">
      <c r="Q40" s="2"/>
      <c r="R40" s="4"/>
      <c r="T40" s="7"/>
    </row>
    <row r="41" spans="17:20" x14ac:dyDescent="0.55000000000000004">
      <c r="Q41" s="2"/>
      <c r="R41" s="4"/>
      <c r="T41" s="7"/>
    </row>
    <row r="42" spans="17:20" x14ac:dyDescent="0.55000000000000004">
      <c r="Q42" s="2"/>
      <c r="R42" s="4"/>
      <c r="T42" s="7"/>
    </row>
    <row r="43" spans="17:20" x14ac:dyDescent="0.55000000000000004">
      <c r="Q43" s="2"/>
      <c r="R43" s="4"/>
      <c r="T43" s="7"/>
    </row>
    <row r="44" spans="17:20" x14ac:dyDescent="0.55000000000000004">
      <c r="Q44" s="2"/>
      <c r="R44" s="4"/>
      <c r="T44" s="7"/>
    </row>
    <row r="45" spans="17:20" x14ac:dyDescent="0.55000000000000004">
      <c r="R45" s="4"/>
      <c r="T45" s="7"/>
    </row>
    <row r="46" spans="17:20" x14ac:dyDescent="0.55000000000000004">
      <c r="R46" s="4"/>
      <c r="T46" s="7"/>
    </row>
    <row r="47" spans="17:20" x14ac:dyDescent="0.55000000000000004">
      <c r="R47" s="4"/>
      <c r="T47" s="7"/>
    </row>
    <row r="48" spans="17:20" x14ac:dyDescent="0.55000000000000004">
      <c r="T48" s="7"/>
    </row>
    <row r="49" spans="20:20" x14ac:dyDescent="0.55000000000000004">
      <c r="T49" s="7"/>
    </row>
    <row r="50" spans="20:20" x14ac:dyDescent="0.55000000000000004">
      <c r="T50" s="7"/>
    </row>
    <row r="51" spans="20:20" x14ac:dyDescent="0.55000000000000004">
      <c r="T51" s="7"/>
    </row>
    <row r="52" spans="20:20" x14ac:dyDescent="0.55000000000000004">
      <c r="T52" s="7"/>
    </row>
    <row r="53" spans="20:20" x14ac:dyDescent="0.55000000000000004">
      <c r="T53" s="7"/>
    </row>
    <row r="54" spans="20:20" x14ac:dyDescent="0.55000000000000004">
      <c r="T5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2024-10-09T01:10:32Z</dcterms:created>
  <dcterms:modified xsi:type="dcterms:W3CDTF">2024-10-14T22:22:26Z</dcterms:modified>
</cp:coreProperties>
</file>