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auxiliary\"/>
    </mc:Choice>
  </mc:AlternateContent>
  <xr:revisionPtr revIDLastSave="0" documentId="13_ncr:1_{3A222E12-F368-442F-AE86-73CD7667786A}" xr6:coauthVersionLast="45" xr6:coauthVersionMax="45" xr10:uidLastSave="{00000000-0000-0000-0000-000000000000}"/>
  <bookViews>
    <workbookView xWindow="-60" yWindow="-60" windowWidth="38520" windowHeight="23700" activeTab="7" xr2:uid="{0ED4691F-BE7B-497E-88B1-9CCACC27BAC8}"/>
  </bookViews>
  <sheets>
    <sheet name="заглавие" sheetId="1" r:id="rId1"/>
    <sheet name="сельское" sheetId="2" r:id="rId2"/>
    <sheet name="городское" sheetId="3" r:id="rId3"/>
    <sheet name="армия" sheetId="4" r:id="rId4"/>
    <sheet name="всего" sheetId="5" r:id="rId5"/>
    <sheet name="chart-5" sheetId="6" r:id="rId6"/>
    <sheet name="chart-1" sheetId="7" r:id="rId7"/>
    <sheet name="интерполяция РККА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1" i="4" l="1"/>
  <c r="E181" i="4"/>
  <c r="E171" i="4"/>
  <c r="E161" i="4"/>
  <c r="E156" i="4"/>
  <c r="E151" i="4"/>
  <c r="E150" i="4"/>
  <c r="E149" i="4"/>
  <c r="E147" i="4"/>
  <c r="E146" i="4"/>
  <c r="D14" i="8"/>
  <c r="D13" i="8"/>
  <c r="D12" i="8"/>
  <c r="D11" i="8"/>
  <c r="D10" i="8"/>
  <c r="D9" i="8"/>
  <c r="D8" i="8"/>
  <c r="D7" i="8"/>
  <c r="D6" i="8"/>
  <c r="D5" i="8"/>
  <c r="D4" i="8"/>
  <c r="D136" i="4" l="1"/>
  <c r="D135" i="4"/>
  <c r="D134" i="4"/>
  <c r="D133" i="4"/>
  <c r="D132" i="4"/>
  <c r="D131" i="4"/>
  <c r="D130" i="4"/>
  <c r="D129" i="4"/>
  <c r="D128" i="4"/>
  <c r="D127" i="4"/>
  <c r="D126" i="4"/>
  <c r="F123" i="4" l="1"/>
  <c r="F122" i="4"/>
  <c r="F121" i="4"/>
  <c r="F120" i="4"/>
  <c r="F119" i="4"/>
  <c r="F118" i="4"/>
  <c r="F117" i="4"/>
  <c r="N123" i="4"/>
  <c r="N122" i="4"/>
  <c r="N121" i="4"/>
  <c r="N120" i="4"/>
  <c r="N119" i="4"/>
  <c r="N118" i="4"/>
  <c r="N117" i="4"/>
  <c r="N116" i="4"/>
  <c r="F116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Q131" i="5" l="1"/>
  <c r="Q130" i="5"/>
  <c r="Q129" i="5"/>
  <c r="Q128" i="5"/>
  <c r="Q127" i="5"/>
  <c r="Q126" i="5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D104" i="7" l="1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U20" i="5" l="1"/>
  <c r="T20" i="5"/>
  <c r="S20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O131" i="5" l="1"/>
  <c r="O130" i="5"/>
  <c r="O129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3" i="5"/>
  <c r="O112" i="5"/>
  <c r="O111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M5" i="5"/>
  <c r="O5" i="5"/>
  <c r="B86" i="4"/>
  <c r="B87" i="4" s="1"/>
  <c r="B88" i="4" s="1"/>
  <c r="B89" i="4" s="1"/>
  <c r="B90" i="4" s="1"/>
  <c r="B91" i="4" s="1"/>
  <c r="B92" i="4" s="1"/>
  <c r="B93" i="4" s="1"/>
  <c r="B85" i="4"/>
  <c r="B84" i="4"/>
  <c r="B76" i="4"/>
  <c r="B77" i="4" s="1"/>
  <c r="B78" i="4" s="1"/>
  <c r="B79" i="4" s="1"/>
  <c r="B80" i="4" s="1"/>
  <c r="B81" i="4" s="1"/>
  <c r="B82" i="4" s="1"/>
  <c r="B83" i="4" s="1"/>
  <c r="B75" i="4"/>
  <c r="B74" i="4"/>
  <c r="B67" i="4"/>
  <c r="B68" i="4" s="1"/>
  <c r="B69" i="4" s="1"/>
  <c r="B70" i="4" s="1"/>
  <c r="B71" i="4" s="1"/>
  <c r="B72" i="4" s="1"/>
  <c r="B73" i="4" s="1"/>
  <c r="B66" i="4"/>
  <c r="B65" i="4"/>
  <c r="B64" i="4"/>
  <c r="B61" i="4"/>
  <c r="B62" i="4" s="1"/>
  <c r="B63" i="4" s="1"/>
  <c r="B60" i="4"/>
  <c r="B59" i="4"/>
  <c r="AE6" i="4"/>
  <c r="Y6" i="4"/>
  <c r="S6" i="4"/>
  <c r="M6" i="4"/>
  <c r="G6" i="4"/>
  <c r="D128" i="3"/>
  <c r="C128" i="3"/>
  <c r="B128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D128" i="2"/>
  <c r="C128" i="2"/>
  <c r="B128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</calcChain>
</file>

<file path=xl/sharedStrings.xml><?xml version="1.0" encoding="utf-8"?>
<sst xmlns="http://schemas.openxmlformats.org/spreadsheetml/2006/main" count="263" uniqueCount="104">
  <si>
    <t>Перепись населения РСФСР 28 августа 1920 года</t>
  </si>
  <si>
    <t>Половозрастная структура населения</t>
  </si>
  <si>
    <t>Источники:</t>
  </si>
  <si>
    <t>ЦСУ СССР, "Итоги переписи населения 1920 г.", М. 1928, стр. 32-39, 56-63</t>
  </si>
  <si>
    <t xml:space="preserve">Для гражданского населения (городского и сельского): </t>
  </si>
  <si>
    <t>сельское население</t>
  </si>
  <si>
    <t>возраст</t>
  </si>
  <si>
    <t>всего</t>
  </si>
  <si>
    <t>муж</t>
  </si>
  <si>
    <t>жен</t>
  </si>
  <si>
    <t>100+</t>
  </si>
  <si>
    <t>неизв.</t>
  </si>
  <si>
    <t>расхождение</t>
  </si>
  <si>
    <t>городское население</t>
  </si>
  <si>
    <t>Для армии и флота:</t>
  </si>
  <si>
    <t>РГВА ф. 54. оп. 6. д. 432</t>
  </si>
  <si>
    <t>Некоторые очевидные опечатки исправлены.</t>
  </si>
  <si>
    <t>15-19</t>
  </si>
  <si>
    <t>20-24</t>
  </si>
  <si>
    <t>25-29</t>
  </si>
  <si>
    <t>30-34</t>
  </si>
  <si>
    <t>35-39</t>
  </si>
  <si>
    <t>40-49</t>
  </si>
  <si>
    <t>50-59</t>
  </si>
  <si>
    <t>60+</t>
  </si>
  <si>
    <t>РККА и РККФ (армия и флот), только мужчины</t>
  </si>
  <si>
    <t>неуказ.</t>
  </si>
  <si>
    <t>сельское</t>
  </si>
  <si>
    <t>городское</t>
  </si>
  <si>
    <t>совокупно гражданское (городское + сельское) население + армия и флот</t>
  </si>
  <si>
    <t>армия и флот</t>
  </si>
  <si>
    <t>совокупно</t>
  </si>
  <si>
    <t>0-4</t>
  </si>
  <si>
    <t>5-9</t>
  </si>
  <si>
    <t>10-14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</si>
  <si>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</si>
  <si>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</si>
  <si>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</si>
  <si>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</si>
  <si>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</si>
  <si>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</si>
  <si>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</si>
  <si>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</si>
  <si>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</si>
  <si>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</si>
  <si>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45-49</t>
  </si>
  <si>
    <t>40-44</t>
  </si>
  <si>
    <t>муж-0</t>
  </si>
  <si>
    <t>соотношение полов</t>
  </si>
  <si>
    <t>муж / жен</t>
  </si>
  <si>
    <t xml:space="preserve">муж </t>
  </si>
  <si>
    <t>муж/жен</t>
  </si>
  <si>
    <t>население возраста 15-40</t>
  </si>
  <si>
    <t>Оставшиеся расхождения (незначительные по относительному объёму) сохранены неизменными.</t>
  </si>
  <si>
    <t>половозростная структура с шагом по 5 лет</t>
  </si>
  <si>
    <t>половозростная структура с шагом по году</t>
  </si>
  <si>
    <t>год</t>
  </si>
  <si>
    <t>рождения</t>
  </si>
  <si>
    <t>по 5-летним возрастным группам</t>
  </si>
  <si>
    <t>при условном равномерном распределении комбинированных возрастных групп по годам:</t>
  </si>
  <si>
    <t>(за вычетом Витебской и Гомельской губерний, и без Башкирской СССР),</t>
  </si>
  <si>
    <t>Итоги переписи Красной Армии и флота. 28 августа 1920 года (Труды ЦСУ, т. 13, вып. 2), стр. 2-3, 158-160</t>
  </si>
  <si>
    <t>Это области Европейской России</t>
  </si>
  <si>
    <t xml:space="preserve">    плюс Крым</t>
  </si>
  <si>
    <t xml:space="preserve">    минус Витебская и Гомельская губ.</t>
  </si>
  <si>
    <t xml:space="preserve">    минус Уральская губ.</t>
  </si>
  <si>
    <t xml:space="preserve">    минус Башкирская ССР</t>
  </si>
  <si>
    <t xml:space="preserve">    минус Белорусская ССР</t>
  </si>
  <si>
    <t>16-17</t>
  </si>
  <si>
    <t>30-39</t>
  </si>
  <si>
    <t>Европ. Россия</t>
  </si>
  <si>
    <t>Витебская</t>
  </si>
  <si>
    <t>Гомельская</t>
  </si>
  <si>
    <t>Уральская</t>
  </si>
  <si>
    <t>Белорус. СССР</t>
  </si>
  <si>
    <t>Башкир. ССР</t>
  </si>
  <si>
    <t>Крым</t>
  </si>
  <si>
    <t>Окончательный том гражданской части переписи охватил только европейскую часть РСФСР</t>
  </si>
  <si>
    <t xml:space="preserve">поэтому для сохранения пропорциональности обеих (гражданской и военной) частей половозрастной структуры </t>
  </si>
  <si>
    <t>мы включаем в окончательный подсчёт по армии только уроженцев этих областей.</t>
  </si>
  <si>
    <t>Во всей РККА и РККФ (стр. 2-3)</t>
  </si>
  <si>
    <t>Только для областей включённых в заключительный том (изд. 1928 года) гражданской переписи (стр. 158-160)</t>
  </si>
  <si>
    <t>расхождение:</t>
  </si>
  <si>
    <t>число
лет</t>
  </si>
  <si>
    <t>чел.
на год</t>
  </si>
  <si>
    <t>в нём,
чел.</t>
  </si>
  <si>
    <t>Возрастные данные по РККА и РККФ изображаются распределением</t>
  </si>
  <si>
    <t>Хотя сведений по отдельным годам возрастов не приводится, за этим распределением стоит непрерывная кривая горбовидной формы.</t>
  </si>
  <si>
    <t>С опорой на это знание, мы можем приближённо реконструировать распределение по отдельным годам.</t>
  </si>
  <si>
    <t>Для этого нам необходимо построить кривую вписывающуюся в распределение, а затем распаковать "корзины" по 2, 5 и 10 лет пропорционально значениям кривой для отдельных лет.</t>
  </si>
  <si>
    <t>Кривая должна быть построена таким образом, чтобы её среднее значение в возрастном диапазоне каждой корзины равнялось среднему значению корзины.</t>
  </si>
  <si>
    <t>Кривая строится двумя программами.</t>
  </si>
  <si>
    <t>На первом шаге строится сплайн сохраняющий значения средних.</t>
  </si>
  <si>
    <t>Эта программа расположена в auxiliary/census-1920-rkka/1-fortran.</t>
  </si>
  <si>
    <t>Её результаты: в auxiliary/census-1920-rkka/2-java/src/main/resources/interpolation.txt</t>
  </si>
  <si>
    <t>Кривая построенная с помощью сплайнов имеет перехлёсты и и местами уходит в отрицательные значения.</t>
  </si>
  <si>
    <t>Вторым шагом она сглаживатеся для устранения этих дефектов таким образом, чтобы средние значения для диапазонов корзин сохранялись.</t>
  </si>
  <si>
    <t>Эта вторая программа расположена в auxiliary/census-1920-rkka/2-java.</t>
  </si>
  <si>
    <t>Итоговые результаты интерполяции:</t>
  </si>
  <si>
    <t>корзина</t>
  </si>
  <si>
    <t>интерполяция</t>
  </si>
  <si>
    <t>См. реконструкцию на странице "интерполяция РККА".</t>
  </si>
  <si>
    <t>Результат:</t>
  </si>
  <si>
    <t>интер-
поляция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</si>
</sst>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 applyBorder="1" applyAlignment="1">
      <alignment horizontal="justify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3" fontId="2" fillId="0" borderId="0" xfId="0" applyNumberFormat="1" applyFont="1" applyBorder="1" applyAlignment="1">
      <alignment horizontal="left"/>
    </xf>
    <xf numFmtId="3" fontId="0" fillId="0" borderId="0" xfId="0" applyNumberFormat="1" applyBorder="1" applyAlignment="1">
      <alignment horizontal="right"/>
    </xf>
    <xf numFmtId="3" fontId="2" fillId="0" borderId="0" xfId="0" applyNumberFormat="1" applyFont="1" applyBorder="1" applyAlignment="1">
      <alignment horizontal="right"/>
    </xf>
    <xf numFmtId="3" fontId="0" fillId="0" borderId="0" xfId="0" applyNumberFormat="1" applyBorder="1"/>
    <xf numFmtId="3" fontId="2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3" fillId="0" borderId="0" xfId="0" applyFont="1" applyBorder="1" applyAlignment="1">
      <alignment horizontal="justify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 vertical="top"/>
    </xf>
    <xf numFmtId="0" fontId="4" fillId="0" borderId="0" xfId="0" applyFon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1" fillId="0" borderId="0" xfId="0" applyFont="1" applyAlignment="1">
      <alignment horizontal="left"/>
    </xf>
    <xf numFmtId="49" fontId="0" fillId="0" borderId="0" xfId="0" applyNumberFormat="1"/>
    <xf numFmtId="2" fontId="0" fillId="0" borderId="0" xfId="0" applyNumberFormat="1"/>
    <xf numFmtId="4" fontId="0" fillId="0" borderId="0" xfId="0" applyNumberFormat="1"/>
    <xf numFmtId="3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0" xfId="0" applyFont="1" applyFill="1"/>
    <xf numFmtId="49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49" fontId="1" fillId="0" borderId="0" xfId="0" applyNumberFormat="1" applyFont="1"/>
    <xf numFmtId="0" fontId="0" fillId="0" borderId="0" xfId="0" applyNumberFormat="1" applyAlignment="1">
      <alignment horizontal="left"/>
    </xf>
    <xf numFmtId="3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49" fontId="0" fillId="3" borderId="0" xfId="0" applyNumberFormat="1" applyFont="1" applyFill="1"/>
    <xf numFmtId="3" fontId="0" fillId="3" borderId="0" xfId="0" applyNumberFormat="1" applyFont="1" applyFill="1"/>
    <xf numFmtId="0" fontId="0" fillId="3" borderId="0" xfId="0" applyFont="1" applyFill="1"/>
    <xf numFmtId="164" fontId="0" fillId="0" borderId="0" xfId="0" applyNumberFormat="1"/>
    <xf numFmtId="164" fontId="0" fillId="3" borderId="0" xfId="0" applyNumberFormat="1" applyFont="1" applyFill="1"/>
    <xf numFmtId="0" fontId="0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" fontId="0" fillId="0" borderId="0" xfId="0" applyNumberFormat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1F1F"/>
      <color rgb="FF14A1D9"/>
      <color rgb="FFE0361F"/>
      <color rgb="FFEF3D2F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'chart-5'!$C$3</c:f>
              <c:strCache>
                <c:ptCount val="1"/>
                <c:pt idx="0">
                  <c:v>жен</c:v>
                </c:pt>
              </c:strCache>
            </c:strRef>
          </c:tx>
          <c:spPr>
            <a:solidFill>
              <a:srgbClr val="CC33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'chart-5'!$A$4:$A$24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'chart-5'!$C$4:$C$24</c:f>
              <c:numCache>
                <c:formatCode>#,##0</c:formatCode>
                <c:ptCount val="21"/>
                <c:pt idx="0">
                  <c:v>3521340</c:v>
                </c:pt>
                <c:pt idx="1">
                  <c:v>4543842</c:v>
                </c:pt>
                <c:pt idx="2">
                  <c:v>4289924</c:v>
                </c:pt>
                <c:pt idx="3">
                  <c:v>3567943</c:v>
                </c:pt>
                <c:pt idx="4">
                  <c:v>2735995</c:v>
                </c:pt>
                <c:pt idx="5">
                  <c:v>2360117</c:v>
                </c:pt>
                <c:pt idx="6">
                  <c:v>1967166</c:v>
                </c:pt>
                <c:pt idx="7">
                  <c:v>1965171</c:v>
                </c:pt>
                <c:pt idx="8">
                  <c:v>1629411</c:v>
                </c:pt>
                <c:pt idx="9">
                  <c:v>1481393</c:v>
                </c:pt>
                <c:pt idx="10">
                  <c:v>1304067</c:v>
                </c:pt>
                <c:pt idx="11">
                  <c:v>1181798</c:v>
                </c:pt>
                <c:pt idx="12">
                  <c:v>1043969</c:v>
                </c:pt>
                <c:pt idx="13">
                  <c:v>675514</c:v>
                </c:pt>
                <c:pt idx="14">
                  <c:v>522706</c:v>
                </c:pt>
                <c:pt idx="15">
                  <c:v>239931</c:v>
                </c:pt>
                <c:pt idx="16">
                  <c:v>169255</c:v>
                </c:pt>
                <c:pt idx="17">
                  <c:v>47947</c:v>
                </c:pt>
                <c:pt idx="18">
                  <c:v>32756</c:v>
                </c:pt>
                <c:pt idx="19">
                  <c:v>8247</c:v>
                </c:pt>
                <c:pt idx="20">
                  <c:v>7086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09-4067-88AF-A76D8BCD76EF}"/>
            </c:ext>
          </c:extLst>
        </c:ser>
        <c:ser>
          <c:idx val="2"/>
          <c:order val="2"/>
          <c:tx>
            <c:strRef>
              <c:f>'chart-5'!$D$3</c:f>
              <c:strCache>
                <c:ptCount val="1"/>
                <c:pt idx="0">
                  <c:v>муж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'chart-5'!$A$4:$A$24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'chart-5'!$D$4:$D$24</c:f>
              <c:numCache>
                <c:formatCode>#,##0</c:formatCode>
                <c:ptCount val="21"/>
                <c:pt idx="0">
                  <c:v>-3517965</c:v>
                </c:pt>
                <c:pt idx="1">
                  <c:v>-4434444</c:v>
                </c:pt>
                <c:pt idx="2">
                  <c:v>-4119813</c:v>
                </c:pt>
                <c:pt idx="3">
                  <c:v>-2996424</c:v>
                </c:pt>
                <c:pt idx="4">
                  <c:v>-2071405</c:v>
                </c:pt>
                <c:pt idx="5">
                  <c:v>-1832683</c:v>
                </c:pt>
                <c:pt idx="6">
                  <c:v>-1565666</c:v>
                </c:pt>
                <c:pt idx="7">
                  <c:v>-1726925</c:v>
                </c:pt>
                <c:pt idx="8">
                  <c:v>-1408163</c:v>
                </c:pt>
                <c:pt idx="9">
                  <c:v>-1400358</c:v>
                </c:pt>
                <c:pt idx="10">
                  <c:v>-1014083</c:v>
                </c:pt>
                <c:pt idx="11">
                  <c:v>-1016053</c:v>
                </c:pt>
                <c:pt idx="12">
                  <c:v>-807882.49999999988</c:v>
                </c:pt>
                <c:pt idx="13">
                  <c:v>-544797.5</c:v>
                </c:pt>
                <c:pt idx="14">
                  <c:v>-370710</c:v>
                </c:pt>
                <c:pt idx="15">
                  <c:v>-192679</c:v>
                </c:pt>
                <c:pt idx="16">
                  <c:v>-125529</c:v>
                </c:pt>
                <c:pt idx="17">
                  <c:v>-40376</c:v>
                </c:pt>
                <c:pt idx="18">
                  <c:v>-22919</c:v>
                </c:pt>
                <c:pt idx="19">
                  <c:v>-6624</c:v>
                </c:pt>
                <c:pt idx="20">
                  <c:v>-4345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09-4067-88AF-A76D8BCD7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94090000"/>
        <c:axId val="5568874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'chart-5'!$B$3</c15:sqref>
                        </c15:formulaRef>
                      </c:ext>
                    </c:extLst>
                    <c:strCache>
                      <c:ptCount val="1"/>
                      <c:pt idx="0">
                        <c:v>муж-0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'chart-5'!$A$4:$A$24</c15:sqref>
                        </c15:formulaRef>
                      </c:ext>
                    </c:extLst>
                    <c:strCache>
                      <c:ptCount val="21"/>
                      <c:pt idx="0">
                        <c:v>0-4</c:v>
                      </c:pt>
                      <c:pt idx="1">
                        <c:v>5-9</c:v>
                      </c:pt>
                      <c:pt idx="2">
                        <c:v>10-14</c:v>
                      </c:pt>
                      <c:pt idx="3">
                        <c:v>15-19</c:v>
                      </c:pt>
                      <c:pt idx="4">
                        <c:v>20-24</c:v>
                      </c:pt>
                      <c:pt idx="5">
                        <c:v>25-29</c:v>
                      </c:pt>
                      <c:pt idx="6">
                        <c:v>30-34</c:v>
                      </c:pt>
                      <c:pt idx="7">
                        <c:v>35-39</c:v>
                      </c:pt>
                      <c:pt idx="8">
                        <c:v>40-44</c:v>
                      </c:pt>
                      <c:pt idx="9">
                        <c:v>45-49</c:v>
                      </c:pt>
                      <c:pt idx="10">
                        <c:v>50-54</c:v>
                      </c:pt>
                      <c:pt idx="11">
                        <c:v>55-59</c:v>
                      </c:pt>
                      <c:pt idx="12">
                        <c:v>60-64</c:v>
                      </c:pt>
                      <c:pt idx="13">
                        <c:v>65-69</c:v>
                      </c:pt>
                      <c:pt idx="14">
                        <c:v>70-74</c:v>
                      </c:pt>
                      <c:pt idx="15">
                        <c:v>75-79</c:v>
                      </c:pt>
                      <c:pt idx="16">
                        <c:v>80-84</c:v>
                      </c:pt>
                      <c:pt idx="17">
                        <c:v>85-89</c:v>
                      </c:pt>
                      <c:pt idx="18">
                        <c:v>90-94</c:v>
                      </c:pt>
                      <c:pt idx="19">
                        <c:v>95-99</c:v>
                      </c:pt>
                      <c:pt idx="20">
                        <c:v>100+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'chart-5'!$B$4:$B$24</c15:sqref>
                        </c15:formulaRef>
                      </c:ext>
                    </c:extLst>
                    <c:numCache>
                      <c:formatCode>#,##0</c:formatCode>
                      <c:ptCount val="21"/>
                      <c:pt idx="0">
                        <c:v>3517965</c:v>
                      </c:pt>
                      <c:pt idx="1">
                        <c:v>4434444</c:v>
                      </c:pt>
                      <c:pt idx="2">
                        <c:v>4119813</c:v>
                      </c:pt>
                      <c:pt idx="3">
                        <c:v>2996424</c:v>
                      </c:pt>
                      <c:pt idx="4">
                        <c:v>2071405</c:v>
                      </c:pt>
                      <c:pt idx="5">
                        <c:v>1832683</c:v>
                      </c:pt>
                      <c:pt idx="6">
                        <c:v>1565666</c:v>
                      </c:pt>
                      <c:pt idx="7">
                        <c:v>1726925</c:v>
                      </c:pt>
                      <c:pt idx="8">
                        <c:v>1408163</c:v>
                      </c:pt>
                      <c:pt idx="9">
                        <c:v>1400358</c:v>
                      </c:pt>
                      <c:pt idx="10">
                        <c:v>1014083</c:v>
                      </c:pt>
                      <c:pt idx="11">
                        <c:v>1016053</c:v>
                      </c:pt>
                      <c:pt idx="12">
                        <c:v>807882.49999999988</c:v>
                      </c:pt>
                      <c:pt idx="13">
                        <c:v>544797.5</c:v>
                      </c:pt>
                      <c:pt idx="14">
                        <c:v>370710</c:v>
                      </c:pt>
                      <c:pt idx="15">
                        <c:v>192679</c:v>
                      </c:pt>
                      <c:pt idx="16">
                        <c:v>125529</c:v>
                      </c:pt>
                      <c:pt idx="17">
                        <c:v>40376</c:v>
                      </c:pt>
                      <c:pt idx="18">
                        <c:v>22919</c:v>
                      </c:pt>
                      <c:pt idx="19">
                        <c:v>6624</c:v>
                      </c:pt>
                      <c:pt idx="20">
                        <c:v>4345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A09-4067-88AF-A76D8BCD76EF}"/>
                  </c:ext>
                </c:extLst>
              </c15:ser>
            </c15:filteredBarSeries>
          </c:ext>
        </c:extLst>
      </c:barChart>
      <c:catAx>
        <c:axId val="894090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6887408"/>
        <c:crosses val="autoZero"/>
        <c:auto val="1"/>
        <c:lblAlgn val="ctr"/>
        <c:lblOffset val="100"/>
        <c:noMultiLvlLbl val="0"/>
      </c:catAx>
      <c:valAx>
        <c:axId val="55688740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89409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'chart-1'!$C$3</c:f>
              <c:strCache>
                <c:ptCount val="1"/>
                <c:pt idx="0">
                  <c:v>жен</c:v>
                </c:pt>
              </c:strCache>
            </c:strRef>
          </c:tx>
          <c:spPr>
            <a:solidFill>
              <a:srgbClr val="EF3D2F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36"/>
            <c:invertIfNegative val="0"/>
            <c:bubble3D val="0"/>
            <c:spPr>
              <a:solidFill>
                <a:srgbClr val="E0361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2D-490E-9BBA-1B7201E4912E}"/>
              </c:ext>
            </c:extLst>
          </c:dPt>
          <c:cat>
            <c:strRef>
              <c:f>'chart-1'!$A$4:$A$104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'chart-1'!$C$4:$C$104</c:f>
              <c:numCache>
                <c:formatCode>#,##0</c:formatCode>
                <c:ptCount val="101"/>
                <c:pt idx="0">
                  <c:v>740669</c:v>
                </c:pt>
                <c:pt idx="1">
                  <c:v>761800</c:v>
                </c:pt>
                <c:pt idx="2">
                  <c:v>748471</c:v>
                </c:pt>
                <c:pt idx="3">
                  <c:v>595847</c:v>
                </c:pt>
                <c:pt idx="4">
                  <c:v>674553</c:v>
                </c:pt>
                <c:pt idx="5">
                  <c:v>843374</c:v>
                </c:pt>
                <c:pt idx="6">
                  <c:v>954601</c:v>
                </c:pt>
                <c:pt idx="7">
                  <c:v>929898</c:v>
                </c:pt>
                <c:pt idx="8">
                  <c:v>967519</c:v>
                </c:pt>
                <c:pt idx="9">
                  <c:v>848450</c:v>
                </c:pt>
                <c:pt idx="10">
                  <c:v>928464</c:v>
                </c:pt>
                <c:pt idx="11">
                  <c:v>723063</c:v>
                </c:pt>
                <c:pt idx="12">
                  <c:v>1006499</c:v>
                </c:pt>
                <c:pt idx="13">
                  <c:v>844305</c:v>
                </c:pt>
                <c:pt idx="14">
                  <c:v>787593</c:v>
                </c:pt>
                <c:pt idx="15">
                  <c:v>777220</c:v>
                </c:pt>
                <c:pt idx="16">
                  <c:v>810723</c:v>
                </c:pt>
                <c:pt idx="17">
                  <c:v>726119</c:v>
                </c:pt>
                <c:pt idx="18">
                  <c:v>677166</c:v>
                </c:pt>
                <c:pt idx="19">
                  <c:v>576715</c:v>
                </c:pt>
                <c:pt idx="20">
                  <c:v>812759</c:v>
                </c:pt>
                <c:pt idx="21">
                  <c:v>375756</c:v>
                </c:pt>
                <c:pt idx="22">
                  <c:v>579685</c:v>
                </c:pt>
                <c:pt idx="23">
                  <c:v>539870</c:v>
                </c:pt>
                <c:pt idx="24">
                  <c:v>427925</c:v>
                </c:pt>
                <c:pt idx="25">
                  <c:v>703946</c:v>
                </c:pt>
                <c:pt idx="26">
                  <c:v>431970</c:v>
                </c:pt>
                <c:pt idx="27">
                  <c:v>473330</c:v>
                </c:pt>
                <c:pt idx="28">
                  <c:v>479327</c:v>
                </c:pt>
                <c:pt idx="29">
                  <c:v>271544</c:v>
                </c:pt>
                <c:pt idx="30">
                  <c:v>772814</c:v>
                </c:pt>
                <c:pt idx="31">
                  <c:v>179551</c:v>
                </c:pt>
                <c:pt idx="32">
                  <c:v>372986</c:v>
                </c:pt>
                <c:pt idx="33">
                  <c:v>367136</c:v>
                </c:pt>
                <c:pt idx="34">
                  <c:v>274679</c:v>
                </c:pt>
                <c:pt idx="35">
                  <c:v>635935</c:v>
                </c:pt>
                <c:pt idx="36">
                  <c:v>338990</c:v>
                </c:pt>
                <c:pt idx="37">
                  <c:v>360701</c:v>
                </c:pt>
                <c:pt idx="38">
                  <c:v>393056</c:v>
                </c:pt>
                <c:pt idx="39">
                  <c:v>236489</c:v>
                </c:pt>
                <c:pt idx="40">
                  <c:v>656384</c:v>
                </c:pt>
                <c:pt idx="41">
                  <c:v>181544</c:v>
                </c:pt>
                <c:pt idx="42">
                  <c:v>319586</c:v>
                </c:pt>
                <c:pt idx="43">
                  <c:v>263193</c:v>
                </c:pt>
                <c:pt idx="44">
                  <c:v>208704</c:v>
                </c:pt>
                <c:pt idx="45">
                  <c:v>546751</c:v>
                </c:pt>
                <c:pt idx="46">
                  <c:v>258831</c:v>
                </c:pt>
                <c:pt idx="47">
                  <c:v>248164</c:v>
                </c:pt>
                <c:pt idx="48">
                  <c:v>274681</c:v>
                </c:pt>
                <c:pt idx="49">
                  <c:v>152966</c:v>
                </c:pt>
                <c:pt idx="50">
                  <c:v>631526</c:v>
                </c:pt>
                <c:pt idx="51">
                  <c:v>129165</c:v>
                </c:pt>
                <c:pt idx="52">
                  <c:v>214406</c:v>
                </c:pt>
                <c:pt idx="53">
                  <c:v>177261</c:v>
                </c:pt>
                <c:pt idx="54">
                  <c:v>151709</c:v>
                </c:pt>
                <c:pt idx="55">
                  <c:v>480576</c:v>
                </c:pt>
                <c:pt idx="56">
                  <c:v>231384</c:v>
                </c:pt>
                <c:pt idx="57">
                  <c:v>187181</c:v>
                </c:pt>
                <c:pt idx="58">
                  <c:v>185899</c:v>
                </c:pt>
                <c:pt idx="59">
                  <c:v>96758</c:v>
                </c:pt>
                <c:pt idx="60">
                  <c:v>601959</c:v>
                </c:pt>
                <c:pt idx="61">
                  <c:v>77066</c:v>
                </c:pt>
                <c:pt idx="62">
                  <c:v>145454</c:v>
                </c:pt>
                <c:pt idx="63">
                  <c:v>130961</c:v>
                </c:pt>
                <c:pt idx="64">
                  <c:v>88529</c:v>
                </c:pt>
                <c:pt idx="65">
                  <c:v>340250</c:v>
                </c:pt>
                <c:pt idx="66">
                  <c:v>93305</c:v>
                </c:pt>
                <c:pt idx="67">
                  <c:v>112907</c:v>
                </c:pt>
                <c:pt idx="68">
                  <c:v>87192</c:v>
                </c:pt>
                <c:pt idx="69">
                  <c:v>41860</c:v>
                </c:pt>
                <c:pt idx="70">
                  <c:v>375196</c:v>
                </c:pt>
                <c:pt idx="71">
                  <c:v>25608</c:v>
                </c:pt>
                <c:pt idx="72">
                  <c:v>53422</c:v>
                </c:pt>
                <c:pt idx="73">
                  <c:v>42321</c:v>
                </c:pt>
                <c:pt idx="74">
                  <c:v>26159</c:v>
                </c:pt>
                <c:pt idx="75">
                  <c:v>146772</c:v>
                </c:pt>
                <c:pt idx="76">
                  <c:v>28250</c:v>
                </c:pt>
                <c:pt idx="77">
                  <c:v>23173</c:v>
                </c:pt>
                <c:pt idx="78">
                  <c:v>29912</c:v>
                </c:pt>
                <c:pt idx="79">
                  <c:v>11824</c:v>
                </c:pt>
                <c:pt idx="80">
                  <c:v>137698</c:v>
                </c:pt>
                <c:pt idx="81">
                  <c:v>6562</c:v>
                </c:pt>
                <c:pt idx="82">
                  <c:v>10918</c:v>
                </c:pt>
                <c:pt idx="83">
                  <c:v>8175</c:v>
                </c:pt>
                <c:pt idx="84">
                  <c:v>5902</c:v>
                </c:pt>
                <c:pt idx="85">
                  <c:v>31817</c:v>
                </c:pt>
                <c:pt idx="86">
                  <c:v>4761</c:v>
                </c:pt>
                <c:pt idx="87">
                  <c:v>4737</c:v>
                </c:pt>
                <c:pt idx="88">
                  <c:v>4110</c:v>
                </c:pt>
                <c:pt idx="89">
                  <c:v>2522</c:v>
                </c:pt>
                <c:pt idx="90">
                  <c:v>28714</c:v>
                </c:pt>
                <c:pt idx="91">
                  <c:v>839</c:v>
                </c:pt>
                <c:pt idx="92">
                  <c:v>1416</c:v>
                </c:pt>
                <c:pt idx="93">
                  <c:v>1076</c:v>
                </c:pt>
                <c:pt idx="94">
                  <c:v>711</c:v>
                </c:pt>
                <c:pt idx="95">
                  <c:v>4598</c:v>
                </c:pt>
                <c:pt idx="96">
                  <c:v>1095</c:v>
                </c:pt>
                <c:pt idx="97">
                  <c:v>876</c:v>
                </c:pt>
                <c:pt idx="98">
                  <c:v>1076</c:v>
                </c:pt>
                <c:pt idx="99">
                  <c:v>602</c:v>
                </c:pt>
                <c:pt idx="100">
                  <c:v>7086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2D-490E-9BBA-1B7201E4912E}"/>
            </c:ext>
          </c:extLst>
        </c:ser>
        <c:ser>
          <c:idx val="2"/>
          <c:order val="2"/>
          <c:tx>
            <c:strRef>
              <c:f>'chart-1'!$D$3</c:f>
              <c:strCache>
                <c:ptCount val="1"/>
                <c:pt idx="0">
                  <c:v>муж</c:v>
                </c:pt>
              </c:strCache>
            </c:strRef>
          </c:tx>
          <c:spPr>
            <a:solidFill>
              <a:srgbClr val="14A1D9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'chart-1'!$A$4:$A$104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'chart-1'!$D$4:$D$104</c:f>
              <c:numCache>
                <c:formatCode>#,##0</c:formatCode>
                <c:ptCount val="101"/>
                <c:pt idx="0">
                  <c:v>-756450</c:v>
                </c:pt>
                <c:pt idx="1">
                  <c:v>-767368</c:v>
                </c:pt>
                <c:pt idx="2">
                  <c:v>-757200</c:v>
                </c:pt>
                <c:pt idx="3">
                  <c:v>-590137</c:v>
                </c:pt>
                <c:pt idx="4">
                  <c:v>-646810</c:v>
                </c:pt>
                <c:pt idx="5">
                  <c:v>-840490</c:v>
                </c:pt>
                <c:pt idx="6">
                  <c:v>-938896</c:v>
                </c:pt>
                <c:pt idx="7">
                  <c:v>-885127</c:v>
                </c:pt>
                <c:pt idx="8">
                  <c:v>-934901</c:v>
                </c:pt>
                <c:pt idx="9">
                  <c:v>-835030</c:v>
                </c:pt>
                <c:pt idx="10">
                  <c:v>-910530</c:v>
                </c:pt>
                <c:pt idx="11">
                  <c:v>-706152</c:v>
                </c:pt>
                <c:pt idx="12">
                  <c:v>-961474</c:v>
                </c:pt>
                <c:pt idx="13">
                  <c:v>-814536</c:v>
                </c:pt>
                <c:pt idx="14">
                  <c:v>-727121</c:v>
                </c:pt>
                <c:pt idx="15">
                  <c:v>-670400</c:v>
                </c:pt>
                <c:pt idx="16">
                  <c:v>-713569</c:v>
                </c:pt>
                <c:pt idx="17">
                  <c:v>-602838</c:v>
                </c:pt>
                <c:pt idx="18">
                  <c:v>-518106</c:v>
                </c:pt>
                <c:pt idx="19">
                  <c:v>-491511</c:v>
                </c:pt>
                <c:pt idx="20">
                  <c:v>-513590</c:v>
                </c:pt>
                <c:pt idx="21">
                  <c:v>-338741</c:v>
                </c:pt>
                <c:pt idx="22">
                  <c:v>-418726</c:v>
                </c:pt>
                <c:pt idx="23">
                  <c:v>-428013</c:v>
                </c:pt>
                <c:pt idx="24">
                  <c:v>-372335</c:v>
                </c:pt>
                <c:pt idx="25">
                  <c:v>-430837</c:v>
                </c:pt>
                <c:pt idx="26">
                  <c:v>-361157</c:v>
                </c:pt>
                <c:pt idx="27">
                  <c:v>-377080</c:v>
                </c:pt>
                <c:pt idx="28">
                  <c:v>-380781</c:v>
                </c:pt>
                <c:pt idx="29">
                  <c:v>-282828</c:v>
                </c:pt>
                <c:pt idx="30">
                  <c:v>-399969</c:v>
                </c:pt>
                <c:pt idx="31">
                  <c:v>-204058</c:v>
                </c:pt>
                <c:pt idx="32">
                  <c:v>-336201</c:v>
                </c:pt>
                <c:pt idx="33">
                  <c:v>-344670</c:v>
                </c:pt>
                <c:pt idx="34">
                  <c:v>-280768</c:v>
                </c:pt>
                <c:pt idx="35">
                  <c:v>-399506</c:v>
                </c:pt>
                <c:pt idx="36">
                  <c:v>-323419</c:v>
                </c:pt>
                <c:pt idx="37">
                  <c:v>-339611</c:v>
                </c:pt>
                <c:pt idx="38">
                  <c:v>-372569</c:v>
                </c:pt>
                <c:pt idx="39">
                  <c:v>-291820</c:v>
                </c:pt>
                <c:pt idx="40">
                  <c:v>-392886</c:v>
                </c:pt>
                <c:pt idx="41">
                  <c:v>-200817</c:v>
                </c:pt>
                <c:pt idx="42">
                  <c:v>-306701</c:v>
                </c:pt>
                <c:pt idx="43">
                  <c:v>-281649</c:v>
                </c:pt>
                <c:pt idx="44">
                  <c:v>-226110</c:v>
                </c:pt>
                <c:pt idx="45">
                  <c:v>-415284</c:v>
                </c:pt>
                <c:pt idx="46">
                  <c:v>-288955</c:v>
                </c:pt>
                <c:pt idx="47">
                  <c:v>-263212</c:v>
                </c:pt>
                <c:pt idx="48">
                  <c:v>-265088</c:v>
                </c:pt>
                <c:pt idx="49">
                  <c:v>-167819</c:v>
                </c:pt>
                <c:pt idx="50">
                  <c:v>-392971.2</c:v>
                </c:pt>
                <c:pt idx="51">
                  <c:v>-134452.20000000001</c:v>
                </c:pt>
                <c:pt idx="52">
                  <c:v>-196917.2</c:v>
                </c:pt>
                <c:pt idx="53">
                  <c:v>-160205.20000000001</c:v>
                </c:pt>
                <c:pt idx="54">
                  <c:v>-129537.2</c:v>
                </c:pt>
                <c:pt idx="55">
                  <c:v>-364740.2</c:v>
                </c:pt>
                <c:pt idx="56">
                  <c:v>-219615.2</c:v>
                </c:pt>
                <c:pt idx="57">
                  <c:v>-176736.2</c:v>
                </c:pt>
                <c:pt idx="58">
                  <c:v>-159533.20000000001</c:v>
                </c:pt>
                <c:pt idx="59">
                  <c:v>-95428.2</c:v>
                </c:pt>
                <c:pt idx="60">
                  <c:v>-399314.1</c:v>
                </c:pt>
                <c:pt idx="61">
                  <c:v>-81349.100000000006</c:v>
                </c:pt>
                <c:pt idx="62">
                  <c:v>-134581.1</c:v>
                </c:pt>
                <c:pt idx="63">
                  <c:v>-116988.1</c:v>
                </c:pt>
                <c:pt idx="64">
                  <c:v>-75650.100000000006</c:v>
                </c:pt>
                <c:pt idx="65">
                  <c:v>-242951.1</c:v>
                </c:pt>
                <c:pt idx="66">
                  <c:v>-89434.1</c:v>
                </c:pt>
                <c:pt idx="67">
                  <c:v>-102164.1</c:v>
                </c:pt>
                <c:pt idx="68">
                  <c:v>-73131.100000000006</c:v>
                </c:pt>
                <c:pt idx="69">
                  <c:v>-37117.1</c:v>
                </c:pt>
                <c:pt idx="70">
                  <c:v>-240653</c:v>
                </c:pt>
                <c:pt idx="71">
                  <c:v>-24191</c:v>
                </c:pt>
                <c:pt idx="72">
                  <c:v>-46930</c:v>
                </c:pt>
                <c:pt idx="73">
                  <c:v>-36604</c:v>
                </c:pt>
                <c:pt idx="74">
                  <c:v>-22332</c:v>
                </c:pt>
                <c:pt idx="75">
                  <c:v>-109710</c:v>
                </c:pt>
                <c:pt idx="76">
                  <c:v>-25021</c:v>
                </c:pt>
                <c:pt idx="77">
                  <c:v>-21915</c:v>
                </c:pt>
                <c:pt idx="78">
                  <c:v>-26054</c:v>
                </c:pt>
                <c:pt idx="79">
                  <c:v>-9979</c:v>
                </c:pt>
                <c:pt idx="80">
                  <c:v>-98596</c:v>
                </c:pt>
                <c:pt idx="81">
                  <c:v>-6112</c:v>
                </c:pt>
                <c:pt idx="82">
                  <c:v>-9482</c:v>
                </c:pt>
                <c:pt idx="83">
                  <c:v>-6660</c:v>
                </c:pt>
                <c:pt idx="84">
                  <c:v>-4679</c:v>
                </c:pt>
                <c:pt idx="85">
                  <c:v>-25722</c:v>
                </c:pt>
                <c:pt idx="86">
                  <c:v>-4450</c:v>
                </c:pt>
                <c:pt idx="87">
                  <c:v>-4216</c:v>
                </c:pt>
                <c:pt idx="88">
                  <c:v>-3889</c:v>
                </c:pt>
                <c:pt idx="89">
                  <c:v>-2099</c:v>
                </c:pt>
                <c:pt idx="90">
                  <c:v>-19726</c:v>
                </c:pt>
                <c:pt idx="91">
                  <c:v>-659</c:v>
                </c:pt>
                <c:pt idx="92">
                  <c:v>-1063</c:v>
                </c:pt>
                <c:pt idx="93">
                  <c:v>-875</c:v>
                </c:pt>
                <c:pt idx="94">
                  <c:v>-596</c:v>
                </c:pt>
                <c:pt idx="95">
                  <c:v>-3737</c:v>
                </c:pt>
                <c:pt idx="96">
                  <c:v>-935</c:v>
                </c:pt>
                <c:pt idx="97">
                  <c:v>-719</c:v>
                </c:pt>
                <c:pt idx="98">
                  <c:v>-817</c:v>
                </c:pt>
                <c:pt idx="99">
                  <c:v>-416</c:v>
                </c:pt>
                <c:pt idx="100">
                  <c:v>-4345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2D-490E-9BBA-1B7201E49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02310992"/>
        <c:axId val="9023126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'chart-1'!$B$3</c15:sqref>
                        </c15:formulaRef>
                      </c:ext>
                    </c:extLst>
                    <c:strCache>
                      <c:ptCount val="1"/>
                      <c:pt idx="0">
                        <c:v>муж-0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'chart-1'!$A$4:$A$104</c15:sqref>
                        </c15:formulaRef>
                      </c:ext>
                    </c:extLst>
                    <c:strCach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'chart-1'!$B$4:$B$104</c15:sqref>
                        </c15:formulaRef>
                      </c:ext>
                    </c:extLst>
                    <c:numCache>
                      <c:formatCode>#,##0</c:formatCode>
                      <c:ptCount val="101"/>
                      <c:pt idx="0">
                        <c:v>756450</c:v>
                      </c:pt>
                      <c:pt idx="1">
                        <c:v>767368</c:v>
                      </c:pt>
                      <c:pt idx="2">
                        <c:v>757200</c:v>
                      </c:pt>
                      <c:pt idx="3">
                        <c:v>590137</c:v>
                      </c:pt>
                      <c:pt idx="4">
                        <c:v>646810</c:v>
                      </c:pt>
                      <c:pt idx="5">
                        <c:v>840490</c:v>
                      </c:pt>
                      <c:pt idx="6">
                        <c:v>938896</c:v>
                      </c:pt>
                      <c:pt idx="7">
                        <c:v>885127</c:v>
                      </c:pt>
                      <c:pt idx="8">
                        <c:v>934901</c:v>
                      </c:pt>
                      <c:pt idx="9">
                        <c:v>835030</c:v>
                      </c:pt>
                      <c:pt idx="10">
                        <c:v>910530</c:v>
                      </c:pt>
                      <c:pt idx="11">
                        <c:v>706152</c:v>
                      </c:pt>
                      <c:pt idx="12">
                        <c:v>961474</c:v>
                      </c:pt>
                      <c:pt idx="13">
                        <c:v>814536</c:v>
                      </c:pt>
                      <c:pt idx="14">
                        <c:v>727121</c:v>
                      </c:pt>
                      <c:pt idx="15">
                        <c:v>670400</c:v>
                      </c:pt>
                      <c:pt idx="16">
                        <c:v>713569</c:v>
                      </c:pt>
                      <c:pt idx="17">
                        <c:v>602838</c:v>
                      </c:pt>
                      <c:pt idx="18">
                        <c:v>518106</c:v>
                      </c:pt>
                      <c:pt idx="19">
                        <c:v>491511</c:v>
                      </c:pt>
                      <c:pt idx="20">
                        <c:v>513590</c:v>
                      </c:pt>
                      <c:pt idx="21">
                        <c:v>338741</c:v>
                      </c:pt>
                      <c:pt idx="22">
                        <c:v>418726</c:v>
                      </c:pt>
                      <c:pt idx="23">
                        <c:v>428013</c:v>
                      </c:pt>
                      <c:pt idx="24">
                        <c:v>372335</c:v>
                      </c:pt>
                      <c:pt idx="25">
                        <c:v>430837</c:v>
                      </c:pt>
                      <c:pt idx="26">
                        <c:v>361157</c:v>
                      </c:pt>
                      <c:pt idx="27">
                        <c:v>377080</c:v>
                      </c:pt>
                      <c:pt idx="28">
                        <c:v>380781</c:v>
                      </c:pt>
                      <c:pt idx="29">
                        <c:v>282828</c:v>
                      </c:pt>
                      <c:pt idx="30">
                        <c:v>399969</c:v>
                      </c:pt>
                      <c:pt idx="31">
                        <c:v>204058</c:v>
                      </c:pt>
                      <c:pt idx="32">
                        <c:v>336201</c:v>
                      </c:pt>
                      <c:pt idx="33">
                        <c:v>344670</c:v>
                      </c:pt>
                      <c:pt idx="34">
                        <c:v>280768</c:v>
                      </c:pt>
                      <c:pt idx="35">
                        <c:v>399506</c:v>
                      </c:pt>
                      <c:pt idx="36">
                        <c:v>323419</c:v>
                      </c:pt>
                      <c:pt idx="37">
                        <c:v>339611</c:v>
                      </c:pt>
                      <c:pt idx="38">
                        <c:v>372569</c:v>
                      </c:pt>
                      <c:pt idx="39">
                        <c:v>291820</c:v>
                      </c:pt>
                      <c:pt idx="40">
                        <c:v>392886</c:v>
                      </c:pt>
                      <c:pt idx="41">
                        <c:v>200817</c:v>
                      </c:pt>
                      <c:pt idx="42">
                        <c:v>306701</c:v>
                      </c:pt>
                      <c:pt idx="43">
                        <c:v>281649</c:v>
                      </c:pt>
                      <c:pt idx="44">
                        <c:v>226110</c:v>
                      </c:pt>
                      <c:pt idx="45">
                        <c:v>415284</c:v>
                      </c:pt>
                      <c:pt idx="46">
                        <c:v>288955</c:v>
                      </c:pt>
                      <c:pt idx="47">
                        <c:v>263212</c:v>
                      </c:pt>
                      <c:pt idx="48">
                        <c:v>265088</c:v>
                      </c:pt>
                      <c:pt idx="49">
                        <c:v>167819</c:v>
                      </c:pt>
                      <c:pt idx="50">
                        <c:v>392971.2</c:v>
                      </c:pt>
                      <c:pt idx="51">
                        <c:v>134452.20000000001</c:v>
                      </c:pt>
                      <c:pt idx="52">
                        <c:v>196917.2</c:v>
                      </c:pt>
                      <c:pt idx="53">
                        <c:v>160205.20000000001</c:v>
                      </c:pt>
                      <c:pt idx="54">
                        <c:v>129537.2</c:v>
                      </c:pt>
                      <c:pt idx="55">
                        <c:v>364740.2</c:v>
                      </c:pt>
                      <c:pt idx="56">
                        <c:v>219615.2</c:v>
                      </c:pt>
                      <c:pt idx="57">
                        <c:v>176736.2</c:v>
                      </c:pt>
                      <c:pt idx="58">
                        <c:v>159533.20000000001</c:v>
                      </c:pt>
                      <c:pt idx="59">
                        <c:v>95428.2</c:v>
                      </c:pt>
                      <c:pt idx="60">
                        <c:v>399314.1</c:v>
                      </c:pt>
                      <c:pt idx="61">
                        <c:v>81349.100000000006</c:v>
                      </c:pt>
                      <c:pt idx="62">
                        <c:v>134581.1</c:v>
                      </c:pt>
                      <c:pt idx="63">
                        <c:v>116988.1</c:v>
                      </c:pt>
                      <c:pt idx="64">
                        <c:v>75650.100000000006</c:v>
                      </c:pt>
                      <c:pt idx="65">
                        <c:v>242951.1</c:v>
                      </c:pt>
                      <c:pt idx="66">
                        <c:v>89434.1</c:v>
                      </c:pt>
                      <c:pt idx="67">
                        <c:v>102164.1</c:v>
                      </c:pt>
                      <c:pt idx="68">
                        <c:v>73131.100000000006</c:v>
                      </c:pt>
                      <c:pt idx="69">
                        <c:v>37117.1</c:v>
                      </c:pt>
                      <c:pt idx="70">
                        <c:v>240653</c:v>
                      </c:pt>
                      <c:pt idx="71">
                        <c:v>24191</c:v>
                      </c:pt>
                      <c:pt idx="72">
                        <c:v>46930</c:v>
                      </c:pt>
                      <c:pt idx="73">
                        <c:v>36604</c:v>
                      </c:pt>
                      <c:pt idx="74">
                        <c:v>22332</c:v>
                      </c:pt>
                      <c:pt idx="75">
                        <c:v>109710</c:v>
                      </c:pt>
                      <c:pt idx="76">
                        <c:v>25021</c:v>
                      </c:pt>
                      <c:pt idx="77">
                        <c:v>21915</c:v>
                      </c:pt>
                      <c:pt idx="78">
                        <c:v>26054</c:v>
                      </c:pt>
                      <c:pt idx="79">
                        <c:v>9979</c:v>
                      </c:pt>
                      <c:pt idx="80">
                        <c:v>98596</c:v>
                      </c:pt>
                      <c:pt idx="81">
                        <c:v>6112</c:v>
                      </c:pt>
                      <c:pt idx="82">
                        <c:v>9482</c:v>
                      </c:pt>
                      <c:pt idx="83">
                        <c:v>6660</c:v>
                      </c:pt>
                      <c:pt idx="84">
                        <c:v>4679</c:v>
                      </c:pt>
                      <c:pt idx="85">
                        <c:v>25722</c:v>
                      </c:pt>
                      <c:pt idx="86">
                        <c:v>4450</c:v>
                      </c:pt>
                      <c:pt idx="87">
                        <c:v>4216</c:v>
                      </c:pt>
                      <c:pt idx="88">
                        <c:v>3889</c:v>
                      </c:pt>
                      <c:pt idx="89">
                        <c:v>2099</c:v>
                      </c:pt>
                      <c:pt idx="90">
                        <c:v>19726</c:v>
                      </c:pt>
                      <c:pt idx="91">
                        <c:v>659</c:v>
                      </c:pt>
                      <c:pt idx="92">
                        <c:v>1063</c:v>
                      </c:pt>
                      <c:pt idx="93">
                        <c:v>875</c:v>
                      </c:pt>
                      <c:pt idx="94">
                        <c:v>596</c:v>
                      </c:pt>
                      <c:pt idx="95">
                        <c:v>3737</c:v>
                      </c:pt>
                      <c:pt idx="96">
                        <c:v>935</c:v>
                      </c:pt>
                      <c:pt idx="97">
                        <c:v>719</c:v>
                      </c:pt>
                      <c:pt idx="98">
                        <c:v>817</c:v>
                      </c:pt>
                      <c:pt idx="99">
                        <c:v>416</c:v>
                      </c:pt>
                      <c:pt idx="100">
                        <c:v>4345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F2D-490E-9BBA-1B7201E4912E}"/>
                  </c:ext>
                </c:extLst>
              </c15:ser>
            </c15:filteredBarSeries>
          </c:ext>
        </c:extLst>
      </c:barChart>
      <c:catAx>
        <c:axId val="902310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2312632"/>
        <c:crosses val="autoZero"/>
        <c:auto val="1"/>
        <c:lblAlgn val="ctr"/>
        <c:lblOffset val="100"/>
        <c:tickLblSkip val="5"/>
        <c:noMultiLvlLbl val="0"/>
      </c:catAx>
      <c:valAx>
        <c:axId val="9023126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90231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'интерполяция РККА'!$B$35</c:f>
              <c:strCache>
                <c:ptCount val="1"/>
                <c:pt idx="0">
                  <c:v>интерполяция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'интерполяция РККА'!$A$36:$A$90</c:f>
              <c:numCache>
                <c:formatCode>0</c:formatCode>
                <c:ptCount val="5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</c:numCache>
            </c:numRef>
          </c:cat>
          <c:val>
            <c:numRef>
              <c:f>'интерполяция РККА'!$B$36:$B$90</c:f>
              <c:numCache>
                <c:formatCode>0</c:formatCode>
                <c:ptCount val="55"/>
                <c:pt idx="0">
                  <c:v>1136.0122679999999</c:v>
                </c:pt>
                <c:pt idx="1">
                  <c:v>3270.325155</c:v>
                </c:pt>
                <c:pt idx="2">
                  <c:v>8812.6748449999996</c:v>
                </c:pt>
                <c:pt idx="3">
                  <c:v>53524</c:v>
                </c:pt>
                <c:pt idx="4">
                  <c:v>189610</c:v>
                </c:pt>
                <c:pt idx="5">
                  <c:v>165826.28892799999</c:v>
                </c:pt>
                <c:pt idx="6">
                  <c:v>157114.790347</c:v>
                </c:pt>
                <c:pt idx="7">
                  <c:v>148860.94059799999</c:v>
                </c:pt>
                <c:pt idx="8">
                  <c:v>141040.697613</c:v>
                </c:pt>
                <c:pt idx="9">
                  <c:v>133631.28234500001</c:v>
                </c:pt>
                <c:pt idx="10">
                  <c:v>126611.112418</c:v>
                </c:pt>
                <c:pt idx="11">
                  <c:v>116822.645625</c:v>
                </c:pt>
                <c:pt idx="12">
                  <c:v>106585.49572799999</c:v>
                </c:pt>
                <c:pt idx="13">
                  <c:v>95949.350600000005</c:v>
                </c:pt>
                <c:pt idx="14">
                  <c:v>84958.395596000002</c:v>
                </c:pt>
                <c:pt idx="15">
                  <c:v>73651.922919999997</c:v>
                </c:pt>
                <c:pt idx="16">
                  <c:v>62668.348621999998</c:v>
                </c:pt>
                <c:pt idx="17">
                  <c:v>53337.745343000002</c:v>
                </c:pt>
                <c:pt idx="18">
                  <c:v>45294.516090999998</c:v>
                </c:pt>
                <c:pt idx="19">
                  <c:v>38253.925039000002</c:v>
                </c:pt>
                <c:pt idx="20">
                  <c:v>31994.213</c:v>
                </c:pt>
                <c:pt idx="21">
                  <c:v>26342.668526000001</c:v>
                </c:pt>
                <c:pt idx="22">
                  <c:v>21164.779741999999</c:v>
                </c:pt>
                <c:pt idx="23">
                  <c:v>16355.785529000001</c:v>
                </c:pt>
                <c:pt idx="24">
                  <c:v>11834.095377</c:v>
                </c:pt>
                <c:pt idx="25">
                  <c:v>7536.164616</c:v>
                </c:pt>
                <c:pt idx="26">
                  <c:v>5535.9728709999999</c:v>
                </c:pt>
                <c:pt idx="27">
                  <c:v>4066.656872</c:v>
                </c:pt>
                <c:pt idx="28">
                  <c:v>2987.315599</c:v>
                </c:pt>
                <c:pt idx="29">
                  <c:v>2194.4449140000002</c:v>
                </c:pt>
                <c:pt idx="30">
                  <c:v>1612.011962</c:v>
                </c:pt>
                <c:pt idx="31">
                  <c:v>1184.1639540000001</c:v>
                </c:pt>
                <c:pt idx="32">
                  <c:v>869.87212399999999</c:v>
                </c:pt>
                <c:pt idx="33">
                  <c:v>638.997252</c:v>
                </c:pt>
                <c:pt idx="34">
                  <c:v>469.39944000000003</c:v>
                </c:pt>
                <c:pt idx="35">
                  <c:v>344.81499500000001</c:v>
                </c:pt>
                <c:pt idx="36">
                  <c:v>329.08790099999999</c:v>
                </c:pt>
                <c:pt idx="37">
                  <c:v>314.07812200000001</c:v>
                </c:pt>
                <c:pt idx="38">
                  <c:v>299.75294400000001</c:v>
                </c:pt>
                <c:pt idx="39">
                  <c:v>286.08114</c:v>
                </c:pt>
                <c:pt idx="40">
                  <c:v>273.03291100000001</c:v>
                </c:pt>
                <c:pt idx="41">
                  <c:v>260.579814</c:v>
                </c:pt>
                <c:pt idx="42">
                  <c:v>248.694706</c:v>
                </c:pt>
                <c:pt idx="43">
                  <c:v>237.35168100000001</c:v>
                </c:pt>
                <c:pt idx="44">
                  <c:v>226.526014</c:v>
                </c:pt>
                <c:pt idx="45">
                  <c:v>216.194108</c:v>
                </c:pt>
                <c:pt idx="46">
                  <c:v>153.976035</c:v>
                </c:pt>
                <c:pt idx="47">
                  <c:v>109.663577</c:v>
                </c:pt>
                <c:pt idx="48">
                  <c:v>78.103713999999997</c:v>
                </c:pt>
                <c:pt idx="49">
                  <c:v>55.626401000000001</c:v>
                </c:pt>
                <c:pt idx="50">
                  <c:v>39.617789000000002</c:v>
                </c:pt>
                <c:pt idx="51">
                  <c:v>28.216263999999999</c:v>
                </c:pt>
                <c:pt idx="52">
                  <c:v>20.095962</c:v>
                </c:pt>
                <c:pt idx="53">
                  <c:v>14.312585</c:v>
                </c:pt>
                <c:pt idx="54">
                  <c:v>10.193593999999999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EA-467E-A2FB-ED829B0DB082}"/>
            </c:ext>
          </c:extLst>
        </c:ser>
        <c:ser>
          <c:idx val="1"/>
          <c:order val="1"/>
          <c:tx>
            <c:strRef>
              <c:f>'интерполяция РККА'!$C$35</c:f>
              <c:strCache>
                <c:ptCount val="1"/>
                <c:pt idx="0">
                  <c:v>корзина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'интерполяция РККА'!$A$36:$A$90</c:f>
              <c:numCache>
                <c:formatCode>0</c:formatCode>
                <c:ptCount val="5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</c:numCache>
            </c:numRef>
          </c:cat>
          <c:val>
            <c:numRef>
              <c:f>'интерполяция РККА'!$C$36:$C$90</c:f>
              <c:numCache>
                <c:formatCode>0</c:formatCode>
                <c:ptCount val="55"/>
                <c:pt idx="0">
                  <c:v>1136</c:v>
                </c:pt>
                <c:pt idx="1">
                  <c:v>6041.5</c:v>
                </c:pt>
                <c:pt idx="2">
                  <c:v>6041.5</c:v>
                </c:pt>
                <c:pt idx="3">
                  <c:v>53524</c:v>
                </c:pt>
                <c:pt idx="4">
                  <c:v>189610</c:v>
                </c:pt>
                <c:pt idx="5">
                  <c:v>149294.79999999999</c:v>
                </c:pt>
                <c:pt idx="6">
                  <c:v>149294.79999999999</c:v>
                </c:pt>
                <c:pt idx="7">
                  <c:v>149294.79999999999</c:v>
                </c:pt>
                <c:pt idx="8">
                  <c:v>149294.79999999999</c:v>
                </c:pt>
                <c:pt idx="9">
                  <c:v>149294.79999999999</c:v>
                </c:pt>
                <c:pt idx="10">
                  <c:v>106185.4</c:v>
                </c:pt>
                <c:pt idx="11">
                  <c:v>106185.4</c:v>
                </c:pt>
                <c:pt idx="12">
                  <c:v>106185.4</c:v>
                </c:pt>
                <c:pt idx="13">
                  <c:v>106185.4</c:v>
                </c:pt>
                <c:pt idx="14">
                  <c:v>106185.4</c:v>
                </c:pt>
                <c:pt idx="15">
                  <c:v>38089.800000000003</c:v>
                </c:pt>
                <c:pt idx="16">
                  <c:v>38089.800000000003</c:v>
                </c:pt>
                <c:pt idx="17">
                  <c:v>38089.800000000003</c:v>
                </c:pt>
                <c:pt idx="18">
                  <c:v>38089.800000000003</c:v>
                </c:pt>
                <c:pt idx="19">
                  <c:v>38089.800000000003</c:v>
                </c:pt>
                <c:pt idx="20">
                  <c:v>38089.800000000003</c:v>
                </c:pt>
                <c:pt idx="21">
                  <c:v>38089.800000000003</c:v>
                </c:pt>
                <c:pt idx="22">
                  <c:v>38089.800000000003</c:v>
                </c:pt>
                <c:pt idx="23">
                  <c:v>38089.800000000003</c:v>
                </c:pt>
                <c:pt idx="24">
                  <c:v>38089.800000000003</c:v>
                </c:pt>
                <c:pt idx="25">
                  <c:v>2709.5</c:v>
                </c:pt>
                <c:pt idx="26">
                  <c:v>2709.5</c:v>
                </c:pt>
                <c:pt idx="27">
                  <c:v>2709.5</c:v>
                </c:pt>
                <c:pt idx="28">
                  <c:v>2709.5</c:v>
                </c:pt>
                <c:pt idx="29">
                  <c:v>2709.5</c:v>
                </c:pt>
                <c:pt idx="30">
                  <c:v>2709.5</c:v>
                </c:pt>
                <c:pt idx="31">
                  <c:v>2709.5</c:v>
                </c:pt>
                <c:pt idx="32">
                  <c:v>2709.5</c:v>
                </c:pt>
                <c:pt idx="33">
                  <c:v>2709.5</c:v>
                </c:pt>
                <c:pt idx="34">
                  <c:v>2709.5</c:v>
                </c:pt>
                <c:pt idx="35">
                  <c:v>282</c:v>
                </c:pt>
                <c:pt idx="36">
                  <c:v>282</c:v>
                </c:pt>
                <c:pt idx="37">
                  <c:v>282</c:v>
                </c:pt>
                <c:pt idx="38">
                  <c:v>282</c:v>
                </c:pt>
                <c:pt idx="39">
                  <c:v>282</c:v>
                </c:pt>
                <c:pt idx="40">
                  <c:v>282</c:v>
                </c:pt>
                <c:pt idx="41">
                  <c:v>282</c:v>
                </c:pt>
                <c:pt idx="42">
                  <c:v>282</c:v>
                </c:pt>
                <c:pt idx="43">
                  <c:v>282</c:v>
                </c:pt>
                <c:pt idx="44">
                  <c:v>282</c:v>
                </c:pt>
                <c:pt idx="45">
                  <c:v>72.599999999999994</c:v>
                </c:pt>
                <c:pt idx="46">
                  <c:v>72.599999999999994</c:v>
                </c:pt>
                <c:pt idx="47">
                  <c:v>72.599999999999994</c:v>
                </c:pt>
                <c:pt idx="48">
                  <c:v>72.599999999999994</c:v>
                </c:pt>
                <c:pt idx="49">
                  <c:v>72.599999999999994</c:v>
                </c:pt>
                <c:pt idx="50">
                  <c:v>72.599999999999994</c:v>
                </c:pt>
                <c:pt idx="51">
                  <c:v>72.599999999999994</c:v>
                </c:pt>
                <c:pt idx="52">
                  <c:v>72.599999999999994</c:v>
                </c:pt>
                <c:pt idx="53">
                  <c:v>72.599999999999994</c:v>
                </c:pt>
                <c:pt idx="54">
                  <c:v>72.599999999999994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EA-467E-A2FB-ED829B0DB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964504"/>
        <c:axId val="882962864"/>
      </c:lineChart>
      <c:catAx>
        <c:axId val="88296450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2962864"/>
        <c:crosses val="autoZero"/>
        <c:auto val="1"/>
        <c:lblAlgn val="ctr"/>
        <c:lblOffset val="100"/>
        <c:noMultiLvlLbl val="0"/>
      </c:catAx>
      <c:valAx>
        <c:axId val="88296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296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180975</xdr:rowOff>
    </xdr:from>
    <xdr:to>
      <xdr:col>16</xdr:col>
      <xdr:colOff>600075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6C98C5-40BB-4922-B009-658C364C4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</xdr:row>
      <xdr:rowOff>180975</xdr:rowOff>
    </xdr:from>
    <xdr:to>
      <xdr:col>15</xdr:col>
      <xdr:colOff>0</xdr:colOff>
      <xdr:row>40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88BE61-6B69-443F-A41D-8EBBE3C14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4</xdr:row>
      <xdr:rowOff>9525</xdr:rowOff>
    </xdr:from>
    <xdr:to>
      <xdr:col>8</xdr:col>
      <xdr:colOff>409575</xdr:colOff>
      <xdr:row>5</xdr:row>
      <xdr:rowOff>171450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180A68B-7D8A-46DD-96E0-4BD79646FE5F}"/>
            </a:ext>
          </a:extLst>
        </xdr:cNvPr>
        <xdr:cNvSpPr txBox="1"/>
      </xdr:nvSpPr>
      <xdr:spPr>
        <a:xfrm>
          <a:off x="4552950" y="771525"/>
          <a:ext cx="733425" cy="352425"/>
        </a:xfrm>
        <a:prstGeom prst="rect">
          <a:avLst/>
        </a:prstGeom>
        <a:solidFill>
          <a:srgbClr val="14A1D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800" b="1" baseline="0">
              <a:solidFill>
                <a:schemeClr val="bg1"/>
              </a:solidFill>
            </a:rPr>
            <a:t>Муж</a:t>
          </a:r>
        </a:p>
      </xdr:txBody>
    </xdr:sp>
    <xdr:clientData/>
  </xdr:twoCellAnchor>
  <xdr:twoCellAnchor>
    <xdr:from>
      <xdr:col>11</xdr:col>
      <xdr:colOff>590550</xdr:colOff>
      <xdr:row>4</xdr:row>
      <xdr:rowOff>38100</xdr:rowOff>
    </xdr:from>
    <xdr:to>
      <xdr:col>13</xdr:col>
      <xdr:colOff>85725</xdr:colOff>
      <xdr:row>6</xdr:row>
      <xdr:rowOff>9525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AA88006-86EE-4F11-A52D-D0319272EB63}"/>
            </a:ext>
          </a:extLst>
        </xdr:cNvPr>
        <xdr:cNvSpPr txBox="1"/>
      </xdr:nvSpPr>
      <xdr:spPr>
        <a:xfrm>
          <a:off x="7296150" y="800100"/>
          <a:ext cx="714375" cy="352425"/>
        </a:xfrm>
        <a:prstGeom prst="rect">
          <a:avLst/>
        </a:prstGeom>
        <a:solidFill>
          <a:srgbClr val="FF1F1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800" b="1" baseline="0">
              <a:solidFill>
                <a:schemeClr val="bg1"/>
              </a:solidFill>
            </a:rPr>
            <a:t>Жен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34</xdr:row>
      <xdr:rowOff>14286</xdr:rowOff>
    </xdr:from>
    <xdr:to>
      <xdr:col>31</xdr:col>
      <xdr:colOff>581025</xdr:colOff>
      <xdr:row>89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51A651-DFA2-4262-A804-4C77435B9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BE5F9-8276-4B9F-82D5-D6338C0F56B6}">
  <dimension ref="A1:A20"/>
  <sheetViews>
    <sheetView workbookViewId="0">
      <selection activeCell="B18" sqref="B18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4" spans="1:1" x14ac:dyDescent="0.25">
      <c r="A4" t="s">
        <v>2</v>
      </c>
    </row>
    <row r="6" spans="1:1" x14ac:dyDescent="0.25">
      <c r="A6" s="29" t="s">
        <v>4</v>
      </c>
    </row>
    <row r="7" spans="1:1" x14ac:dyDescent="0.25">
      <c r="A7" t="s">
        <v>3</v>
      </c>
    </row>
    <row r="9" spans="1:1" x14ac:dyDescent="0.25">
      <c r="A9" s="29" t="s">
        <v>14</v>
      </c>
    </row>
    <row r="10" spans="1:1" x14ac:dyDescent="0.25">
      <c r="A10" t="s">
        <v>61</v>
      </c>
    </row>
    <row r="11" spans="1:1" x14ac:dyDescent="0.25">
      <c r="A11" t="s">
        <v>15</v>
      </c>
    </row>
    <row r="13" spans="1:1" x14ac:dyDescent="0.25">
      <c r="A13" t="s">
        <v>16</v>
      </c>
    </row>
    <row r="14" spans="1:1" x14ac:dyDescent="0.25">
      <c r="A14" t="s">
        <v>53</v>
      </c>
    </row>
    <row r="17" spans="1:1" x14ac:dyDescent="0.25">
      <c r="A17" t="s">
        <v>77</v>
      </c>
    </row>
    <row r="18" spans="1:1" x14ac:dyDescent="0.25">
      <c r="A18" t="s">
        <v>60</v>
      </c>
    </row>
    <row r="19" spans="1:1" x14ac:dyDescent="0.25">
      <c r="A19" t="s">
        <v>78</v>
      </c>
    </row>
    <row r="20" spans="1:1" x14ac:dyDescent="0.25">
      <c r="A20" t="s">
        <v>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36F3-35FF-4149-A2BD-9BD1B75849C0}">
  <dimension ref="A1:AC128"/>
  <sheetViews>
    <sheetView topLeftCell="A73" workbookViewId="0">
      <selection activeCell="K125" sqref="K125"/>
    </sheetView>
  </sheetViews>
  <sheetFormatPr defaultRowHeight="15" x14ac:dyDescent="0.25"/>
  <cols>
    <col min="1" max="1" width="13.42578125" customWidth="1"/>
    <col min="2" max="4" width="10.140625" bestFit="1" customWidth="1"/>
    <col min="6" max="6" width="13.42578125" bestFit="1" customWidth="1"/>
    <col min="20" max="26" width="7.5703125" bestFit="1" customWidth="1"/>
    <col min="27" max="27" width="6.5703125" bestFit="1" customWidth="1"/>
    <col min="28" max="28" width="6.85546875" bestFit="1" customWidth="1"/>
    <col min="29" max="29" width="10.140625" bestFit="1" customWidth="1"/>
  </cols>
  <sheetData>
    <row r="1" spans="1:27" x14ac:dyDescent="0.25">
      <c r="A1" s="1" t="s">
        <v>5</v>
      </c>
    </row>
    <row r="3" spans="1:27" x14ac:dyDescent="0.25">
      <c r="A3" s="3" t="s">
        <v>6</v>
      </c>
      <c r="B3" s="4">
        <v>0</v>
      </c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  <c r="L3" s="5">
        <v>10</v>
      </c>
      <c r="M3" s="5">
        <v>11</v>
      </c>
      <c r="N3" s="5">
        <v>12</v>
      </c>
      <c r="O3" s="4">
        <v>13</v>
      </c>
      <c r="P3" s="5">
        <v>14</v>
      </c>
      <c r="Q3" s="5">
        <v>15</v>
      </c>
      <c r="R3" s="5">
        <v>16</v>
      </c>
      <c r="S3" s="5">
        <v>17</v>
      </c>
      <c r="T3" s="5">
        <v>18</v>
      </c>
      <c r="U3" s="5">
        <v>19</v>
      </c>
      <c r="V3" s="5">
        <v>20</v>
      </c>
      <c r="W3" s="5">
        <v>21</v>
      </c>
      <c r="X3" s="5">
        <v>22</v>
      </c>
      <c r="Y3" s="5">
        <v>23</v>
      </c>
      <c r="Z3" s="6">
        <v>24</v>
      </c>
    </row>
    <row r="4" spans="1:27" x14ac:dyDescent="0.25">
      <c r="A4" s="7" t="s">
        <v>7</v>
      </c>
      <c r="B4" s="8">
        <v>1334989</v>
      </c>
      <c r="C4" s="8">
        <v>1391747</v>
      </c>
      <c r="D4" s="8">
        <v>1348784</v>
      </c>
      <c r="E4" s="8">
        <v>1042042</v>
      </c>
      <c r="F4" s="8">
        <v>1160684</v>
      </c>
      <c r="G4" s="8">
        <v>1495613</v>
      </c>
      <c r="H4" s="8">
        <v>1691810</v>
      </c>
      <c r="I4" s="8">
        <v>1614099</v>
      </c>
      <c r="J4" s="9">
        <v>1685808</v>
      </c>
      <c r="K4" s="8">
        <v>1485927</v>
      </c>
      <c r="L4" s="8">
        <v>1623969</v>
      </c>
      <c r="M4" s="10">
        <v>1247713</v>
      </c>
      <c r="N4" s="10">
        <v>1734625</v>
      </c>
      <c r="O4" s="10">
        <v>1458625</v>
      </c>
      <c r="P4" s="10">
        <v>1319712</v>
      </c>
      <c r="Q4" s="10">
        <v>1261912</v>
      </c>
      <c r="R4" s="10">
        <v>1324912</v>
      </c>
      <c r="S4" s="10">
        <v>1123508</v>
      </c>
      <c r="T4" s="10">
        <v>928850</v>
      </c>
      <c r="U4" s="10">
        <v>622943</v>
      </c>
      <c r="V4" s="10">
        <v>850777</v>
      </c>
      <c r="W4" s="10">
        <v>403096</v>
      </c>
      <c r="X4" s="10">
        <v>614824</v>
      </c>
      <c r="Y4" s="10">
        <v>587468</v>
      </c>
      <c r="Z4" s="10">
        <v>468158</v>
      </c>
    </row>
    <row r="5" spans="1:27" x14ac:dyDescent="0.25">
      <c r="A5" s="7" t="s">
        <v>8</v>
      </c>
      <c r="B5" s="8">
        <v>674389</v>
      </c>
      <c r="C5" s="8">
        <v>698391</v>
      </c>
      <c r="D5" s="8">
        <v>678569</v>
      </c>
      <c r="E5" s="8">
        <v>518787</v>
      </c>
      <c r="F5" s="8">
        <v>567774</v>
      </c>
      <c r="G5" s="8">
        <v>747377</v>
      </c>
      <c r="H5" s="8">
        <v>839283</v>
      </c>
      <c r="I5" s="8">
        <v>787039</v>
      </c>
      <c r="J5" s="8">
        <v>829571</v>
      </c>
      <c r="K5" s="8">
        <v>739027</v>
      </c>
      <c r="L5" s="8">
        <v>806587</v>
      </c>
      <c r="M5" s="10">
        <v>618546</v>
      </c>
      <c r="N5" s="10">
        <v>849589</v>
      </c>
      <c r="O5" s="10">
        <v>718381</v>
      </c>
      <c r="P5" s="10">
        <v>633862</v>
      </c>
      <c r="Q5" s="10">
        <v>581626</v>
      </c>
      <c r="R5" s="10">
        <v>614100</v>
      </c>
      <c r="S5" s="10">
        <v>500493</v>
      </c>
      <c r="T5" s="10">
        <v>361309</v>
      </c>
      <c r="U5" s="10">
        <v>146804</v>
      </c>
      <c r="V5" s="10">
        <v>160893</v>
      </c>
      <c r="W5" s="10">
        <v>102237</v>
      </c>
      <c r="X5" s="10">
        <v>138633</v>
      </c>
      <c r="Y5" s="10">
        <v>145453</v>
      </c>
      <c r="Z5" s="10">
        <v>127806</v>
      </c>
    </row>
    <row r="6" spans="1:27" x14ac:dyDescent="0.25">
      <c r="A6" s="11" t="s">
        <v>9</v>
      </c>
      <c r="B6" s="10">
        <v>660600</v>
      </c>
      <c r="C6" s="10">
        <v>693356</v>
      </c>
      <c r="D6" s="10">
        <v>670215</v>
      </c>
      <c r="E6" s="10">
        <v>523255</v>
      </c>
      <c r="F6" s="10">
        <v>592910</v>
      </c>
      <c r="G6" s="10">
        <v>748236</v>
      </c>
      <c r="H6" s="10">
        <v>852527</v>
      </c>
      <c r="I6" s="10">
        <v>827060</v>
      </c>
      <c r="J6" s="10">
        <v>856237</v>
      </c>
      <c r="K6" s="10">
        <v>746900</v>
      </c>
      <c r="L6" s="10">
        <v>817382</v>
      </c>
      <c r="M6" s="10">
        <v>629167</v>
      </c>
      <c r="N6" s="10">
        <v>885036</v>
      </c>
      <c r="O6" s="10">
        <v>740244</v>
      </c>
      <c r="P6" s="10">
        <v>685850</v>
      </c>
      <c r="Q6" s="10">
        <v>680286</v>
      </c>
      <c r="R6" s="10">
        <v>710812</v>
      </c>
      <c r="S6" s="10">
        <v>623015</v>
      </c>
      <c r="T6" s="10">
        <v>567541</v>
      </c>
      <c r="U6" s="10">
        <v>476139</v>
      </c>
      <c r="V6" s="10">
        <v>689884</v>
      </c>
      <c r="W6" s="10">
        <v>300859</v>
      </c>
      <c r="X6" s="10">
        <v>476191</v>
      </c>
      <c r="Y6" s="10">
        <v>442015</v>
      </c>
      <c r="Z6" s="10">
        <v>340352</v>
      </c>
    </row>
    <row r="7" spans="1:27" x14ac:dyDescent="0.25">
      <c r="U7" s="2"/>
    </row>
    <row r="8" spans="1:27" x14ac:dyDescent="0.25">
      <c r="A8" s="3" t="s">
        <v>6</v>
      </c>
      <c r="B8" s="12">
        <v>25</v>
      </c>
      <c r="C8" s="12">
        <v>26</v>
      </c>
      <c r="D8" s="12">
        <v>27</v>
      </c>
      <c r="E8" s="12">
        <v>28</v>
      </c>
      <c r="F8" s="12">
        <v>29</v>
      </c>
      <c r="G8" s="12">
        <v>30</v>
      </c>
      <c r="H8" s="12">
        <v>31</v>
      </c>
      <c r="I8" s="12">
        <v>32</v>
      </c>
      <c r="J8" s="12">
        <v>33</v>
      </c>
      <c r="K8" s="12">
        <v>34</v>
      </c>
      <c r="L8" s="12">
        <v>35</v>
      </c>
      <c r="M8" s="13">
        <v>36</v>
      </c>
      <c r="N8" s="13">
        <v>37</v>
      </c>
      <c r="O8" s="13">
        <v>38</v>
      </c>
      <c r="P8" s="13">
        <v>39</v>
      </c>
      <c r="Q8" s="13">
        <v>40</v>
      </c>
      <c r="R8" s="13">
        <v>41</v>
      </c>
      <c r="S8" s="13">
        <v>42</v>
      </c>
      <c r="T8" s="13">
        <v>43</v>
      </c>
      <c r="U8" s="13">
        <v>44</v>
      </c>
      <c r="V8" s="13">
        <v>45</v>
      </c>
      <c r="W8" s="13">
        <v>46</v>
      </c>
      <c r="X8" s="13">
        <v>47</v>
      </c>
      <c r="Y8" s="13">
        <v>48</v>
      </c>
      <c r="Z8" s="13">
        <v>49</v>
      </c>
      <c r="AA8" s="13"/>
    </row>
    <row r="9" spans="1:27" x14ac:dyDescent="0.25">
      <c r="A9" s="7" t="s">
        <v>7</v>
      </c>
      <c r="B9" s="2">
        <v>780877</v>
      </c>
      <c r="C9" s="2">
        <v>491084</v>
      </c>
      <c r="D9" s="2">
        <v>550264</v>
      </c>
      <c r="E9" s="2">
        <v>552503</v>
      </c>
      <c r="F9" s="2">
        <v>325633</v>
      </c>
      <c r="G9" s="2">
        <v>881152</v>
      </c>
      <c r="H9" s="2">
        <v>230550</v>
      </c>
      <c r="I9" s="2">
        <v>478812</v>
      </c>
      <c r="J9" s="2">
        <v>520501</v>
      </c>
      <c r="K9" s="2">
        <v>406470</v>
      </c>
      <c r="L9" s="2">
        <v>853609</v>
      </c>
      <c r="M9" s="2">
        <v>519586</v>
      </c>
      <c r="N9" s="2">
        <v>560171</v>
      </c>
      <c r="O9" s="2">
        <v>608231</v>
      </c>
      <c r="P9" s="2">
        <v>407633</v>
      </c>
      <c r="Q9" s="2">
        <v>899092</v>
      </c>
      <c r="R9" s="2">
        <v>303125</v>
      </c>
      <c r="S9" s="2">
        <v>505990</v>
      </c>
      <c r="T9" s="2">
        <v>445085</v>
      </c>
      <c r="U9" s="2">
        <v>356822</v>
      </c>
      <c r="V9" s="2">
        <v>820469</v>
      </c>
      <c r="W9" s="2">
        <v>450333</v>
      </c>
      <c r="X9" s="2">
        <v>421933</v>
      </c>
      <c r="Y9" s="2">
        <v>442858</v>
      </c>
      <c r="Z9" s="2">
        <v>256355</v>
      </c>
    </row>
    <row r="10" spans="1:27" x14ac:dyDescent="0.25">
      <c r="A10" s="7" t="s">
        <v>8</v>
      </c>
      <c r="B10" s="2">
        <v>180798</v>
      </c>
      <c r="C10" s="2">
        <v>142502</v>
      </c>
      <c r="D10" s="2">
        <v>159572</v>
      </c>
      <c r="E10" s="2">
        <v>164138</v>
      </c>
      <c r="F10" s="2">
        <v>115869</v>
      </c>
      <c r="G10" s="2">
        <v>216786</v>
      </c>
      <c r="H10" s="2">
        <v>89587</v>
      </c>
      <c r="I10" s="2">
        <v>179768</v>
      </c>
      <c r="J10" s="2">
        <v>217490</v>
      </c>
      <c r="K10" s="2">
        <v>182490</v>
      </c>
      <c r="L10" s="2">
        <v>301174</v>
      </c>
      <c r="M10" s="2">
        <v>238371</v>
      </c>
      <c r="N10" s="2">
        <v>256537</v>
      </c>
      <c r="O10" s="2">
        <v>283154</v>
      </c>
      <c r="P10" s="2">
        <v>215179</v>
      </c>
      <c r="Q10" s="2">
        <v>327465</v>
      </c>
      <c r="R10" s="2">
        <v>158041</v>
      </c>
      <c r="S10" s="2">
        <v>245382</v>
      </c>
      <c r="T10" s="2">
        <v>226510</v>
      </c>
      <c r="U10" s="2">
        <v>182381</v>
      </c>
      <c r="V10" s="2">
        <v>349619</v>
      </c>
      <c r="W10" s="2">
        <v>237081</v>
      </c>
      <c r="X10" s="2">
        <v>215568</v>
      </c>
      <c r="Y10" s="2">
        <v>216925</v>
      </c>
      <c r="Z10" s="2">
        <v>132891</v>
      </c>
    </row>
    <row r="11" spans="1:27" x14ac:dyDescent="0.25">
      <c r="A11" s="11" t="s">
        <v>9</v>
      </c>
      <c r="B11" s="2">
        <v>600079</v>
      </c>
      <c r="C11" s="2">
        <v>348582</v>
      </c>
      <c r="D11" s="2">
        <v>390692</v>
      </c>
      <c r="E11" s="2">
        <v>388365</v>
      </c>
      <c r="F11" s="2">
        <v>209764</v>
      </c>
      <c r="G11" s="2">
        <v>664366</v>
      </c>
      <c r="H11" s="2">
        <v>140963</v>
      </c>
      <c r="I11" s="2">
        <v>299044</v>
      </c>
      <c r="J11" s="2">
        <v>303011</v>
      </c>
      <c r="K11" s="2">
        <v>223980</v>
      </c>
      <c r="L11" s="2">
        <v>552435</v>
      </c>
      <c r="M11" s="2">
        <v>281215</v>
      </c>
      <c r="N11" s="2">
        <v>303634</v>
      </c>
      <c r="O11" s="2">
        <v>325077</v>
      </c>
      <c r="P11" s="2">
        <v>192454</v>
      </c>
      <c r="Q11" s="2">
        <v>571627</v>
      </c>
      <c r="R11" s="2">
        <v>145084</v>
      </c>
      <c r="S11" s="2">
        <v>260608</v>
      </c>
      <c r="T11" s="2">
        <v>218575</v>
      </c>
      <c r="U11" s="2">
        <v>174441</v>
      </c>
      <c r="V11" s="2">
        <v>470850</v>
      </c>
      <c r="W11" s="2">
        <v>213252</v>
      </c>
      <c r="X11" s="2">
        <v>206365</v>
      </c>
      <c r="Y11" s="2">
        <v>225933</v>
      </c>
      <c r="Z11" s="2">
        <v>123464</v>
      </c>
    </row>
    <row r="12" spans="1:27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A13" s="3" t="s">
        <v>6</v>
      </c>
      <c r="B13" s="12">
        <v>50</v>
      </c>
      <c r="C13" s="12">
        <v>51</v>
      </c>
      <c r="D13" s="12">
        <v>52</v>
      </c>
      <c r="E13" s="12">
        <v>53</v>
      </c>
      <c r="F13" s="12">
        <v>54</v>
      </c>
      <c r="G13" s="12">
        <v>55</v>
      </c>
      <c r="H13" s="12">
        <v>56</v>
      </c>
      <c r="I13" s="12">
        <v>57</v>
      </c>
      <c r="J13" s="12">
        <v>58</v>
      </c>
      <c r="K13" s="12">
        <v>59</v>
      </c>
      <c r="L13" s="12">
        <v>60</v>
      </c>
      <c r="M13" s="13">
        <v>61</v>
      </c>
      <c r="N13" s="13">
        <v>62</v>
      </c>
      <c r="O13" s="13">
        <v>63</v>
      </c>
      <c r="P13" s="13">
        <v>64</v>
      </c>
      <c r="Q13" s="13">
        <v>65</v>
      </c>
      <c r="R13" s="13">
        <v>66</v>
      </c>
      <c r="S13" s="13">
        <v>67</v>
      </c>
      <c r="T13" s="13">
        <v>68</v>
      </c>
      <c r="U13" s="13">
        <v>69</v>
      </c>
      <c r="V13" s="13">
        <v>70</v>
      </c>
      <c r="W13" s="13">
        <v>71</v>
      </c>
      <c r="X13" s="13">
        <v>72</v>
      </c>
      <c r="Y13" s="13">
        <v>73</v>
      </c>
      <c r="Z13" s="13">
        <v>74</v>
      </c>
    </row>
    <row r="14" spans="1:27" x14ac:dyDescent="0.25">
      <c r="A14" s="7" t="s">
        <v>7</v>
      </c>
      <c r="B14" s="2">
        <v>890767</v>
      </c>
      <c r="C14" s="2">
        <v>210533</v>
      </c>
      <c r="D14" s="2">
        <v>332269</v>
      </c>
      <c r="E14" s="2">
        <v>277641</v>
      </c>
      <c r="F14" s="2">
        <v>232965</v>
      </c>
      <c r="G14" s="2">
        <v>740713</v>
      </c>
      <c r="H14" s="2">
        <v>381550</v>
      </c>
      <c r="I14" s="2">
        <v>308862</v>
      </c>
      <c r="J14" s="2">
        <v>290386</v>
      </c>
      <c r="K14" s="2">
        <v>159275</v>
      </c>
      <c r="L14" s="2">
        <v>895526</v>
      </c>
      <c r="M14" s="2">
        <v>134756</v>
      </c>
      <c r="N14" s="2">
        <v>239484</v>
      </c>
      <c r="O14" s="2">
        <v>212860</v>
      </c>
      <c r="P14" s="2">
        <v>140186</v>
      </c>
      <c r="Q14" s="2">
        <v>516693</v>
      </c>
      <c r="R14" s="2">
        <v>158511</v>
      </c>
      <c r="S14" s="2">
        <v>184986</v>
      </c>
      <c r="T14" s="2">
        <v>135847</v>
      </c>
      <c r="U14" s="2">
        <v>66761</v>
      </c>
      <c r="V14" s="2">
        <v>565894</v>
      </c>
      <c r="W14" s="2">
        <v>42825</v>
      </c>
      <c r="X14" s="2">
        <v>86301</v>
      </c>
      <c r="Y14" s="2">
        <v>68590</v>
      </c>
      <c r="Z14" s="2">
        <v>41676</v>
      </c>
    </row>
    <row r="15" spans="1:27" x14ac:dyDescent="0.25">
      <c r="A15" s="7" t="s">
        <v>8</v>
      </c>
      <c r="B15" s="2">
        <v>341949</v>
      </c>
      <c r="C15" s="2">
        <v>107977</v>
      </c>
      <c r="D15" s="2">
        <v>160433</v>
      </c>
      <c r="E15" s="2">
        <v>132049</v>
      </c>
      <c r="F15" s="2">
        <v>107488</v>
      </c>
      <c r="G15" s="2">
        <v>322704</v>
      </c>
      <c r="H15" s="2">
        <v>189027</v>
      </c>
      <c r="I15" s="2">
        <v>152032</v>
      </c>
      <c r="J15" s="2">
        <v>136284</v>
      </c>
      <c r="K15" s="2">
        <v>80230</v>
      </c>
      <c r="L15" s="2">
        <v>361298</v>
      </c>
      <c r="M15" s="2">
        <v>70534</v>
      </c>
      <c r="N15" s="2">
        <v>117592</v>
      </c>
      <c r="O15" s="2">
        <v>102849</v>
      </c>
      <c r="P15" s="2">
        <v>66169</v>
      </c>
      <c r="Q15" s="2">
        <v>219617</v>
      </c>
      <c r="R15" s="2">
        <v>79926</v>
      </c>
      <c r="S15" s="2">
        <v>91312</v>
      </c>
      <c r="T15" s="2">
        <v>64461</v>
      </c>
      <c r="U15" s="2">
        <v>32536</v>
      </c>
      <c r="V15" s="2">
        <v>225590</v>
      </c>
      <c r="W15" s="2">
        <v>21587</v>
      </c>
      <c r="X15" s="2">
        <v>42127</v>
      </c>
      <c r="Y15" s="2">
        <v>33278</v>
      </c>
      <c r="Z15" s="2">
        <v>20093</v>
      </c>
    </row>
    <row r="16" spans="1:27" x14ac:dyDescent="0.25">
      <c r="A16" s="11" t="s">
        <v>9</v>
      </c>
      <c r="B16" s="2">
        <v>548818</v>
      </c>
      <c r="C16" s="2">
        <v>102556</v>
      </c>
      <c r="D16" s="2">
        <v>171836</v>
      </c>
      <c r="E16" s="2">
        <v>145592</v>
      </c>
      <c r="F16" s="2">
        <v>125777</v>
      </c>
      <c r="G16" s="2">
        <v>418009</v>
      </c>
      <c r="H16" s="2">
        <v>192523</v>
      </c>
      <c r="I16" s="2">
        <v>156830</v>
      </c>
      <c r="J16" s="2">
        <v>154102</v>
      </c>
      <c r="K16" s="2">
        <v>79045</v>
      </c>
      <c r="L16" s="2">
        <v>534228</v>
      </c>
      <c r="M16" s="2">
        <v>64222</v>
      </c>
      <c r="N16" s="2">
        <v>121892</v>
      </c>
      <c r="O16" s="2">
        <v>110011</v>
      </c>
      <c r="P16" s="2">
        <v>74017</v>
      </c>
      <c r="Q16" s="2">
        <v>297076</v>
      </c>
      <c r="R16" s="2">
        <v>78585</v>
      </c>
      <c r="S16" s="2">
        <v>93674</v>
      </c>
      <c r="T16" s="2">
        <v>71386</v>
      </c>
      <c r="U16" s="2">
        <v>34225</v>
      </c>
      <c r="V16" s="2">
        <v>340304</v>
      </c>
      <c r="W16" s="2">
        <v>21238</v>
      </c>
      <c r="X16" s="2">
        <v>44174</v>
      </c>
      <c r="Y16" s="2">
        <v>35312</v>
      </c>
      <c r="Z16" s="2">
        <v>21583</v>
      </c>
    </row>
    <row r="17" spans="1:29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9" x14ac:dyDescent="0.25">
      <c r="A18" s="3" t="s">
        <v>6</v>
      </c>
      <c r="B18" s="12">
        <v>75</v>
      </c>
      <c r="C18" s="12">
        <v>76</v>
      </c>
      <c r="D18" s="12">
        <v>77</v>
      </c>
      <c r="E18" s="12">
        <v>78</v>
      </c>
      <c r="F18" s="12">
        <v>79</v>
      </c>
      <c r="G18" s="12">
        <v>80</v>
      </c>
      <c r="H18" s="12">
        <v>81</v>
      </c>
      <c r="I18" s="12">
        <v>82</v>
      </c>
      <c r="J18" s="12">
        <v>83</v>
      </c>
      <c r="K18" s="12">
        <v>84</v>
      </c>
      <c r="L18" s="12">
        <v>85</v>
      </c>
      <c r="M18" s="13">
        <v>86</v>
      </c>
      <c r="N18" s="13">
        <v>87</v>
      </c>
      <c r="O18" s="13">
        <v>88</v>
      </c>
      <c r="P18" s="13">
        <v>89</v>
      </c>
      <c r="Q18" s="13">
        <v>90</v>
      </c>
      <c r="R18" s="13">
        <v>91</v>
      </c>
      <c r="S18" s="13">
        <v>92</v>
      </c>
      <c r="T18" s="13">
        <v>93</v>
      </c>
      <c r="U18" s="13">
        <v>94</v>
      </c>
      <c r="V18" s="13">
        <v>95</v>
      </c>
      <c r="W18" s="13">
        <v>96</v>
      </c>
      <c r="X18" s="13">
        <v>97</v>
      </c>
      <c r="Y18" s="13">
        <v>98</v>
      </c>
      <c r="Z18" s="13">
        <v>99</v>
      </c>
      <c r="AA18" s="12" t="s">
        <v>10</v>
      </c>
      <c r="AB18" s="12" t="s">
        <v>11</v>
      </c>
      <c r="AC18" s="12" t="s">
        <v>7</v>
      </c>
    </row>
    <row r="19" spans="1:29" x14ac:dyDescent="0.25">
      <c r="A19" s="7" t="s">
        <v>7</v>
      </c>
      <c r="B19" s="2">
        <v>232658</v>
      </c>
      <c r="C19" s="2">
        <v>45769</v>
      </c>
      <c r="D19" s="2">
        <v>39488</v>
      </c>
      <c r="E19" s="2">
        <v>48960</v>
      </c>
      <c r="F19" s="2">
        <v>19010</v>
      </c>
      <c r="G19" s="2">
        <v>220911</v>
      </c>
      <c r="H19" s="2">
        <v>11136</v>
      </c>
      <c r="I19" s="2">
        <v>17957</v>
      </c>
      <c r="J19" s="2">
        <v>13206</v>
      </c>
      <c r="K19" s="2">
        <v>9175</v>
      </c>
      <c r="L19" s="2">
        <v>52661</v>
      </c>
      <c r="M19" s="2">
        <v>7939</v>
      </c>
      <c r="N19" s="2">
        <v>7812</v>
      </c>
      <c r="O19" s="2">
        <v>6982</v>
      </c>
      <c r="P19" s="2">
        <v>4055</v>
      </c>
      <c r="Q19" s="2">
        <v>45760</v>
      </c>
      <c r="R19" s="2">
        <v>1322</v>
      </c>
      <c r="S19" s="2">
        <v>2183</v>
      </c>
      <c r="T19" s="2">
        <v>1733</v>
      </c>
      <c r="U19" s="2">
        <v>1178</v>
      </c>
      <c r="V19" s="2">
        <v>7845</v>
      </c>
      <c r="W19" s="2">
        <v>1836</v>
      </c>
      <c r="X19" s="2">
        <v>1450</v>
      </c>
      <c r="Y19" s="2">
        <v>1707</v>
      </c>
      <c r="Z19" s="2">
        <v>941</v>
      </c>
      <c r="AA19" s="2">
        <v>10930</v>
      </c>
      <c r="AB19" s="2">
        <v>17165</v>
      </c>
      <c r="AC19" s="2">
        <v>51019349</v>
      </c>
    </row>
    <row r="20" spans="1:29" x14ac:dyDescent="0.25">
      <c r="A20" s="7" t="s">
        <v>8</v>
      </c>
      <c r="B20" s="2">
        <v>102780</v>
      </c>
      <c r="C20" s="2">
        <v>22627</v>
      </c>
      <c r="D20" s="2">
        <v>20133</v>
      </c>
      <c r="E20" s="2">
        <v>24029</v>
      </c>
      <c r="F20" s="2">
        <v>9042</v>
      </c>
      <c r="G20" s="2">
        <v>94299</v>
      </c>
      <c r="H20" s="2">
        <v>5613</v>
      </c>
      <c r="I20" s="2">
        <v>8758</v>
      </c>
      <c r="J20" s="2">
        <v>6159</v>
      </c>
      <c r="K20" s="2">
        <v>4243</v>
      </c>
      <c r="L20" s="2">
        <v>24327</v>
      </c>
      <c r="M20" s="2">
        <v>4052</v>
      </c>
      <c r="N20" s="2">
        <v>3863</v>
      </c>
      <c r="O20" s="2">
        <v>3549</v>
      </c>
      <c r="P20" s="2">
        <v>1930</v>
      </c>
      <c r="Q20" s="2">
        <v>19015</v>
      </c>
      <c r="R20" s="2">
        <v>599</v>
      </c>
      <c r="S20" s="2">
        <v>967</v>
      </c>
      <c r="T20" s="2">
        <v>810</v>
      </c>
      <c r="U20" s="2">
        <v>551</v>
      </c>
      <c r="V20" s="2">
        <v>3593</v>
      </c>
      <c r="W20" s="2">
        <v>871</v>
      </c>
      <c r="X20" s="2">
        <v>673</v>
      </c>
      <c r="Y20" s="2">
        <v>742</v>
      </c>
      <c r="Z20" s="2">
        <v>378</v>
      </c>
      <c r="AA20" s="2">
        <v>4210</v>
      </c>
      <c r="AB20" s="2">
        <v>7546</v>
      </c>
      <c r="AC20" s="2">
        <v>22475995</v>
      </c>
    </row>
    <row r="21" spans="1:29" x14ac:dyDescent="0.25">
      <c r="A21" s="11" t="s">
        <v>9</v>
      </c>
      <c r="B21" s="2">
        <v>129878</v>
      </c>
      <c r="C21" s="2">
        <v>23142</v>
      </c>
      <c r="D21" s="2">
        <v>19355</v>
      </c>
      <c r="E21" s="2">
        <v>24931</v>
      </c>
      <c r="F21" s="2">
        <v>9968</v>
      </c>
      <c r="G21" s="2">
        <v>126612</v>
      </c>
      <c r="H21" s="2">
        <v>5523</v>
      </c>
      <c r="I21" s="2">
        <v>9199</v>
      </c>
      <c r="J21" s="2">
        <v>7047</v>
      </c>
      <c r="K21" s="2">
        <v>4932</v>
      </c>
      <c r="L21" s="2">
        <v>28334</v>
      </c>
      <c r="M21" s="2">
        <v>3887</v>
      </c>
      <c r="N21" s="2">
        <v>3949</v>
      </c>
      <c r="O21" s="2">
        <v>3433</v>
      </c>
      <c r="P21" s="2">
        <v>2125</v>
      </c>
      <c r="Q21" s="2">
        <v>26745</v>
      </c>
      <c r="R21" s="2">
        <v>723</v>
      </c>
      <c r="S21" s="2">
        <v>1216</v>
      </c>
      <c r="T21" s="2">
        <v>923</v>
      </c>
      <c r="U21" s="2">
        <v>627</v>
      </c>
      <c r="V21" s="2">
        <v>4252</v>
      </c>
      <c r="W21" s="2">
        <v>965</v>
      </c>
      <c r="X21" s="2">
        <v>777</v>
      </c>
      <c r="Y21" s="2">
        <v>965</v>
      </c>
      <c r="Z21" s="2">
        <v>563</v>
      </c>
      <c r="AA21" s="2">
        <v>6720</v>
      </c>
      <c r="AB21" s="2">
        <v>9619</v>
      </c>
      <c r="AC21" s="2">
        <v>28543354</v>
      </c>
    </row>
    <row r="22" spans="1:29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25">
      <c r="A23" s="20" t="s">
        <v>6</v>
      </c>
      <c r="B23" s="12" t="s">
        <v>7</v>
      </c>
      <c r="C23" s="12" t="s">
        <v>8</v>
      </c>
      <c r="D23" s="12" t="s">
        <v>9</v>
      </c>
      <c r="E23" s="12"/>
      <c r="F23" s="12" t="s">
        <v>12</v>
      </c>
    </row>
    <row r="24" spans="1:29" x14ac:dyDescent="0.25">
      <c r="A24" s="4">
        <v>0</v>
      </c>
      <c r="B24" s="8">
        <v>1334989</v>
      </c>
      <c r="C24" s="8">
        <v>674389</v>
      </c>
      <c r="D24" s="10">
        <v>660600</v>
      </c>
      <c r="F24" s="2">
        <f>B24-C24-D24</f>
        <v>0</v>
      </c>
    </row>
    <row r="25" spans="1:29" x14ac:dyDescent="0.25">
      <c r="A25" s="5">
        <v>1</v>
      </c>
      <c r="B25" s="8">
        <v>1391747</v>
      </c>
      <c r="C25" s="8">
        <v>698391</v>
      </c>
      <c r="D25" s="10">
        <v>693356</v>
      </c>
      <c r="F25" s="2">
        <f t="shared" ref="F25:F88" si="0">B25-C25-D25</f>
        <v>0</v>
      </c>
    </row>
    <row r="26" spans="1:29" x14ac:dyDescent="0.25">
      <c r="A26" s="5">
        <v>2</v>
      </c>
      <c r="B26" s="8">
        <v>1348784</v>
      </c>
      <c r="C26" s="8">
        <v>678569</v>
      </c>
      <c r="D26" s="10">
        <v>670215</v>
      </c>
      <c r="F26" s="2">
        <f t="shared" si="0"/>
        <v>0</v>
      </c>
    </row>
    <row r="27" spans="1:29" x14ac:dyDescent="0.25">
      <c r="A27" s="5">
        <v>3</v>
      </c>
      <c r="B27" s="8">
        <v>1042042</v>
      </c>
      <c r="C27" s="8">
        <v>518787</v>
      </c>
      <c r="D27" s="10">
        <v>523255</v>
      </c>
      <c r="F27" s="2">
        <f t="shared" si="0"/>
        <v>0</v>
      </c>
    </row>
    <row r="28" spans="1:29" x14ac:dyDescent="0.25">
      <c r="A28" s="5">
        <v>4</v>
      </c>
      <c r="B28" s="8">
        <v>1160684</v>
      </c>
      <c r="C28" s="8">
        <v>567774</v>
      </c>
      <c r="D28" s="10">
        <v>592910</v>
      </c>
      <c r="F28" s="2">
        <f t="shared" si="0"/>
        <v>0</v>
      </c>
    </row>
    <row r="29" spans="1:29" x14ac:dyDescent="0.25">
      <c r="A29" s="5">
        <v>5</v>
      </c>
      <c r="B29" s="8">
        <v>1495613</v>
      </c>
      <c r="C29" s="8">
        <v>747377</v>
      </c>
      <c r="D29" s="10">
        <v>748236</v>
      </c>
      <c r="F29" s="2">
        <f t="shared" si="0"/>
        <v>0</v>
      </c>
    </row>
    <row r="30" spans="1:29" x14ac:dyDescent="0.25">
      <c r="A30" s="5">
        <v>6</v>
      </c>
      <c r="B30" s="8">
        <v>1691810</v>
      </c>
      <c r="C30" s="8">
        <v>839283</v>
      </c>
      <c r="D30" s="10">
        <v>852527</v>
      </c>
      <c r="F30" s="2">
        <f t="shared" si="0"/>
        <v>0</v>
      </c>
    </row>
    <row r="31" spans="1:29" x14ac:dyDescent="0.25">
      <c r="A31" s="5">
        <v>7</v>
      </c>
      <c r="B31" s="8">
        <v>1614099</v>
      </c>
      <c r="C31" s="8">
        <v>787039</v>
      </c>
      <c r="D31" s="10">
        <v>827060</v>
      </c>
      <c r="F31" s="2">
        <f t="shared" si="0"/>
        <v>0</v>
      </c>
    </row>
    <row r="32" spans="1:29" x14ac:dyDescent="0.25">
      <c r="A32" s="5">
        <v>8</v>
      </c>
      <c r="B32" s="9">
        <v>1685808</v>
      </c>
      <c r="C32" s="8">
        <v>829571</v>
      </c>
      <c r="D32" s="10">
        <v>856237</v>
      </c>
      <c r="F32" s="2">
        <f t="shared" si="0"/>
        <v>0</v>
      </c>
    </row>
    <row r="33" spans="1:6" x14ac:dyDescent="0.25">
      <c r="A33" s="5">
        <v>9</v>
      </c>
      <c r="B33" s="8">
        <v>1485927</v>
      </c>
      <c r="C33" s="8">
        <v>739027</v>
      </c>
      <c r="D33" s="10">
        <v>746900</v>
      </c>
      <c r="F33" s="2">
        <f t="shared" si="0"/>
        <v>0</v>
      </c>
    </row>
    <row r="34" spans="1:6" x14ac:dyDescent="0.25">
      <c r="A34" s="5">
        <v>10</v>
      </c>
      <c r="B34" s="8">
        <v>1623969</v>
      </c>
      <c r="C34" s="8">
        <v>806587</v>
      </c>
      <c r="D34" s="10">
        <v>817382</v>
      </c>
      <c r="F34" s="2">
        <f t="shared" si="0"/>
        <v>0</v>
      </c>
    </row>
    <row r="35" spans="1:6" x14ac:dyDescent="0.25">
      <c r="A35" s="5">
        <v>11</v>
      </c>
      <c r="B35" s="10">
        <v>1247713</v>
      </c>
      <c r="C35" s="10">
        <v>618546</v>
      </c>
      <c r="D35" s="10">
        <v>629167</v>
      </c>
      <c r="F35" s="2">
        <f t="shared" si="0"/>
        <v>0</v>
      </c>
    </row>
    <row r="36" spans="1:6" x14ac:dyDescent="0.25">
      <c r="A36" s="5">
        <v>12</v>
      </c>
      <c r="B36" s="10">
        <v>1734625</v>
      </c>
      <c r="C36" s="10">
        <v>849589</v>
      </c>
      <c r="D36" s="10">
        <v>885036</v>
      </c>
      <c r="F36" s="2">
        <f t="shared" si="0"/>
        <v>0</v>
      </c>
    </row>
    <row r="37" spans="1:6" x14ac:dyDescent="0.25">
      <c r="A37" s="4">
        <v>13</v>
      </c>
      <c r="B37" s="10">
        <v>1458625</v>
      </c>
      <c r="C37" s="10">
        <v>718381</v>
      </c>
      <c r="D37" s="10">
        <v>740244</v>
      </c>
      <c r="F37" s="2">
        <f t="shared" si="0"/>
        <v>0</v>
      </c>
    </row>
    <row r="38" spans="1:6" x14ac:dyDescent="0.25">
      <c r="A38" s="5">
        <v>14</v>
      </c>
      <c r="B38" s="10">
        <v>1319712</v>
      </c>
      <c r="C38" s="10">
        <v>633862</v>
      </c>
      <c r="D38" s="10">
        <v>685850</v>
      </c>
      <c r="F38" s="2">
        <f t="shared" si="0"/>
        <v>0</v>
      </c>
    </row>
    <row r="39" spans="1:6" x14ac:dyDescent="0.25">
      <c r="A39" s="5">
        <v>15</v>
      </c>
      <c r="B39" s="10">
        <v>1261912</v>
      </c>
      <c r="C39" s="10">
        <v>581626</v>
      </c>
      <c r="D39" s="10">
        <v>680286</v>
      </c>
      <c r="F39" s="2">
        <f t="shared" si="0"/>
        <v>0</v>
      </c>
    </row>
    <row r="40" spans="1:6" x14ac:dyDescent="0.25">
      <c r="A40" s="5">
        <v>16</v>
      </c>
      <c r="B40" s="10">
        <v>1324912</v>
      </c>
      <c r="C40" s="10">
        <v>614100</v>
      </c>
      <c r="D40" s="10">
        <v>710812</v>
      </c>
      <c r="F40" s="2">
        <f t="shared" si="0"/>
        <v>0</v>
      </c>
    </row>
    <row r="41" spans="1:6" x14ac:dyDescent="0.25">
      <c r="A41" s="5">
        <v>17</v>
      </c>
      <c r="B41" s="10">
        <v>1123508</v>
      </c>
      <c r="C41" s="10">
        <v>500493</v>
      </c>
      <c r="D41" s="10">
        <v>623015</v>
      </c>
      <c r="F41" s="2">
        <f t="shared" si="0"/>
        <v>0</v>
      </c>
    </row>
    <row r="42" spans="1:6" x14ac:dyDescent="0.25">
      <c r="A42" s="5">
        <v>18</v>
      </c>
      <c r="B42" s="10">
        <v>928850</v>
      </c>
      <c r="C42" s="10">
        <v>361309</v>
      </c>
      <c r="D42" s="10">
        <v>567541</v>
      </c>
      <c r="F42" s="2">
        <f t="shared" si="0"/>
        <v>0</v>
      </c>
    </row>
    <row r="43" spans="1:6" x14ac:dyDescent="0.25">
      <c r="A43" s="5">
        <v>19</v>
      </c>
      <c r="B43" s="10">
        <v>622943</v>
      </c>
      <c r="C43" s="10">
        <v>146804</v>
      </c>
      <c r="D43" s="10">
        <v>476139</v>
      </c>
      <c r="F43" s="2">
        <f t="shared" si="0"/>
        <v>0</v>
      </c>
    </row>
    <row r="44" spans="1:6" x14ac:dyDescent="0.25">
      <c r="A44" s="5">
        <v>20</v>
      </c>
      <c r="B44" s="10">
        <v>850777</v>
      </c>
      <c r="C44" s="10">
        <v>160893</v>
      </c>
      <c r="D44" s="10">
        <v>689884</v>
      </c>
      <c r="F44" s="2">
        <f t="shared" si="0"/>
        <v>0</v>
      </c>
    </row>
    <row r="45" spans="1:6" x14ac:dyDescent="0.25">
      <c r="A45" s="5">
        <v>21</v>
      </c>
      <c r="B45" s="10">
        <v>403096</v>
      </c>
      <c r="C45" s="10">
        <v>102237</v>
      </c>
      <c r="D45" s="10">
        <v>300859</v>
      </c>
      <c r="F45" s="2">
        <f t="shared" si="0"/>
        <v>0</v>
      </c>
    </row>
    <row r="46" spans="1:6" x14ac:dyDescent="0.25">
      <c r="A46" s="5">
        <v>22</v>
      </c>
      <c r="B46" s="10">
        <v>614824</v>
      </c>
      <c r="C46" s="10">
        <v>138633</v>
      </c>
      <c r="D46" s="10">
        <v>476191</v>
      </c>
      <c r="F46" s="2">
        <f t="shared" si="0"/>
        <v>0</v>
      </c>
    </row>
    <row r="47" spans="1:6" x14ac:dyDescent="0.25">
      <c r="A47" s="5">
        <v>23</v>
      </c>
      <c r="B47" s="10">
        <v>587468</v>
      </c>
      <c r="C47" s="10">
        <v>145453</v>
      </c>
      <c r="D47" s="10">
        <v>442015</v>
      </c>
      <c r="F47" s="2">
        <f t="shared" si="0"/>
        <v>0</v>
      </c>
    </row>
    <row r="48" spans="1:6" x14ac:dyDescent="0.25">
      <c r="A48" s="6">
        <v>24</v>
      </c>
      <c r="B48" s="10">
        <v>468158</v>
      </c>
      <c r="C48" s="10">
        <v>127806</v>
      </c>
      <c r="D48" s="10">
        <v>340352</v>
      </c>
      <c r="F48" s="2">
        <f t="shared" si="0"/>
        <v>0</v>
      </c>
    </row>
    <row r="49" spans="1:6" x14ac:dyDescent="0.25">
      <c r="A49" s="12">
        <v>25</v>
      </c>
      <c r="B49" s="2">
        <v>780877</v>
      </c>
      <c r="C49" s="2">
        <v>180798</v>
      </c>
      <c r="D49" s="2">
        <v>600079</v>
      </c>
      <c r="F49" s="2">
        <f t="shared" si="0"/>
        <v>0</v>
      </c>
    </row>
    <row r="50" spans="1:6" x14ac:dyDescent="0.25">
      <c r="A50" s="12">
        <v>26</v>
      </c>
      <c r="B50" s="2">
        <v>491084</v>
      </c>
      <c r="C50" s="2">
        <v>142502</v>
      </c>
      <c r="D50" s="2">
        <v>348582</v>
      </c>
      <c r="F50" s="2">
        <f t="shared" si="0"/>
        <v>0</v>
      </c>
    </row>
    <row r="51" spans="1:6" x14ac:dyDescent="0.25">
      <c r="A51" s="12">
        <v>27</v>
      </c>
      <c r="B51" s="2">
        <v>550264</v>
      </c>
      <c r="C51" s="2">
        <v>159572</v>
      </c>
      <c r="D51" s="2">
        <v>390692</v>
      </c>
      <c r="F51" s="2">
        <f t="shared" si="0"/>
        <v>0</v>
      </c>
    </row>
    <row r="52" spans="1:6" x14ac:dyDescent="0.25">
      <c r="A52" s="12">
        <v>28</v>
      </c>
      <c r="B52" s="2">
        <v>552503</v>
      </c>
      <c r="C52" s="2">
        <v>164138</v>
      </c>
      <c r="D52" s="2">
        <v>388365</v>
      </c>
      <c r="F52" s="2">
        <f t="shared" si="0"/>
        <v>0</v>
      </c>
    </row>
    <row r="53" spans="1:6" x14ac:dyDescent="0.25">
      <c r="A53" s="12">
        <v>29</v>
      </c>
      <c r="B53" s="2">
        <v>325633</v>
      </c>
      <c r="C53" s="2">
        <v>115869</v>
      </c>
      <c r="D53" s="2">
        <v>209764</v>
      </c>
      <c r="F53" s="2">
        <f t="shared" si="0"/>
        <v>0</v>
      </c>
    </row>
    <row r="54" spans="1:6" x14ac:dyDescent="0.25">
      <c r="A54" s="12">
        <v>30</v>
      </c>
      <c r="B54" s="2">
        <v>881152</v>
      </c>
      <c r="C54" s="2">
        <v>216786</v>
      </c>
      <c r="D54" s="2">
        <v>664366</v>
      </c>
      <c r="F54" s="2">
        <f t="shared" si="0"/>
        <v>0</v>
      </c>
    </row>
    <row r="55" spans="1:6" x14ac:dyDescent="0.25">
      <c r="A55" s="12">
        <v>31</v>
      </c>
      <c r="B55" s="2">
        <v>230550</v>
      </c>
      <c r="C55" s="2">
        <v>89587</v>
      </c>
      <c r="D55" s="2">
        <v>140963</v>
      </c>
      <c r="F55" s="2">
        <f t="shared" si="0"/>
        <v>0</v>
      </c>
    </row>
    <row r="56" spans="1:6" x14ac:dyDescent="0.25">
      <c r="A56" s="12">
        <v>32</v>
      </c>
      <c r="B56" s="2">
        <v>478812</v>
      </c>
      <c r="C56" s="2">
        <v>179768</v>
      </c>
      <c r="D56" s="2">
        <v>299044</v>
      </c>
      <c r="F56" s="2">
        <f t="shared" si="0"/>
        <v>0</v>
      </c>
    </row>
    <row r="57" spans="1:6" x14ac:dyDescent="0.25">
      <c r="A57" s="12">
        <v>33</v>
      </c>
      <c r="B57" s="2">
        <v>520501</v>
      </c>
      <c r="C57" s="2">
        <v>217490</v>
      </c>
      <c r="D57" s="2">
        <v>303011</v>
      </c>
      <c r="F57" s="2">
        <f t="shared" si="0"/>
        <v>0</v>
      </c>
    </row>
    <row r="58" spans="1:6" x14ac:dyDescent="0.25">
      <c r="A58" s="12">
        <v>34</v>
      </c>
      <c r="B58" s="2">
        <v>406470</v>
      </c>
      <c r="C58" s="2">
        <v>182490</v>
      </c>
      <c r="D58" s="2">
        <v>223980</v>
      </c>
      <c r="F58" s="2">
        <f t="shared" si="0"/>
        <v>0</v>
      </c>
    </row>
    <row r="59" spans="1:6" x14ac:dyDescent="0.25">
      <c r="A59" s="12">
        <v>35</v>
      </c>
      <c r="B59" s="2">
        <v>853609</v>
      </c>
      <c r="C59" s="2">
        <v>301174</v>
      </c>
      <c r="D59" s="2">
        <v>552435</v>
      </c>
      <c r="F59" s="2">
        <f t="shared" si="0"/>
        <v>0</v>
      </c>
    </row>
    <row r="60" spans="1:6" x14ac:dyDescent="0.25">
      <c r="A60" s="13">
        <v>36</v>
      </c>
      <c r="B60" s="2">
        <v>519586</v>
      </c>
      <c r="C60" s="2">
        <v>238371</v>
      </c>
      <c r="D60" s="2">
        <v>281215</v>
      </c>
      <c r="F60" s="2">
        <f t="shared" si="0"/>
        <v>0</v>
      </c>
    </row>
    <row r="61" spans="1:6" x14ac:dyDescent="0.25">
      <c r="A61" s="13">
        <v>37</v>
      </c>
      <c r="B61" s="2">
        <v>560171</v>
      </c>
      <c r="C61" s="2">
        <v>256537</v>
      </c>
      <c r="D61" s="2">
        <v>303634</v>
      </c>
      <c r="F61" s="2">
        <f t="shared" si="0"/>
        <v>0</v>
      </c>
    </row>
    <row r="62" spans="1:6" x14ac:dyDescent="0.25">
      <c r="A62" s="13">
        <v>38</v>
      </c>
      <c r="B62" s="2">
        <v>608231</v>
      </c>
      <c r="C62" s="2">
        <v>283154</v>
      </c>
      <c r="D62" s="2">
        <v>325077</v>
      </c>
      <c r="F62" s="2">
        <f t="shared" si="0"/>
        <v>0</v>
      </c>
    </row>
    <row r="63" spans="1:6" x14ac:dyDescent="0.25">
      <c r="A63" s="13">
        <v>39</v>
      </c>
      <c r="B63" s="2">
        <v>407633</v>
      </c>
      <c r="C63" s="2">
        <v>215179</v>
      </c>
      <c r="D63" s="2">
        <v>192454</v>
      </c>
      <c r="F63" s="2">
        <f t="shared" si="0"/>
        <v>0</v>
      </c>
    </row>
    <row r="64" spans="1:6" x14ac:dyDescent="0.25">
      <c r="A64" s="13">
        <v>40</v>
      </c>
      <c r="B64" s="2">
        <v>899092</v>
      </c>
      <c r="C64" s="2">
        <v>327465</v>
      </c>
      <c r="D64" s="2">
        <v>571627</v>
      </c>
      <c r="F64" s="2">
        <f t="shared" si="0"/>
        <v>0</v>
      </c>
    </row>
    <row r="65" spans="1:6" x14ac:dyDescent="0.25">
      <c r="A65" s="13">
        <v>41</v>
      </c>
      <c r="B65" s="2">
        <v>303125</v>
      </c>
      <c r="C65" s="2">
        <v>158041</v>
      </c>
      <c r="D65" s="2">
        <v>145084</v>
      </c>
      <c r="F65" s="2">
        <f t="shared" si="0"/>
        <v>0</v>
      </c>
    </row>
    <row r="66" spans="1:6" x14ac:dyDescent="0.25">
      <c r="A66" s="13">
        <v>42</v>
      </c>
      <c r="B66" s="2">
        <v>505990</v>
      </c>
      <c r="C66" s="2">
        <v>245382</v>
      </c>
      <c r="D66" s="2">
        <v>260608</v>
      </c>
      <c r="F66" s="2">
        <f t="shared" si="0"/>
        <v>0</v>
      </c>
    </row>
    <row r="67" spans="1:6" x14ac:dyDescent="0.25">
      <c r="A67" s="13">
        <v>43</v>
      </c>
      <c r="B67" s="2">
        <v>445085</v>
      </c>
      <c r="C67" s="2">
        <v>226510</v>
      </c>
      <c r="D67" s="2">
        <v>218575</v>
      </c>
      <c r="F67" s="2">
        <f t="shared" si="0"/>
        <v>0</v>
      </c>
    </row>
    <row r="68" spans="1:6" x14ac:dyDescent="0.25">
      <c r="A68" s="13">
        <v>44</v>
      </c>
      <c r="B68" s="2">
        <v>356822</v>
      </c>
      <c r="C68" s="2">
        <v>182381</v>
      </c>
      <c r="D68" s="2">
        <v>174441</v>
      </c>
      <c r="F68" s="2">
        <f t="shared" si="0"/>
        <v>0</v>
      </c>
    </row>
    <row r="69" spans="1:6" x14ac:dyDescent="0.25">
      <c r="A69" s="13">
        <v>45</v>
      </c>
      <c r="B69" s="2">
        <v>820469</v>
      </c>
      <c r="C69" s="2">
        <v>349619</v>
      </c>
      <c r="D69" s="2">
        <v>470850</v>
      </c>
      <c r="F69" s="2">
        <f t="shared" si="0"/>
        <v>0</v>
      </c>
    </row>
    <row r="70" spans="1:6" x14ac:dyDescent="0.25">
      <c r="A70" s="13">
        <v>46</v>
      </c>
      <c r="B70" s="2">
        <v>450333</v>
      </c>
      <c r="C70" s="2">
        <v>237081</v>
      </c>
      <c r="D70" s="2">
        <v>213252</v>
      </c>
      <c r="F70" s="2">
        <f t="shared" si="0"/>
        <v>0</v>
      </c>
    </row>
    <row r="71" spans="1:6" x14ac:dyDescent="0.25">
      <c r="A71" s="13">
        <v>47</v>
      </c>
      <c r="B71" s="2">
        <v>421933</v>
      </c>
      <c r="C71" s="2">
        <v>215568</v>
      </c>
      <c r="D71" s="2">
        <v>206365</v>
      </c>
      <c r="F71" s="2">
        <f t="shared" si="0"/>
        <v>0</v>
      </c>
    </row>
    <row r="72" spans="1:6" x14ac:dyDescent="0.25">
      <c r="A72" s="13">
        <v>48</v>
      </c>
      <c r="B72" s="2">
        <v>442858</v>
      </c>
      <c r="C72" s="2">
        <v>216925</v>
      </c>
      <c r="D72" s="2">
        <v>225933</v>
      </c>
      <c r="F72" s="2">
        <f t="shared" si="0"/>
        <v>0</v>
      </c>
    </row>
    <row r="73" spans="1:6" x14ac:dyDescent="0.25">
      <c r="A73" s="13">
        <v>49</v>
      </c>
      <c r="B73" s="2">
        <v>256355</v>
      </c>
      <c r="C73" s="2">
        <v>132891</v>
      </c>
      <c r="D73" s="2">
        <v>123464</v>
      </c>
      <c r="F73" s="2">
        <f t="shared" si="0"/>
        <v>0</v>
      </c>
    </row>
    <row r="74" spans="1:6" x14ac:dyDescent="0.25">
      <c r="A74" s="12">
        <v>50</v>
      </c>
      <c r="B74" s="2">
        <v>890767</v>
      </c>
      <c r="C74" s="2">
        <v>341949</v>
      </c>
      <c r="D74" s="2">
        <v>548818</v>
      </c>
      <c r="F74" s="2">
        <f t="shared" si="0"/>
        <v>0</v>
      </c>
    </row>
    <row r="75" spans="1:6" x14ac:dyDescent="0.25">
      <c r="A75" s="12">
        <v>51</v>
      </c>
      <c r="B75" s="2">
        <v>210533</v>
      </c>
      <c r="C75" s="2">
        <v>107977</v>
      </c>
      <c r="D75" s="2">
        <v>102556</v>
      </c>
      <c r="F75" s="2">
        <f t="shared" si="0"/>
        <v>0</v>
      </c>
    </row>
    <row r="76" spans="1:6" x14ac:dyDescent="0.25">
      <c r="A76" s="12">
        <v>52</v>
      </c>
      <c r="B76" s="2">
        <v>332269</v>
      </c>
      <c r="C76" s="2">
        <v>160433</v>
      </c>
      <c r="D76" s="2">
        <v>171836</v>
      </c>
      <c r="F76" s="2">
        <f t="shared" si="0"/>
        <v>0</v>
      </c>
    </row>
    <row r="77" spans="1:6" x14ac:dyDescent="0.25">
      <c r="A77" s="12">
        <v>53</v>
      </c>
      <c r="B77" s="2">
        <v>277641</v>
      </c>
      <c r="C77" s="2">
        <v>132049</v>
      </c>
      <c r="D77" s="2">
        <v>145592</v>
      </c>
      <c r="F77" s="2">
        <f t="shared" si="0"/>
        <v>0</v>
      </c>
    </row>
    <row r="78" spans="1:6" x14ac:dyDescent="0.25">
      <c r="A78" s="12">
        <v>54</v>
      </c>
      <c r="B78" s="2">
        <v>232965</v>
      </c>
      <c r="C78" s="2">
        <v>107488</v>
      </c>
      <c r="D78" s="2">
        <v>125777</v>
      </c>
      <c r="F78" s="2">
        <f t="shared" si="0"/>
        <v>-300</v>
      </c>
    </row>
    <row r="79" spans="1:6" x14ac:dyDescent="0.25">
      <c r="A79" s="12">
        <v>55</v>
      </c>
      <c r="B79" s="2">
        <v>740713</v>
      </c>
      <c r="C79" s="2">
        <v>322704</v>
      </c>
      <c r="D79" s="2">
        <v>418009</v>
      </c>
      <c r="F79" s="2">
        <f t="shared" si="0"/>
        <v>0</v>
      </c>
    </row>
    <row r="80" spans="1:6" x14ac:dyDescent="0.25">
      <c r="A80" s="12">
        <v>56</v>
      </c>
      <c r="B80" s="2">
        <v>381550</v>
      </c>
      <c r="C80" s="2">
        <v>189027</v>
      </c>
      <c r="D80" s="2">
        <v>192523</v>
      </c>
      <c r="F80" s="2">
        <f t="shared" si="0"/>
        <v>0</v>
      </c>
    </row>
    <row r="81" spans="1:6" x14ac:dyDescent="0.25">
      <c r="A81" s="12">
        <v>57</v>
      </c>
      <c r="B81" s="2">
        <v>308862</v>
      </c>
      <c r="C81" s="2">
        <v>152032</v>
      </c>
      <c r="D81" s="2">
        <v>156830</v>
      </c>
      <c r="F81" s="2">
        <f t="shared" si="0"/>
        <v>0</v>
      </c>
    </row>
    <row r="82" spans="1:6" x14ac:dyDescent="0.25">
      <c r="A82" s="12">
        <v>58</v>
      </c>
      <c r="B82" s="2">
        <v>290386</v>
      </c>
      <c r="C82" s="2">
        <v>136284</v>
      </c>
      <c r="D82" s="2">
        <v>154102</v>
      </c>
      <c r="F82" s="2">
        <f t="shared" si="0"/>
        <v>0</v>
      </c>
    </row>
    <row r="83" spans="1:6" x14ac:dyDescent="0.25">
      <c r="A83" s="12">
        <v>59</v>
      </c>
      <c r="B83" s="2">
        <v>159275</v>
      </c>
      <c r="C83" s="2">
        <v>80230</v>
      </c>
      <c r="D83" s="2">
        <v>79045</v>
      </c>
      <c r="F83" s="2">
        <f t="shared" si="0"/>
        <v>0</v>
      </c>
    </row>
    <row r="84" spans="1:6" x14ac:dyDescent="0.25">
      <c r="A84" s="12">
        <v>60</v>
      </c>
      <c r="B84" s="2">
        <v>895526</v>
      </c>
      <c r="C84" s="2">
        <v>361298</v>
      </c>
      <c r="D84" s="2">
        <v>534228</v>
      </c>
      <c r="F84" s="2">
        <f t="shared" si="0"/>
        <v>0</v>
      </c>
    </row>
    <row r="85" spans="1:6" x14ac:dyDescent="0.25">
      <c r="A85" s="13">
        <v>61</v>
      </c>
      <c r="B85" s="2">
        <v>134756</v>
      </c>
      <c r="C85" s="2">
        <v>70534</v>
      </c>
      <c r="D85" s="2">
        <v>64222</v>
      </c>
      <c r="F85" s="2">
        <f t="shared" si="0"/>
        <v>0</v>
      </c>
    </row>
    <row r="86" spans="1:6" x14ac:dyDescent="0.25">
      <c r="A86" s="13">
        <v>62</v>
      </c>
      <c r="B86" s="2">
        <v>239484</v>
      </c>
      <c r="C86" s="2">
        <v>117592</v>
      </c>
      <c r="D86" s="2">
        <v>121892</v>
      </c>
      <c r="F86" s="2">
        <f t="shared" si="0"/>
        <v>0</v>
      </c>
    </row>
    <row r="87" spans="1:6" x14ac:dyDescent="0.25">
      <c r="A87" s="13">
        <v>63</v>
      </c>
      <c r="B87" s="2">
        <v>212860</v>
      </c>
      <c r="C87" s="2">
        <v>102849</v>
      </c>
      <c r="D87" s="2">
        <v>110011</v>
      </c>
      <c r="F87" s="2">
        <f t="shared" si="0"/>
        <v>0</v>
      </c>
    </row>
    <row r="88" spans="1:6" x14ac:dyDescent="0.25">
      <c r="A88" s="13">
        <v>64</v>
      </c>
      <c r="B88" s="2">
        <v>140186</v>
      </c>
      <c r="C88" s="2">
        <v>66169</v>
      </c>
      <c r="D88" s="2">
        <v>74017</v>
      </c>
      <c r="F88" s="2">
        <f t="shared" si="0"/>
        <v>0</v>
      </c>
    </row>
    <row r="89" spans="1:6" x14ac:dyDescent="0.25">
      <c r="A89" s="13">
        <v>65</v>
      </c>
      <c r="B89" s="2">
        <v>516693</v>
      </c>
      <c r="C89" s="2">
        <v>219617</v>
      </c>
      <c r="D89" s="2">
        <v>297076</v>
      </c>
      <c r="F89" s="2">
        <f t="shared" ref="F89:F126" si="1">B89-C89-D89</f>
        <v>0</v>
      </c>
    </row>
    <row r="90" spans="1:6" x14ac:dyDescent="0.25">
      <c r="A90" s="13">
        <v>66</v>
      </c>
      <c r="B90" s="2">
        <v>158511</v>
      </c>
      <c r="C90" s="2">
        <v>79926</v>
      </c>
      <c r="D90" s="2">
        <v>78585</v>
      </c>
      <c r="F90" s="2">
        <f t="shared" si="1"/>
        <v>0</v>
      </c>
    </row>
    <row r="91" spans="1:6" x14ac:dyDescent="0.25">
      <c r="A91" s="13">
        <v>67</v>
      </c>
      <c r="B91" s="2">
        <v>184986</v>
      </c>
      <c r="C91" s="2">
        <v>91312</v>
      </c>
      <c r="D91" s="2">
        <v>93674</v>
      </c>
      <c r="F91" s="2">
        <f t="shared" si="1"/>
        <v>0</v>
      </c>
    </row>
    <row r="92" spans="1:6" x14ac:dyDescent="0.25">
      <c r="A92" s="13">
        <v>68</v>
      </c>
      <c r="B92" s="2">
        <v>135847</v>
      </c>
      <c r="C92" s="2">
        <v>64461</v>
      </c>
      <c r="D92" s="2">
        <v>71386</v>
      </c>
      <c r="F92" s="2">
        <f t="shared" si="1"/>
        <v>0</v>
      </c>
    </row>
    <row r="93" spans="1:6" x14ac:dyDescent="0.25">
      <c r="A93" s="13">
        <v>69</v>
      </c>
      <c r="B93" s="2">
        <v>66761</v>
      </c>
      <c r="C93" s="2">
        <v>32536</v>
      </c>
      <c r="D93" s="2">
        <v>34225</v>
      </c>
      <c r="F93" s="2">
        <f t="shared" si="1"/>
        <v>0</v>
      </c>
    </row>
    <row r="94" spans="1:6" x14ac:dyDescent="0.25">
      <c r="A94" s="13">
        <v>70</v>
      </c>
      <c r="B94" s="2">
        <v>565894</v>
      </c>
      <c r="C94" s="2">
        <v>225590</v>
      </c>
      <c r="D94" s="2">
        <v>340304</v>
      </c>
      <c r="F94" s="2">
        <f t="shared" si="1"/>
        <v>0</v>
      </c>
    </row>
    <row r="95" spans="1:6" x14ac:dyDescent="0.25">
      <c r="A95" s="13">
        <v>71</v>
      </c>
      <c r="B95" s="2">
        <v>42825</v>
      </c>
      <c r="C95" s="2">
        <v>21587</v>
      </c>
      <c r="D95" s="2">
        <v>21238</v>
      </c>
      <c r="F95" s="2">
        <f t="shared" si="1"/>
        <v>0</v>
      </c>
    </row>
    <row r="96" spans="1:6" x14ac:dyDescent="0.25">
      <c r="A96" s="13">
        <v>72</v>
      </c>
      <c r="B96" s="2">
        <v>86301</v>
      </c>
      <c r="C96" s="2">
        <v>42127</v>
      </c>
      <c r="D96" s="2">
        <v>44174</v>
      </c>
      <c r="F96" s="2">
        <f t="shared" si="1"/>
        <v>0</v>
      </c>
    </row>
    <row r="97" spans="1:6" x14ac:dyDescent="0.25">
      <c r="A97" s="13">
        <v>73</v>
      </c>
      <c r="B97" s="2">
        <v>68590</v>
      </c>
      <c r="C97" s="2">
        <v>33278</v>
      </c>
      <c r="D97" s="2">
        <v>35312</v>
      </c>
      <c r="F97" s="2">
        <f t="shared" si="1"/>
        <v>0</v>
      </c>
    </row>
    <row r="98" spans="1:6" x14ac:dyDescent="0.25">
      <c r="A98" s="13">
        <v>74</v>
      </c>
      <c r="B98" s="2">
        <v>41676</v>
      </c>
      <c r="C98" s="2">
        <v>20093</v>
      </c>
      <c r="D98" s="2">
        <v>21583</v>
      </c>
      <c r="F98" s="2">
        <f t="shared" si="1"/>
        <v>0</v>
      </c>
    </row>
    <row r="99" spans="1:6" x14ac:dyDescent="0.25">
      <c r="A99" s="12">
        <v>75</v>
      </c>
      <c r="B99" s="2">
        <v>232658</v>
      </c>
      <c r="C99" s="2">
        <v>102780</v>
      </c>
      <c r="D99" s="2">
        <v>129878</v>
      </c>
      <c r="F99" s="2">
        <f t="shared" si="1"/>
        <v>0</v>
      </c>
    </row>
    <row r="100" spans="1:6" x14ac:dyDescent="0.25">
      <c r="A100" s="12">
        <v>76</v>
      </c>
      <c r="B100" s="2">
        <v>45769</v>
      </c>
      <c r="C100" s="2">
        <v>22627</v>
      </c>
      <c r="D100" s="2">
        <v>23142</v>
      </c>
      <c r="F100" s="2">
        <f t="shared" si="1"/>
        <v>0</v>
      </c>
    </row>
    <row r="101" spans="1:6" x14ac:dyDescent="0.25">
      <c r="A101" s="12">
        <v>77</v>
      </c>
      <c r="B101" s="2">
        <v>39488</v>
      </c>
      <c r="C101" s="2">
        <v>20133</v>
      </c>
      <c r="D101" s="2">
        <v>19355</v>
      </c>
      <c r="F101" s="2">
        <f t="shared" si="1"/>
        <v>0</v>
      </c>
    </row>
    <row r="102" spans="1:6" x14ac:dyDescent="0.25">
      <c r="A102" s="12">
        <v>78</v>
      </c>
      <c r="B102" s="2">
        <v>48960</v>
      </c>
      <c r="C102" s="2">
        <v>24029</v>
      </c>
      <c r="D102" s="2">
        <v>24931</v>
      </c>
      <c r="F102" s="2">
        <f t="shared" si="1"/>
        <v>0</v>
      </c>
    </row>
    <row r="103" spans="1:6" x14ac:dyDescent="0.25">
      <c r="A103" s="12">
        <v>79</v>
      </c>
      <c r="B103" s="2">
        <v>19010</v>
      </c>
      <c r="C103" s="2">
        <v>9042</v>
      </c>
      <c r="D103" s="2">
        <v>9968</v>
      </c>
      <c r="F103" s="2">
        <f t="shared" si="1"/>
        <v>0</v>
      </c>
    </row>
    <row r="104" spans="1:6" x14ac:dyDescent="0.25">
      <c r="A104" s="12">
        <v>80</v>
      </c>
      <c r="B104" s="2">
        <v>220911</v>
      </c>
      <c r="C104" s="2">
        <v>94299</v>
      </c>
      <c r="D104" s="2">
        <v>126612</v>
      </c>
      <c r="F104" s="2">
        <f t="shared" si="1"/>
        <v>0</v>
      </c>
    </row>
    <row r="105" spans="1:6" x14ac:dyDescent="0.25">
      <c r="A105" s="12">
        <v>81</v>
      </c>
      <c r="B105" s="2">
        <v>11136</v>
      </c>
      <c r="C105" s="2">
        <v>5613</v>
      </c>
      <c r="D105" s="2">
        <v>5523</v>
      </c>
      <c r="F105" s="2">
        <f t="shared" si="1"/>
        <v>0</v>
      </c>
    </row>
    <row r="106" spans="1:6" x14ac:dyDescent="0.25">
      <c r="A106" s="12">
        <v>82</v>
      </c>
      <c r="B106" s="2">
        <v>17957</v>
      </c>
      <c r="C106" s="2">
        <v>8758</v>
      </c>
      <c r="D106" s="2">
        <v>9199</v>
      </c>
      <c r="F106" s="2">
        <f t="shared" si="1"/>
        <v>0</v>
      </c>
    </row>
    <row r="107" spans="1:6" x14ac:dyDescent="0.25">
      <c r="A107" s="12">
        <v>83</v>
      </c>
      <c r="B107" s="2">
        <v>13206</v>
      </c>
      <c r="C107" s="2">
        <v>6159</v>
      </c>
      <c r="D107" s="2">
        <v>7047</v>
      </c>
      <c r="F107" s="2">
        <f t="shared" si="1"/>
        <v>0</v>
      </c>
    </row>
    <row r="108" spans="1:6" x14ac:dyDescent="0.25">
      <c r="A108" s="12">
        <v>84</v>
      </c>
      <c r="B108" s="2">
        <v>9175</v>
      </c>
      <c r="C108" s="2">
        <v>4243</v>
      </c>
      <c r="D108" s="2">
        <v>4932</v>
      </c>
      <c r="F108" s="2">
        <f t="shared" si="1"/>
        <v>0</v>
      </c>
    </row>
    <row r="109" spans="1:6" x14ac:dyDescent="0.25">
      <c r="A109" s="12">
        <v>85</v>
      </c>
      <c r="B109" s="2">
        <v>52661</v>
      </c>
      <c r="C109" s="2">
        <v>24327</v>
      </c>
      <c r="D109" s="2">
        <v>28334</v>
      </c>
      <c r="F109" s="2">
        <f t="shared" si="1"/>
        <v>0</v>
      </c>
    </row>
    <row r="110" spans="1:6" x14ac:dyDescent="0.25">
      <c r="A110" s="13">
        <v>86</v>
      </c>
      <c r="B110" s="2">
        <v>7939</v>
      </c>
      <c r="C110" s="2">
        <v>4052</v>
      </c>
      <c r="D110" s="2">
        <v>3887</v>
      </c>
      <c r="F110" s="2">
        <f t="shared" si="1"/>
        <v>0</v>
      </c>
    </row>
    <row r="111" spans="1:6" x14ac:dyDescent="0.25">
      <c r="A111" s="13">
        <v>87</v>
      </c>
      <c r="B111" s="2">
        <v>7812</v>
      </c>
      <c r="C111" s="2">
        <v>3863</v>
      </c>
      <c r="D111" s="2">
        <v>3949</v>
      </c>
      <c r="F111" s="2">
        <f t="shared" si="1"/>
        <v>0</v>
      </c>
    </row>
    <row r="112" spans="1:6" x14ac:dyDescent="0.25">
      <c r="A112" s="13">
        <v>88</v>
      </c>
      <c r="B112" s="2">
        <v>6982</v>
      </c>
      <c r="C112" s="2">
        <v>3549</v>
      </c>
      <c r="D112" s="2">
        <v>3433</v>
      </c>
      <c r="F112" s="2">
        <f t="shared" si="1"/>
        <v>0</v>
      </c>
    </row>
    <row r="113" spans="1:6" x14ac:dyDescent="0.25">
      <c r="A113" s="13">
        <v>89</v>
      </c>
      <c r="B113" s="2">
        <v>4055</v>
      </c>
      <c r="C113" s="2">
        <v>1930</v>
      </c>
      <c r="D113" s="2">
        <v>2125</v>
      </c>
      <c r="F113" s="2">
        <f t="shared" si="1"/>
        <v>0</v>
      </c>
    </row>
    <row r="114" spans="1:6" x14ac:dyDescent="0.25">
      <c r="A114" s="13">
        <v>90</v>
      </c>
      <c r="B114" s="2">
        <v>45760</v>
      </c>
      <c r="C114" s="2">
        <v>19015</v>
      </c>
      <c r="D114" s="2">
        <v>26745</v>
      </c>
      <c r="F114" s="2">
        <f t="shared" si="1"/>
        <v>0</v>
      </c>
    </row>
    <row r="115" spans="1:6" x14ac:dyDescent="0.25">
      <c r="A115" s="13">
        <v>91</v>
      </c>
      <c r="B115" s="2">
        <v>1322</v>
      </c>
      <c r="C115" s="2">
        <v>599</v>
      </c>
      <c r="D115" s="2">
        <v>723</v>
      </c>
      <c r="F115" s="2">
        <f t="shared" si="1"/>
        <v>0</v>
      </c>
    </row>
    <row r="116" spans="1:6" x14ac:dyDescent="0.25">
      <c r="A116" s="13">
        <v>92</v>
      </c>
      <c r="B116" s="2">
        <v>2183</v>
      </c>
      <c r="C116" s="2">
        <v>967</v>
      </c>
      <c r="D116" s="2">
        <v>1216</v>
      </c>
      <c r="F116" s="2">
        <f t="shared" si="1"/>
        <v>0</v>
      </c>
    </row>
    <row r="117" spans="1:6" x14ac:dyDescent="0.25">
      <c r="A117" s="13">
        <v>93</v>
      </c>
      <c r="B117" s="2">
        <v>1733</v>
      </c>
      <c r="C117" s="2">
        <v>810</v>
      </c>
      <c r="D117" s="2">
        <v>923</v>
      </c>
      <c r="F117" s="2">
        <f t="shared" si="1"/>
        <v>0</v>
      </c>
    </row>
    <row r="118" spans="1:6" x14ac:dyDescent="0.25">
      <c r="A118" s="13">
        <v>94</v>
      </c>
      <c r="B118" s="2">
        <v>1178</v>
      </c>
      <c r="C118" s="2">
        <v>551</v>
      </c>
      <c r="D118" s="2">
        <v>627</v>
      </c>
      <c r="F118" s="2">
        <f t="shared" si="1"/>
        <v>0</v>
      </c>
    </row>
    <row r="119" spans="1:6" x14ac:dyDescent="0.25">
      <c r="A119" s="13">
        <v>95</v>
      </c>
      <c r="B119" s="2">
        <v>7845</v>
      </c>
      <c r="C119" s="2">
        <v>3593</v>
      </c>
      <c r="D119" s="2">
        <v>4252</v>
      </c>
      <c r="F119" s="2">
        <f t="shared" si="1"/>
        <v>0</v>
      </c>
    </row>
    <row r="120" spans="1:6" x14ac:dyDescent="0.25">
      <c r="A120" s="13">
        <v>96</v>
      </c>
      <c r="B120" s="2">
        <v>1836</v>
      </c>
      <c r="C120" s="2">
        <v>871</v>
      </c>
      <c r="D120" s="2">
        <v>965</v>
      </c>
      <c r="F120" s="2">
        <f t="shared" si="1"/>
        <v>0</v>
      </c>
    </row>
    <row r="121" spans="1:6" x14ac:dyDescent="0.25">
      <c r="A121" s="13">
        <v>97</v>
      </c>
      <c r="B121" s="2">
        <v>1450</v>
      </c>
      <c r="C121" s="2">
        <v>673</v>
      </c>
      <c r="D121" s="2">
        <v>777</v>
      </c>
      <c r="F121" s="2">
        <f t="shared" si="1"/>
        <v>0</v>
      </c>
    </row>
    <row r="122" spans="1:6" x14ac:dyDescent="0.25">
      <c r="A122" s="13">
        <v>98</v>
      </c>
      <c r="B122" s="2">
        <v>1707</v>
      </c>
      <c r="C122" s="2">
        <v>742</v>
      </c>
      <c r="D122" s="2">
        <v>965</v>
      </c>
      <c r="F122" s="2">
        <f t="shared" si="1"/>
        <v>0</v>
      </c>
    </row>
    <row r="123" spans="1:6" x14ac:dyDescent="0.25">
      <c r="A123" s="13">
        <v>99</v>
      </c>
      <c r="B123" s="2">
        <v>941</v>
      </c>
      <c r="C123" s="2">
        <v>378</v>
      </c>
      <c r="D123" s="2">
        <v>563</v>
      </c>
      <c r="F123" s="2">
        <f t="shared" si="1"/>
        <v>0</v>
      </c>
    </row>
    <row r="124" spans="1:6" x14ac:dyDescent="0.25">
      <c r="A124" s="12" t="s">
        <v>10</v>
      </c>
      <c r="B124" s="2">
        <v>10930</v>
      </c>
      <c r="C124" s="2">
        <v>4210</v>
      </c>
      <c r="D124" s="2">
        <v>6720</v>
      </c>
      <c r="F124" s="2">
        <f t="shared" si="1"/>
        <v>0</v>
      </c>
    </row>
    <row r="125" spans="1:6" x14ac:dyDescent="0.25">
      <c r="A125" s="12" t="s">
        <v>11</v>
      </c>
      <c r="B125" s="2">
        <v>17165</v>
      </c>
      <c r="C125" s="2">
        <v>7546</v>
      </c>
      <c r="D125" s="2">
        <v>9619</v>
      </c>
      <c r="F125" s="2">
        <f t="shared" si="1"/>
        <v>0</v>
      </c>
    </row>
    <row r="126" spans="1:6" x14ac:dyDescent="0.25">
      <c r="A126" s="12" t="s">
        <v>7</v>
      </c>
      <c r="B126" s="2">
        <v>51019349</v>
      </c>
      <c r="C126" s="2">
        <v>22475995</v>
      </c>
      <c r="D126" s="2">
        <v>28543354</v>
      </c>
      <c r="F126" s="2">
        <f t="shared" si="1"/>
        <v>0</v>
      </c>
    </row>
    <row r="128" spans="1:6" x14ac:dyDescent="0.25">
      <c r="A128" s="12" t="s">
        <v>12</v>
      </c>
      <c r="B128" s="2">
        <f>SUM(B24:B125) -B126</f>
        <v>20010</v>
      </c>
      <c r="C128" s="2">
        <f>SUM(C24:C125) -C126</f>
        <v>310</v>
      </c>
      <c r="D128" s="2">
        <f>SUM(D24:D125) -D126</f>
        <v>20000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D61D9-FF96-4972-BCD1-C86FC932EC11}">
  <dimension ref="A1:AC128"/>
  <sheetViews>
    <sheetView topLeftCell="A127" workbookViewId="0">
      <selection activeCell="B127" sqref="B127"/>
    </sheetView>
  </sheetViews>
  <sheetFormatPr defaultRowHeight="15" x14ac:dyDescent="0.25"/>
  <cols>
    <col min="1" max="1" width="13.28515625" customWidth="1"/>
    <col min="6" max="6" width="13" customWidth="1"/>
  </cols>
  <sheetData>
    <row r="1" spans="1:27" x14ac:dyDescent="0.25">
      <c r="A1" s="1" t="s">
        <v>13</v>
      </c>
    </row>
    <row r="3" spans="1:27" x14ac:dyDescent="0.25">
      <c r="A3" s="14" t="s">
        <v>6</v>
      </c>
      <c r="B3" s="15">
        <v>0</v>
      </c>
      <c r="C3" s="16">
        <v>1</v>
      </c>
      <c r="D3" s="16">
        <v>2</v>
      </c>
      <c r="E3" s="16">
        <v>3</v>
      </c>
      <c r="F3" s="16">
        <v>4</v>
      </c>
      <c r="G3" s="16">
        <v>5</v>
      </c>
      <c r="H3" s="16">
        <v>6</v>
      </c>
      <c r="I3" s="16">
        <v>7</v>
      </c>
      <c r="J3" s="16">
        <v>8</v>
      </c>
      <c r="K3" s="16">
        <v>9</v>
      </c>
      <c r="L3" s="16">
        <v>10</v>
      </c>
      <c r="M3" s="16">
        <v>11</v>
      </c>
      <c r="N3" s="16">
        <v>12</v>
      </c>
      <c r="O3" s="15">
        <v>13</v>
      </c>
      <c r="P3" s="16">
        <v>14</v>
      </c>
      <c r="Q3" s="16">
        <v>15</v>
      </c>
      <c r="R3" s="16">
        <v>16</v>
      </c>
      <c r="S3" s="16">
        <v>17</v>
      </c>
      <c r="T3" s="16">
        <v>18</v>
      </c>
      <c r="U3" s="16">
        <v>19</v>
      </c>
      <c r="V3" s="16">
        <v>20</v>
      </c>
      <c r="W3" s="16">
        <v>21</v>
      </c>
      <c r="X3" s="16">
        <v>22</v>
      </c>
      <c r="Y3" s="16">
        <v>23</v>
      </c>
      <c r="Z3" s="17">
        <v>24</v>
      </c>
    </row>
    <row r="4" spans="1:27" x14ac:dyDescent="0.25">
      <c r="A4" s="7" t="s">
        <v>7</v>
      </c>
      <c r="B4" s="2">
        <v>162130</v>
      </c>
      <c r="C4" s="2">
        <v>137421</v>
      </c>
      <c r="D4" s="2">
        <v>156887</v>
      </c>
      <c r="E4" s="2">
        <v>143942</v>
      </c>
      <c r="F4" s="2">
        <v>160679</v>
      </c>
      <c r="G4" s="2">
        <v>188251</v>
      </c>
      <c r="H4" s="2">
        <v>201687</v>
      </c>
      <c r="I4" s="2">
        <v>200926</v>
      </c>
      <c r="J4" s="2">
        <v>216612</v>
      </c>
      <c r="K4" s="2">
        <v>197553</v>
      </c>
      <c r="L4" s="2">
        <v>215025</v>
      </c>
      <c r="M4" s="2">
        <v>181502</v>
      </c>
      <c r="N4" s="2">
        <v>233348</v>
      </c>
      <c r="O4" s="2">
        <v>200216</v>
      </c>
      <c r="P4" s="2">
        <v>195002</v>
      </c>
      <c r="Q4" s="2">
        <v>183212</v>
      </c>
      <c r="R4" s="2">
        <v>192444</v>
      </c>
      <c r="S4" s="2">
        <v>186815</v>
      </c>
      <c r="T4" s="2">
        <v>180387</v>
      </c>
      <c r="U4" s="2">
        <v>150562</v>
      </c>
      <c r="V4" s="2">
        <v>182799</v>
      </c>
      <c r="W4" s="2">
        <v>120434</v>
      </c>
      <c r="X4" s="2">
        <v>159991</v>
      </c>
      <c r="Y4" s="2">
        <v>155846</v>
      </c>
      <c r="Z4" s="2">
        <v>143085</v>
      </c>
    </row>
    <row r="5" spans="1:27" x14ac:dyDescent="0.25">
      <c r="A5" s="7" t="s">
        <v>8</v>
      </c>
      <c r="B5" s="2">
        <v>82061</v>
      </c>
      <c r="C5" s="2">
        <v>68977</v>
      </c>
      <c r="D5" s="2">
        <v>78631</v>
      </c>
      <c r="E5" s="2">
        <v>71350</v>
      </c>
      <c r="F5" s="2">
        <v>79036</v>
      </c>
      <c r="G5" s="2">
        <v>93113</v>
      </c>
      <c r="H5" s="2">
        <v>99613</v>
      </c>
      <c r="I5" s="2">
        <v>98088</v>
      </c>
      <c r="J5" s="2">
        <v>105330</v>
      </c>
      <c r="K5" s="2">
        <v>96003</v>
      </c>
      <c r="L5" s="2">
        <v>103943</v>
      </c>
      <c r="M5" s="2">
        <v>87606</v>
      </c>
      <c r="N5" s="2">
        <v>111885</v>
      </c>
      <c r="O5" s="2">
        <v>96155</v>
      </c>
      <c r="P5" s="2">
        <v>93259</v>
      </c>
      <c r="Q5" s="2">
        <v>86278</v>
      </c>
      <c r="R5" s="2">
        <v>92533</v>
      </c>
      <c r="S5" s="2">
        <v>83711</v>
      </c>
      <c r="T5" s="2">
        <v>70762</v>
      </c>
      <c r="U5" s="2">
        <v>49986</v>
      </c>
      <c r="V5" s="2">
        <v>59924</v>
      </c>
      <c r="W5" s="2">
        <v>45537</v>
      </c>
      <c r="X5" s="2">
        <v>56497</v>
      </c>
      <c r="Y5" s="2">
        <v>57991</v>
      </c>
      <c r="Z5" s="2">
        <v>55512</v>
      </c>
    </row>
    <row r="6" spans="1:27" x14ac:dyDescent="0.25">
      <c r="A6" s="11" t="s">
        <v>9</v>
      </c>
      <c r="B6" s="2">
        <v>80069</v>
      </c>
      <c r="C6" s="2">
        <v>68444</v>
      </c>
      <c r="D6" s="2">
        <v>78256</v>
      </c>
      <c r="E6" s="2">
        <v>72592</v>
      </c>
      <c r="F6" s="2">
        <v>81643</v>
      </c>
      <c r="G6" s="2">
        <v>95138</v>
      </c>
      <c r="H6" s="2">
        <v>102074</v>
      </c>
      <c r="I6" s="2">
        <v>102838</v>
      </c>
      <c r="J6" s="2">
        <v>111282</v>
      </c>
      <c r="K6" s="2">
        <v>101550</v>
      </c>
      <c r="L6" s="2">
        <v>111082</v>
      </c>
      <c r="M6" s="2">
        <v>93896</v>
      </c>
      <c r="N6" s="2">
        <v>121463</v>
      </c>
      <c r="O6" s="2">
        <v>104061</v>
      </c>
      <c r="P6" s="2">
        <v>101743</v>
      </c>
      <c r="Q6" s="2">
        <v>96934</v>
      </c>
      <c r="R6" s="2">
        <v>99911</v>
      </c>
      <c r="S6" s="2">
        <v>103104</v>
      </c>
      <c r="T6" s="2">
        <v>109625</v>
      </c>
      <c r="U6" s="2">
        <v>100576</v>
      </c>
      <c r="V6" s="2">
        <v>122875</v>
      </c>
      <c r="W6" s="2">
        <v>74897</v>
      </c>
      <c r="X6" s="2">
        <v>103494</v>
      </c>
      <c r="Y6" s="2">
        <v>97855</v>
      </c>
      <c r="Z6" s="2">
        <v>87573</v>
      </c>
    </row>
    <row r="7" spans="1:27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7" x14ac:dyDescent="0.25">
      <c r="A8" s="14" t="s">
        <v>6</v>
      </c>
      <c r="B8" s="18">
        <v>25</v>
      </c>
      <c r="C8" s="18">
        <v>26</v>
      </c>
      <c r="D8" s="18">
        <v>27</v>
      </c>
      <c r="E8" s="18">
        <v>28</v>
      </c>
      <c r="F8" s="18">
        <v>29</v>
      </c>
      <c r="G8" s="18">
        <v>30</v>
      </c>
      <c r="H8" s="18">
        <v>31</v>
      </c>
      <c r="I8" s="18">
        <v>32</v>
      </c>
      <c r="J8" s="18">
        <v>33</v>
      </c>
      <c r="K8" s="18">
        <v>34</v>
      </c>
      <c r="L8" s="18">
        <v>35</v>
      </c>
      <c r="M8" s="19">
        <v>36</v>
      </c>
      <c r="N8" s="19">
        <v>37</v>
      </c>
      <c r="O8" s="19">
        <v>38</v>
      </c>
      <c r="P8" s="19">
        <v>39</v>
      </c>
      <c r="Q8" s="19">
        <v>40</v>
      </c>
      <c r="R8" s="19">
        <v>41</v>
      </c>
      <c r="S8" s="19">
        <v>42</v>
      </c>
      <c r="T8" s="19">
        <v>43</v>
      </c>
      <c r="U8" s="19">
        <v>44</v>
      </c>
      <c r="V8" s="19">
        <v>45</v>
      </c>
      <c r="W8" s="19">
        <v>46</v>
      </c>
      <c r="X8" s="19">
        <v>47</v>
      </c>
      <c r="Y8" s="19">
        <v>48</v>
      </c>
      <c r="Z8" s="19">
        <v>49</v>
      </c>
      <c r="AA8" s="13"/>
    </row>
    <row r="9" spans="1:27" x14ac:dyDescent="0.25">
      <c r="A9" s="7" t="s">
        <v>7</v>
      </c>
      <c r="B9" s="2">
        <v>167974</v>
      </c>
      <c r="C9" s="2">
        <v>141998</v>
      </c>
      <c r="D9" s="2">
        <v>146962</v>
      </c>
      <c r="E9" s="2">
        <v>162126</v>
      </c>
      <c r="F9" s="2">
        <v>118066</v>
      </c>
      <c r="G9" s="2">
        <v>183800</v>
      </c>
      <c r="H9" s="2">
        <v>79771</v>
      </c>
      <c r="I9" s="2">
        <v>143116</v>
      </c>
      <c r="J9" s="2">
        <v>126346</v>
      </c>
      <c r="K9" s="2">
        <v>102171</v>
      </c>
      <c r="L9" s="2">
        <v>154908</v>
      </c>
      <c r="M9" s="2">
        <v>115899</v>
      </c>
      <c r="N9" s="2">
        <v>113217</v>
      </c>
      <c r="O9" s="2">
        <v>130470</v>
      </c>
      <c r="P9" s="2">
        <v>93752</v>
      </c>
      <c r="Q9" s="2">
        <v>145885</v>
      </c>
      <c r="R9" s="2">
        <v>74943</v>
      </c>
      <c r="S9" s="2">
        <v>116004</v>
      </c>
      <c r="T9" s="2">
        <v>95464</v>
      </c>
      <c r="U9" s="2">
        <v>73699</v>
      </c>
      <c r="V9" s="2">
        <v>137273</v>
      </c>
      <c r="W9" s="2">
        <v>93160</v>
      </c>
      <c r="X9" s="2">
        <v>85150</v>
      </c>
      <c r="Y9" s="2">
        <v>92618</v>
      </c>
      <c r="Z9" s="2">
        <v>60137</v>
      </c>
    </row>
    <row r="10" spans="1:27" x14ac:dyDescent="0.25">
      <c r="A10" s="7" t="s">
        <v>8</v>
      </c>
      <c r="B10" s="2">
        <v>64107</v>
      </c>
      <c r="C10" s="2">
        <v>58610</v>
      </c>
      <c r="D10" s="2">
        <v>64324</v>
      </c>
      <c r="E10" s="2">
        <v>71164</v>
      </c>
      <c r="F10" s="2">
        <v>56286</v>
      </c>
      <c r="G10" s="2">
        <v>75352</v>
      </c>
      <c r="H10" s="2">
        <v>41183</v>
      </c>
      <c r="I10" s="2">
        <v>69174</v>
      </c>
      <c r="J10" s="2">
        <v>62221</v>
      </c>
      <c r="K10" s="2">
        <v>51472</v>
      </c>
      <c r="L10" s="2">
        <v>71408</v>
      </c>
      <c r="M10" s="2">
        <v>58124</v>
      </c>
      <c r="N10" s="2">
        <v>56150</v>
      </c>
      <c r="O10" s="2">
        <v>62491</v>
      </c>
      <c r="P10" s="2">
        <v>49717</v>
      </c>
      <c r="Q10" s="2">
        <v>61128</v>
      </c>
      <c r="R10" s="2">
        <v>38483</v>
      </c>
      <c r="S10" s="2">
        <v>57026</v>
      </c>
      <c r="T10" s="2">
        <v>50846</v>
      </c>
      <c r="U10" s="2">
        <v>39436</v>
      </c>
      <c r="V10" s="2">
        <v>61372</v>
      </c>
      <c r="W10" s="2">
        <v>47581</v>
      </c>
      <c r="X10" s="2">
        <v>43351</v>
      </c>
      <c r="Y10" s="2">
        <v>43870</v>
      </c>
      <c r="Z10" s="2">
        <v>30635</v>
      </c>
    </row>
    <row r="11" spans="1:27" x14ac:dyDescent="0.25">
      <c r="A11" s="11" t="s">
        <v>9</v>
      </c>
      <c r="B11" s="2">
        <v>103867</v>
      </c>
      <c r="C11" s="2">
        <v>83388</v>
      </c>
      <c r="D11" s="2">
        <v>82638</v>
      </c>
      <c r="E11" s="2">
        <v>90962</v>
      </c>
      <c r="F11" s="2">
        <v>61780</v>
      </c>
      <c r="G11" s="2">
        <v>108448</v>
      </c>
      <c r="H11" s="2">
        <v>38588</v>
      </c>
      <c r="I11" s="2">
        <v>73942</v>
      </c>
      <c r="J11" s="2">
        <v>64125</v>
      </c>
      <c r="K11" s="2">
        <v>50699</v>
      </c>
      <c r="L11" s="2">
        <v>83500</v>
      </c>
      <c r="M11" s="2">
        <v>57775</v>
      </c>
      <c r="N11" s="2">
        <v>57067</v>
      </c>
      <c r="O11" s="2">
        <v>67979</v>
      </c>
      <c r="P11" s="2">
        <v>44035</v>
      </c>
      <c r="Q11" s="2">
        <v>84757</v>
      </c>
      <c r="R11" s="2">
        <v>36460</v>
      </c>
      <c r="S11" s="2">
        <v>58978</v>
      </c>
      <c r="T11" s="2">
        <v>44618</v>
      </c>
      <c r="U11" s="2">
        <v>34263</v>
      </c>
      <c r="V11" s="2">
        <v>75901</v>
      </c>
      <c r="W11" s="2">
        <v>45579</v>
      </c>
      <c r="X11" s="2">
        <v>41799</v>
      </c>
      <c r="Y11" s="2">
        <v>48748</v>
      </c>
      <c r="Z11" s="2">
        <v>29502</v>
      </c>
    </row>
    <row r="12" spans="1:27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A13" s="14" t="s">
        <v>6</v>
      </c>
      <c r="B13" s="18">
        <v>50</v>
      </c>
      <c r="C13" s="18">
        <v>51</v>
      </c>
      <c r="D13" s="18">
        <v>52</v>
      </c>
      <c r="E13" s="18">
        <v>53</v>
      </c>
      <c r="F13" s="18">
        <v>54</v>
      </c>
      <c r="G13" s="18">
        <v>55</v>
      </c>
      <c r="H13" s="18">
        <v>56</v>
      </c>
      <c r="I13" s="18">
        <v>57</v>
      </c>
      <c r="J13" s="18">
        <v>58</v>
      </c>
      <c r="K13" s="18">
        <v>59</v>
      </c>
      <c r="L13" s="18">
        <v>60</v>
      </c>
      <c r="M13" s="19">
        <v>61</v>
      </c>
      <c r="N13" s="19">
        <v>62</v>
      </c>
      <c r="O13" s="19">
        <v>63</v>
      </c>
      <c r="P13" s="19">
        <v>64</v>
      </c>
      <c r="Q13" s="19">
        <v>65</v>
      </c>
      <c r="R13" s="19">
        <v>66</v>
      </c>
      <c r="S13" s="19">
        <v>67</v>
      </c>
      <c r="T13" s="19">
        <v>68</v>
      </c>
      <c r="U13" s="19">
        <v>69</v>
      </c>
      <c r="V13" s="19">
        <v>70</v>
      </c>
      <c r="W13" s="19">
        <v>71</v>
      </c>
      <c r="X13" s="19">
        <v>72</v>
      </c>
      <c r="Y13" s="19">
        <v>73</v>
      </c>
      <c r="Z13" s="19">
        <v>74</v>
      </c>
    </row>
    <row r="14" spans="1:27" x14ac:dyDescent="0.25">
      <c r="A14" s="7" t="s">
        <v>7</v>
      </c>
      <c r="B14" s="2">
        <v>133197</v>
      </c>
      <c r="C14" s="2">
        <v>52551</v>
      </c>
      <c r="D14" s="2">
        <v>78521</v>
      </c>
      <c r="E14" s="2">
        <v>59272</v>
      </c>
      <c r="F14" s="2">
        <v>47448</v>
      </c>
      <c r="G14" s="2">
        <v>104070</v>
      </c>
      <c r="H14" s="2">
        <v>68916</v>
      </c>
      <c r="I14" s="2">
        <v>54522</v>
      </c>
      <c r="J14" s="2">
        <v>54513</v>
      </c>
      <c r="K14" s="2">
        <v>32378</v>
      </c>
      <c r="L14" s="2">
        <v>105598</v>
      </c>
      <c r="M14" s="2">
        <v>23510</v>
      </c>
      <c r="N14" s="2">
        <v>40402</v>
      </c>
      <c r="O14" s="2">
        <v>34940</v>
      </c>
      <c r="P14" s="2">
        <v>23844</v>
      </c>
      <c r="Q14" s="2">
        <v>66359</v>
      </c>
      <c r="R14" s="2">
        <v>24079</v>
      </c>
      <c r="S14" s="2">
        <v>29936</v>
      </c>
      <c r="T14" s="2">
        <v>24327</v>
      </c>
      <c r="U14" s="2">
        <v>12067</v>
      </c>
      <c r="V14" s="2">
        <v>49955</v>
      </c>
      <c r="W14" s="2">
        <v>6974</v>
      </c>
      <c r="X14" s="2">
        <v>14051</v>
      </c>
      <c r="Y14" s="2">
        <v>10335</v>
      </c>
      <c r="Z14" s="2">
        <v>6815</v>
      </c>
    </row>
    <row r="15" spans="1:27" x14ac:dyDescent="0.25">
      <c r="A15" s="7" t="s">
        <v>8</v>
      </c>
      <c r="B15" s="2">
        <v>50489</v>
      </c>
      <c r="C15" s="2">
        <v>25942</v>
      </c>
      <c r="D15" s="2">
        <v>35951</v>
      </c>
      <c r="E15" s="2">
        <v>27623</v>
      </c>
      <c r="F15" s="2">
        <v>21516</v>
      </c>
      <c r="G15" s="2">
        <v>41503</v>
      </c>
      <c r="H15" s="2">
        <v>30055</v>
      </c>
      <c r="I15" s="2">
        <v>24171</v>
      </c>
      <c r="J15" s="2">
        <v>22716</v>
      </c>
      <c r="K15" s="2">
        <v>14665</v>
      </c>
      <c r="L15" s="2">
        <v>37867</v>
      </c>
      <c r="M15" s="2">
        <v>10666</v>
      </c>
      <c r="N15" s="2">
        <v>16840</v>
      </c>
      <c r="O15" s="2">
        <v>13990</v>
      </c>
      <c r="P15" s="2">
        <v>9332</v>
      </c>
      <c r="Q15" s="2">
        <v>23185</v>
      </c>
      <c r="R15" s="2">
        <v>9359</v>
      </c>
      <c r="S15" s="2">
        <v>10703</v>
      </c>
      <c r="T15" s="2">
        <v>8521</v>
      </c>
      <c r="U15" s="2">
        <v>4432</v>
      </c>
      <c r="V15" s="2">
        <v>15063</v>
      </c>
      <c r="W15" s="2">
        <v>2604</v>
      </c>
      <c r="X15" s="2">
        <v>4803</v>
      </c>
      <c r="Y15" s="2">
        <v>3326</v>
      </c>
      <c r="Z15" s="2">
        <v>2239</v>
      </c>
    </row>
    <row r="16" spans="1:27" x14ac:dyDescent="0.25">
      <c r="A16" s="11" t="s">
        <v>9</v>
      </c>
      <c r="B16" s="2">
        <v>82708</v>
      </c>
      <c r="C16" s="2">
        <v>26609</v>
      </c>
      <c r="D16" s="2">
        <v>42570</v>
      </c>
      <c r="E16" s="2">
        <v>31669</v>
      </c>
      <c r="F16" s="2">
        <v>25932</v>
      </c>
      <c r="G16" s="2">
        <v>62567</v>
      </c>
      <c r="H16" s="2">
        <v>38861</v>
      </c>
      <c r="I16" s="2">
        <v>30351</v>
      </c>
      <c r="J16" s="2">
        <v>31797</v>
      </c>
      <c r="K16" s="2">
        <v>17713</v>
      </c>
      <c r="L16" s="2">
        <v>67731</v>
      </c>
      <c r="M16" s="2">
        <v>12844</v>
      </c>
      <c r="N16" s="2">
        <v>23562</v>
      </c>
      <c r="O16" s="2">
        <v>20950</v>
      </c>
      <c r="P16" s="2">
        <v>14512</v>
      </c>
      <c r="Q16" s="2">
        <v>43174</v>
      </c>
      <c r="R16" s="2">
        <v>14720</v>
      </c>
      <c r="S16" s="2">
        <v>19233</v>
      </c>
      <c r="T16" s="2">
        <v>15806</v>
      </c>
      <c r="U16" s="2">
        <v>7635</v>
      </c>
      <c r="V16" s="2">
        <v>34892</v>
      </c>
      <c r="W16" s="2">
        <v>4370</v>
      </c>
      <c r="X16" s="2">
        <v>9248</v>
      </c>
      <c r="Y16" s="2">
        <v>7009</v>
      </c>
      <c r="Z16" s="2">
        <v>4576</v>
      </c>
    </row>
    <row r="17" spans="1:29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9" x14ac:dyDescent="0.25">
      <c r="A18" s="14" t="s">
        <v>6</v>
      </c>
      <c r="B18" s="18">
        <v>75</v>
      </c>
      <c r="C18" s="18">
        <v>76</v>
      </c>
      <c r="D18" s="18">
        <v>77</v>
      </c>
      <c r="E18" s="18">
        <v>78</v>
      </c>
      <c r="F18" s="18">
        <v>79</v>
      </c>
      <c r="G18" s="18">
        <v>80</v>
      </c>
      <c r="H18" s="18">
        <v>81</v>
      </c>
      <c r="I18" s="18">
        <v>82</v>
      </c>
      <c r="J18" s="18">
        <v>83</v>
      </c>
      <c r="K18" s="18">
        <v>84</v>
      </c>
      <c r="L18" s="18">
        <v>85</v>
      </c>
      <c r="M18" s="19">
        <v>86</v>
      </c>
      <c r="N18" s="19">
        <v>87</v>
      </c>
      <c r="O18" s="19">
        <v>88</v>
      </c>
      <c r="P18" s="19">
        <v>89</v>
      </c>
      <c r="Q18" s="19">
        <v>90</v>
      </c>
      <c r="R18" s="19">
        <v>91</v>
      </c>
      <c r="S18" s="19">
        <v>92</v>
      </c>
      <c r="T18" s="19">
        <v>93</v>
      </c>
      <c r="U18" s="19">
        <v>94</v>
      </c>
      <c r="V18" s="19">
        <v>95</v>
      </c>
      <c r="W18" s="19">
        <v>96</v>
      </c>
      <c r="X18" s="19">
        <v>97</v>
      </c>
      <c r="Y18" s="19">
        <v>98</v>
      </c>
      <c r="Z18" s="19">
        <v>99</v>
      </c>
      <c r="AA18" s="18" t="s">
        <v>10</v>
      </c>
      <c r="AB18" s="18" t="s">
        <v>11</v>
      </c>
      <c r="AC18" s="18" t="s">
        <v>7</v>
      </c>
    </row>
    <row r="19" spans="1:29" x14ac:dyDescent="0.25">
      <c r="A19" s="7" t="s">
        <v>7</v>
      </c>
      <c r="B19" s="2">
        <v>23824</v>
      </c>
      <c r="C19" s="2">
        <v>7502</v>
      </c>
      <c r="D19" s="2">
        <v>5600</v>
      </c>
      <c r="E19" s="2">
        <v>7006</v>
      </c>
      <c r="F19" s="2">
        <v>2793</v>
      </c>
      <c r="G19" s="2">
        <v>15383</v>
      </c>
      <c r="H19" s="2">
        <v>1538</v>
      </c>
      <c r="I19" s="2">
        <v>2443</v>
      </c>
      <c r="J19" s="2">
        <v>1629</v>
      </c>
      <c r="K19" s="2">
        <v>1406</v>
      </c>
      <c r="L19" s="2">
        <v>4878</v>
      </c>
      <c r="M19" s="2">
        <v>1270</v>
      </c>
      <c r="N19" s="2">
        <v>1141</v>
      </c>
      <c r="O19" s="2">
        <v>1017</v>
      </c>
      <c r="P19" s="2">
        <v>566</v>
      </c>
      <c r="Q19" s="2">
        <v>2680</v>
      </c>
      <c r="R19" s="2">
        <v>176</v>
      </c>
      <c r="S19" s="2">
        <v>296</v>
      </c>
      <c r="T19" s="2">
        <v>218</v>
      </c>
      <c r="U19" s="2">
        <v>129</v>
      </c>
      <c r="V19" s="2">
        <v>490</v>
      </c>
      <c r="W19" s="2">
        <v>194</v>
      </c>
      <c r="X19" s="2">
        <v>145</v>
      </c>
      <c r="Y19" s="2">
        <v>186</v>
      </c>
      <c r="Z19" s="2">
        <v>77</v>
      </c>
      <c r="AA19" s="2">
        <v>501</v>
      </c>
      <c r="AB19" s="2">
        <v>11496</v>
      </c>
      <c r="AC19" s="2">
        <v>8654849</v>
      </c>
    </row>
    <row r="20" spans="1:29" x14ac:dyDescent="0.25">
      <c r="A20" s="7" t="s">
        <v>8</v>
      </c>
      <c r="B20" s="2">
        <v>6930</v>
      </c>
      <c r="C20" s="2">
        <v>2394</v>
      </c>
      <c r="D20" s="2">
        <v>1782</v>
      </c>
      <c r="E20" s="2">
        <v>2025</v>
      </c>
      <c r="F20" s="2">
        <v>937</v>
      </c>
      <c r="G20" s="2">
        <v>4297</v>
      </c>
      <c r="H20" s="2">
        <v>499</v>
      </c>
      <c r="I20" s="2">
        <v>724</v>
      </c>
      <c r="J20" s="2">
        <v>501</v>
      </c>
      <c r="K20" s="2">
        <v>436</v>
      </c>
      <c r="L20" s="2">
        <v>1395</v>
      </c>
      <c r="M20" s="2">
        <v>398</v>
      </c>
      <c r="N20" s="2">
        <v>353</v>
      </c>
      <c r="O20" s="2">
        <v>340</v>
      </c>
      <c r="P20" s="2">
        <v>169</v>
      </c>
      <c r="Q20" s="2">
        <v>711</v>
      </c>
      <c r="R20" s="2">
        <v>60</v>
      </c>
      <c r="S20" s="2">
        <v>96</v>
      </c>
      <c r="T20" s="2">
        <v>65</v>
      </c>
      <c r="U20" s="2">
        <v>45</v>
      </c>
      <c r="V20" s="2">
        <v>144</v>
      </c>
      <c r="W20" s="2">
        <v>64</v>
      </c>
      <c r="X20" s="2">
        <v>46</v>
      </c>
      <c r="Y20" s="2">
        <v>75</v>
      </c>
      <c r="Z20" s="2">
        <v>38</v>
      </c>
      <c r="AA20" s="2">
        <v>135</v>
      </c>
      <c r="AB20" s="2">
        <v>5791</v>
      </c>
      <c r="AC20" s="2">
        <v>3907301</v>
      </c>
    </row>
    <row r="21" spans="1:29" x14ac:dyDescent="0.25">
      <c r="A21" s="11" t="s">
        <v>9</v>
      </c>
      <c r="B21" s="2">
        <v>16894</v>
      </c>
      <c r="C21" s="2">
        <v>5108</v>
      </c>
      <c r="D21" s="2">
        <v>3818</v>
      </c>
      <c r="E21" s="2">
        <v>4981</v>
      </c>
      <c r="F21" s="2">
        <v>1856</v>
      </c>
      <c r="G21" s="2">
        <v>11086</v>
      </c>
      <c r="H21" s="2">
        <v>1039</v>
      </c>
      <c r="I21" s="2">
        <v>1719</v>
      </c>
      <c r="J21" s="2">
        <v>1128</v>
      </c>
      <c r="K21" s="2">
        <v>970</v>
      </c>
      <c r="L21" s="2">
        <v>3483</v>
      </c>
      <c r="M21" s="2">
        <v>874</v>
      </c>
      <c r="N21" s="2">
        <v>788</v>
      </c>
      <c r="O21" s="2">
        <v>677</v>
      </c>
      <c r="P21" s="2">
        <v>397</v>
      </c>
      <c r="Q21" s="2">
        <v>1969</v>
      </c>
      <c r="R21" s="2">
        <v>116</v>
      </c>
      <c r="S21" s="2">
        <v>200</v>
      </c>
      <c r="T21" s="2">
        <v>153</v>
      </c>
      <c r="U21" s="2">
        <v>84</v>
      </c>
      <c r="V21" s="2">
        <v>346</v>
      </c>
      <c r="W21" s="2">
        <v>130</v>
      </c>
      <c r="X21" s="2">
        <v>99</v>
      </c>
      <c r="Y21" s="2">
        <v>111</v>
      </c>
      <c r="Z21" s="2">
        <v>39</v>
      </c>
      <c r="AA21" s="2">
        <v>366</v>
      </c>
      <c r="AB21" s="2">
        <v>5705</v>
      </c>
      <c r="AC21" s="2">
        <v>4747548</v>
      </c>
    </row>
    <row r="22" spans="1:29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25">
      <c r="A23" s="26" t="s">
        <v>6</v>
      </c>
      <c r="B23" s="27" t="s">
        <v>7</v>
      </c>
      <c r="C23" s="27" t="s">
        <v>8</v>
      </c>
      <c r="D23" s="28" t="s">
        <v>9</v>
      </c>
      <c r="F23" t="s">
        <v>12</v>
      </c>
    </row>
    <row r="24" spans="1:29" x14ac:dyDescent="0.25">
      <c r="A24" s="21">
        <v>0</v>
      </c>
      <c r="B24" s="2">
        <v>162130</v>
      </c>
      <c r="C24" s="2">
        <v>82061</v>
      </c>
      <c r="D24" s="2">
        <v>80069</v>
      </c>
      <c r="F24" s="2">
        <f>B24-C24-D24</f>
        <v>0</v>
      </c>
    </row>
    <row r="25" spans="1:29" x14ac:dyDescent="0.25">
      <c r="A25" s="22">
        <v>1</v>
      </c>
      <c r="B25" s="2">
        <v>137421</v>
      </c>
      <c r="C25" s="2">
        <v>68977</v>
      </c>
      <c r="D25" s="2">
        <v>68444</v>
      </c>
      <c r="F25" s="2">
        <f t="shared" ref="F25:F88" si="0">B25-C25-D25</f>
        <v>0</v>
      </c>
    </row>
    <row r="26" spans="1:29" x14ac:dyDescent="0.25">
      <c r="A26" s="22">
        <v>2</v>
      </c>
      <c r="B26" s="2">
        <v>156887</v>
      </c>
      <c r="C26" s="2">
        <v>78631</v>
      </c>
      <c r="D26" s="2">
        <v>78256</v>
      </c>
      <c r="F26" s="2">
        <f t="shared" si="0"/>
        <v>0</v>
      </c>
    </row>
    <row r="27" spans="1:29" x14ac:dyDescent="0.25">
      <c r="A27" s="22">
        <v>3</v>
      </c>
      <c r="B27" s="2">
        <v>143942</v>
      </c>
      <c r="C27" s="2">
        <v>71350</v>
      </c>
      <c r="D27" s="2">
        <v>72592</v>
      </c>
      <c r="F27" s="2">
        <f t="shared" si="0"/>
        <v>0</v>
      </c>
    </row>
    <row r="28" spans="1:29" x14ac:dyDescent="0.25">
      <c r="A28" s="22">
        <v>4</v>
      </c>
      <c r="B28" s="2">
        <v>160679</v>
      </c>
      <c r="C28" s="2">
        <v>79036</v>
      </c>
      <c r="D28" s="2">
        <v>81643</v>
      </c>
      <c r="F28" s="2">
        <f t="shared" si="0"/>
        <v>0</v>
      </c>
    </row>
    <row r="29" spans="1:29" x14ac:dyDescent="0.25">
      <c r="A29" s="22">
        <v>5</v>
      </c>
      <c r="B29" s="2">
        <v>188251</v>
      </c>
      <c r="C29" s="2">
        <v>93113</v>
      </c>
      <c r="D29" s="2">
        <v>95138</v>
      </c>
      <c r="F29" s="2">
        <f t="shared" si="0"/>
        <v>0</v>
      </c>
    </row>
    <row r="30" spans="1:29" x14ac:dyDescent="0.25">
      <c r="A30" s="22">
        <v>6</v>
      </c>
      <c r="B30" s="2">
        <v>201687</v>
      </c>
      <c r="C30" s="2">
        <v>99613</v>
      </c>
      <c r="D30" s="2">
        <v>102074</v>
      </c>
      <c r="F30" s="2">
        <f t="shared" si="0"/>
        <v>0</v>
      </c>
    </row>
    <row r="31" spans="1:29" x14ac:dyDescent="0.25">
      <c r="A31" s="22">
        <v>7</v>
      </c>
      <c r="B31" s="2">
        <v>200926</v>
      </c>
      <c r="C31" s="2">
        <v>98088</v>
      </c>
      <c r="D31" s="2">
        <v>102838</v>
      </c>
      <c r="F31" s="2">
        <f t="shared" si="0"/>
        <v>0</v>
      </c>
    </row>
    <row r="32" spans="1:29" x14ac:dyDescent="0.25">
      <c r="A32" s="22">
        <v>8</v>
      </c>
      <c r="B32" s="2">
        <v>216612</v>
      </c>
      <c r="C32" s="2">
        <v>105330</v>
      </c>
      <c r="D32" s="2">
        <v>111282</v>
      </c>
      <c r="F32" s="2">
        <f t="shared" si="0"/>
        <v>0</v>
      </c>
    </row>
    <row r="33" spans="1:6" x14ac:dyDescent="0.25">
      <c r="A33" s="22">
        <v>9</v>
      </c>
      <c r="B33" s="2">
        <v>197553</v>
      </c>
      <c r="C33" s="2">
        <v>96003</v>
      </c>
      <c r="D33" s="2">
        <v>101550</v>
      </c>
      <c r="F33" s="2">
        <f t="shared" si="0"/>
        <v>0</v>
      </c>
    </row>
    <row r="34" spans="1:6" x14ac:dyDescent="0.25">
      <c r="A34" s="22">
        <v>10</v>
      </c>
      <c r="B34" s="2">
        <v>215025</v>
      </c>
      <c r="C34" s="2">
        <v>103943</v>
      </c>
      <c r="D34" s="2">
        <v>111082</v>
      </c>
      <c r="F34" s="2">
        <f t="shared" si="0"/>
        <v>0</v>
      </c>
    </row>
    <row r="35" spans="1:6" x14ac:dyDescent="0.25">
      <c r="A35" s="22">
        <v>11</v>
      </c>
      <c r="B35" s="2">
        <v>181502</v>
      </c>
      <c r="C35" s="2">
        <v>87606</v>
      </c>
      <c r="D35" s="2">
        <v>93896</v>
      </c>
      <c r="F35" s="2">
        <f t="shared" si="0"/>
        <v>0</v>
      </c>
    </row>
    <row r="36" spans="1:6" x14ac:dyDescent="0.25">
      <c r="A36" s="22">
        <v>12</v>
      </c>
      <c r="B36" s="2">
        <v>233348</v>
      </c>
      <c r="C36" s="2">
        <v>111885</v>
      </c>
      <c r="D36" s="2">
        <v>121463</v>
      </c>
      <c r="F36" s="2">
        <f t="shared" si="0"/>
        <v>0</v>
      </c>
    </row>
    <row r="37" spans="1:6" x14ac:dyDescent="0.25">
      <c r="A37" s="21">
        <v>13</v>
      </c>
      <c r="B37" s="2">
        <v>200216</v>
      </c>
      <c r="C37" s="2">
        <v>96155</v>
      </c>
      <c r="D37" s="2">
        <v>104061</v>
      </c>
      <c r="F37" s="2">
        <f t="shared" si="0"/>
        <v>0</v>
      </c>
    </row>
    <row r="38" spans="1:6" x14ac:dyDescent="0.25">
      <c r="A38" s="22">
        <v>14</v>
      </c>
      <c r="B38" s="2">
        <v>195002</v>
      </c>
      <c r="C38" s="2">
        <v>93259</v>
      </c>
      <c r="D38" s="2">
        <v>101743</v>
      </c>
      <c r="F38" s="2">
        <f t="shared" si="0"/>
        <v>0</v>
      </c>
    </row>
    <row r="39" spans="1:6" x14ac:dyDescent="0.25">
      <c r="A39" s="22">
        <v>15</v>
      </c>
      <c r="B39" s="2">
        <v>183212</v>
      </c>
      <c r="C39" s="2">
        <v>86278</v>
      </c>
      <c r="D39" s="2">
        <v>96934</v>
      </c>
      <c r="F39" s="2">
        <f t="shared" si="0"/>
        <v>0</v>
      </c>
    </row>
    <row r="40" spans="1:6" x14ac:dyDescent="0.25">
      <c r="A40" s="22">
        <v>16</v>
      </c>
      <c r="B40" s="2">
        <v>192444</v>
      </c>
      <c r="C40" s="2">
        <v>92533</v>
      </c>
      <c r="D40" s="2">
        <v>99911</v>
      </c>
      <c r="F40" s="2">
        <f t="shared" si="0"/>
        <v>0</v>
      </c>
    </row>
    <row r="41" spans="1:6" x14ac:dyDescent="0.25">
      <c r="A41" s="22">
        <v>17</v>
      </c>
      <c r="B41" s="2">
        <v>186815</v>
      </c>
      <c r="C41" s="2">
        <v>83711</v>
      </c>
      <c r="D41" s="2">
        <v>103104</v>
      </c>
      <c r="F41" s="2">
        <f t="shared" si="0"/>
        <v>0</v>
      </c>
    </row>
    <row r="42" spans="1:6" x14ac:dyDescent="0.25">
      <c r="A42" s="22">
        <v>18</v>
      </c>
      <c r="B42" s="2">
        <v>180387</v>
      </c>
      <c r="C42" s="2">
        <v>70762</v>
      </c>
      <c r="D42" s="2">
        <v>109625</v>
      </c>
      <c r="F42" s="2">
        <f t="shared" si="0"/>
        <v>0</v>
      </c>
    </row>
    <row r="43" spans="1:6" x14ac:dyDescent="0.25">
      <c r="A43" s="22">
        <v>19</v>
      </c>
      <c r="B43" s="2">
        <v>150562</v>
      </c>
      <c r="C43" s="2">
        <v>49986</v>
      </c>
      <c r="D43" s="2">
        <v>100576</v>
      </c>
      <c r="F43" s="2">
        <f t="shared" si="0"/>
        <v>0</v>
      </c>
    </row>
    <row r="44" spans="1:6" x14ac:dyDescent="0.25">
      <c r="A44" s="22">
        <v>20</v>
      </c>
      <c r="B44" s="2">
        <v>182799</v>
      </c>
      <c r="C44" s="2">
        <v>59924</v>
      </c>
      <c r="D44" s="2">
        <v>122875</v>
      </c>
      <c r="F44" s="2">
        <f t="shared" si="0"/>
        <v>0</v>
      </c>
    </row>
    <row r="45" spans="1:6" x14ac:dyDescent="0.25">
      <c r="A45" s="22">
        <v>21</v>
      </c>
      <c r="B45" s="2">
        <v>120434</v>
      </c>
      <c r="C45" s="2">
        <v>45537</v>
      </c>
      <c r="D45" s="2">
        <v>74897</v>
      </c>
      <c r="F45" s="2">
        <f t="shared" si="0"/>
        <v>0</v>
      </c>
    </row>
    <row r="46" spans="1:6" x14ac:dyDescent="0.25">
      <c r="A46" s="22">
        <v>22</v>
      </c>
      <c r="B46" s="2">
        <v>159991</v>
      </c>
      <c r="C46" s="2">
        <v>56497</v>
      </c>
      <c r="D46" s="2">
        <v>103494</v>
      </c>
      <c r="F46" s="2">
        <f t="shared" si="0"/>
        <v>0</v>
      </c>
    </row>
    <row r="47" spans="1:6" x14ac:dyDescent="0.25">
      <c r="A47" s="22">
        <v>23</v>
      </c>
      <c r="B47" s="2">
        <v>155846</v>
      </c>
      <c r="C47" s="2">
        <v>57991</v>
      </c>
      <c r="D47" s="2">
        <v>97855</v>
      </c>
      <c r="F47" s="2">
        <f t="shared" si="0"/>
        <v>0</v>
      </c>
    </row>
    <row r="48" spans="1:6" x14ac:dyDescent="0.25">
      <c r="A48" s="23">
        <v>24</v>
      </c>
      <c r="B48" s="2">
        <v>143085</v>
      </c>
      <c r="C48" s="2">
        <v>55512</v>
      </c>
      <c r="D48" s="2">
        <v>87573</v>
      </c>
      <c r="F48" s="2">
        <f t="shared" si="0"/>
        <v>0</v>
      </c>
    </row>
    <row r="49" spans="1:6" x14ac:dyDescent="0.25">
      <c r="A49" s="24">
        <v>25</v>
      </c>
      <c r="B49" s="2">
        <v>167974</v>
      </c>
      <c r="C49" s="2">
        <v>64107</v>
      </c>
      <c r="D49" s="2">
        <v>103867</v>
      </c>
      <c r="F49" s="2">
        <f t="shared" si="0"/>
        <v>0</v>
      </c>
    </row>
    <row r="50" spans="1:6" x14ac:dyDescent="0.25">
      <c r="A50" s="24">
        <v>26</v>
      </c>
      <c r="B50" s="2">
        <v>141998</v>
      </c>
      <c r="C50" s="2">
        <v>58610</v>
      </c>
      <c r="D50" s="2">
        <v>83388</v>
      </c>
      <c r="F50" s="2">
        <f t="shared" si="0"/>
        <v>0</v>
      </c>
    </row>
    <row r="51" spans="1:6" x14ac:dyDescent="0.25">
      <c r="A51" s="24">
        <v>27</v>
      </c>
      <c r="B51" s="2">
        <v>146962</v>
      </c>
      <c r="C51" s="2">
        <v>64324</v>
      </c>
      <c r="D51" s="2">
        <v>82638</v>
      </c>
      <c r="F51" s="2">
        <f t="shared" si="0"/>
        <v>0</v>
      </c>
    </row>
    <row r="52" spans="1:6" x14ac:dyDescent="0.25">
      <c r="A52" s="24">
        <v>28</v>
      </c>
      <c r="B52" s="2">
        <v>162126</v>
      </c>
      <c r="C52" s="2">
        <v>71164</v>
      </c>
      <c r="D52" s="2">
        <v>90962</v>
      </c>
      <c r="F52" s="2">
        <f t="shared" si="0"/>
        <v>0</v>
      </c>
    </row>
    <row r="53" spans="1:6" x14ac:dyDescent="0.25">
      <c r="A53" s="24">
        <v>29</v>
      </c>
      <c r="B53" s="2">
        <v>118066</v>
      </c>
      <c r="C53" s="2">
        <v>56286</v>
      </c>
      <c r="D53" s="2">
        <v>61780</v>
      </c>
      <c r="F53" s="2">
        <f t="shared" si="0"/>
        <v>0</v>
      </c>
    </row>
    <row r="54" spans="1:6" x14ac:dyDescent="0.25">
      <c r="A54" s="24">
        <v>30</v>
      </c>
      <c r="B54" s="2">
        <v>183800</v>
      </c>
      <c r="C54" s="2">
        <v>75352</v>
      </c>
      <c r="D54" s="2">
        <v>108448</v>
      </c>
      <c r="F54" s="2">
        <f t="shared" si="0"/>
        <v>0</v>
      </c>
    </row>
    <row r="55" spans="1:6" x14ac:dyDescent="0.25">
      <c r="A55" s="24">
        <v>31</v>
      </c>
      <c r="B55" s="2">
        <v>79771</v>
      </c>
      <c r="C55" s="2">
        <v>41183</v>
      </c>
      <c r="D55" s="2">
        <v>38588</v>
      </c>
      <c r="F55" s="2">
        <f t="shared" si="0"/>
        <v>0</v>
      </c>
    </row>
    <row r="56" spans="1:6" x14ac:dyDescent="0.25">
      <c r="A56" s="24">
        <v>32</v>
      </c>
      <c r="B56" s="2">
        <v>143116</v>
      </c>
      <c r="C56" s="2">
        <v>69174</v>
      </c>
      <c r="D56" s="2">
        <v>73942</v>
      </c>
      <c r="F56" s="2">
        <f t="shared" si="0"/>
        <v>0</v>
      </c>
    </row>
    <row r="57" spans="1:6" x14ac:dyDescent="0.25">
      <c r="A57" s="24">
        <v>33</v>
      </c>
      <c r="B57" s="2">
        <v>126346</v>
      </c>
      <c r="C57" s="2">
        <v>62221</v>
      </c>
      <c r="D57" s="2">
        <v>64125</v>
      </c>
      <c r="F57" s="2">
        <f t="shared" si="0"/>
        <v>0</v>
      </c>
    </row>
    <row r="58" spans="1:6" x14ac:dyDescent="0.25">
      <c r="A58" s="24">
        <v>34</v>
      </c>
      <c r="B58" s="2">
        <v>102171</v>
      </c>
      <c r="C58" s="2">
        <v>51472</v>
      </c>
      <c r="D58" s="2">
        <v>50699</v>
      </c>
      <c r="F58" s="2">
        <f t="shared" si="0"/>
        <v>0</v>
      </c>
    </row>
    <row r="59" spans="1:6" x14ac:dyDescent="0.25">
      <c r="A59" s="24">
        <v>35</v>
      </c>
      <c r="B59" s="2">
        <v>154908</v>
      </c>
      <c r="C59" s="2">
        <v>71408</v>
      </c>
      <c r="D59" s="2">
        <v>83500</v>
      </c>
      <c r="F59" s="2">
        <f t="shared" si="0"/>
        <v>0</v>
      </c>
    </row>
    <row r="60" spans="1:6" x14ac:dyDescent="0.25">
      <c r="A60" s="25">
        <v>36</v>
      </c>
      <c r="B60" s="2">
        <v>115899</v>
      </c>
      <c r="C60" s="2">
        <v>58124</v>
      </c>
      <c r="D60" s="2">
        <v>57775</v>
      </c>
      <c r="F60" s="2">
        <f t="shared" si="0"/>
        <v>0</v>
      </c>
    </row>
    <row r="61" spans="1:6" x14ac:dyDescent="0.25">
      <c r="A61" s="25">
        <v>37</v>
      </c>
      <c r="B61" s="2">
        <v>113217</v>
      </c>
      <c r="C61" s="2">
        <v>56150</v>
      </c>
      <c r="D61" s="2">
        <v>57067</v>
      </c>
      <c r="F61" s="2">
        <f t="shared" si="0"/>
        <v>0</v>
      </c>
    </row>
    <row r="62" spans="1:6" x14ac:dyDescent="0.25">
      <c r="A62" s="25">
        <v>38</v>
      </c>
      <c r="B62" s="2">
        <v>130470</v>
      </c>
      <c r="C62" s="2">
        <v>62491</v>
      </c>
      <c r="D62" s="2">
        <v>67979</v>
      </c>
      <c r="F62" s="2">
        <f t="shared" si="0"/>
        <v>0</v>
      </c>
    </row>
    <row r="63" spans="1:6" x14ac:dyDescent="0.25">
      <c r="A63" s="25">
        <v>39</v>
      </c>
      <c r="B63" s="2">
        <v>93752</v>
      </c>
      <c r="C63" s="2">
        <v>49717</v>
      </c>
      <c r="D63" s="2">
        <v>44035</v>
      </c>
      <c r="F63" s="2">
        <f t="shared" si="0"/>
        <v>0</v>
      </c>
    </row>
    <row r="64" spans="1:6" x14ac:dyDescent="0.25">
      <c r="A64" s="25">
        <v>40</v>
      </c>
      <c r="B64" s="2">
        <v>145885</v>
      </c>
      <c r="C64" s="2">
        <v>61128</v>
      </c>
      <c r="D64" s="2">
        <v>84757</v>
      </c>
      <c r="F64" s="2">
        <f t="shared" si="0"/>
        <v>0</v>
      </c>
    </row>
    <row r="65" spans="1:6" x14ac:dyDescent="0.25">
      <c r="A65" s="25">
        <v>41</v>
      </c>
      <c r="B65" s="2">
        <v>74943</v>
      </c>
      <c r="C65" s="2">
        <v>38483</v>
      </c>
      <c r="D65" s="2">
        <v>36460</v>
      </c>
      <c r="F65" s="2">
        <f t="shared" si="0"/>
        <v>0</v>
      </c>
    </row>
    <row r="66" spans="1:6" x14ac:dyDescent="0.25">
      <c r="A66" s="25">
        <v>42</v>
      </c>
      <c r="B66" s="2">
        <v>116004</v>
      </c>
      <c r="C66" s="2">
        <v>57026</v>
      </c>
      <c r="D66" s="2">
        <v>58978</v>
      </c>
      <c r="F66" s="2">
        <f t="shared" si="0"/>
        <v>0</v>
      </c>
    </row>
    <row r="67" spans="1:6" x14ac:dyDescent="0.25">
      <c r="A67" s="25">
        <v>43</v>
      </c>
      <c r="B67" s="2">
        <v>95464</v>
      </c>
      <c r="C67" s="2">
        <v>50846</v>
      </c>
      <c r="D67" s="2">
        <v>44618</v>
      </c>
      <c r="F67" s="2">
        <f t="shared" si="0"/>
        <v>0</v>
      </c>
    </row>
    <row r="68" spans="1:6" x14ac:dyDescent="0.25">
      <c r="A68" s="25">
        <v>44</v>
      </c>
      <c r="B68" s="2">
        <v>73699</v>
      </c>
      <c r="C68" s="2">
        <v>39436</v>
      </c>
      <c r="D68" s="2">
        <v>34263</v>
      </c>
      <c r="F68" s="2">
        <f t="shared" si="0"/>
        <v>0</v>
      </c>
    </row>
    <row r="69" spans="1:6" x14ac:dyDescent="0.25">
      <c r="A69" s="25">
        <v>45</v>
      </c>
      <c r="B69" s="2">
        <v>137273</v>
      </c>
      <c r="C69" s="2">
        <v>61372</v>
      </c>
      <c r="D69" s="2">
        <v>75901</v>
      </c>
      <c r="F69" s="2">
        <f t="shared" si="0"/>
        <v>0</v>
      </c>
    </row>
    <row r="70" spans="1:6" x14ac:dyDescent="0.25">
      <c r="A70" s="25">
        <v>46</v>
      </c>
      <c r="B70" s="2">
        <v>93160</v>
      </c>
      <c r="C70" s="2">
        <v>47581</v>
      </c>
      <c r="D70" s="2">
        <v>45579</v>
      </c>
      <c r="F70" s="2">
        <f t="shared" si="0"/>
        <v>0</v>
      </c>
    </row>
    <row r="71" spans="1:6" x14ac:dyDescent="0.25">
      <c r="A71" s="25">
        <v>47</v>
      </c>
      <c r="B71" s="2">
        <v>85150</v>
      </c>
      <c r="C71" s="2">
        <v>43351</v>
      </c>
      <c r="D71" s="2">
        <v>41799</v>
      </c>
      <c r="F71" s="2">
        <f t="shared" si="0"/>
        <v>0</v>
      </c>
    </row>
    <row r="72" spans="1:6" x14ac:dyDescent="0.25">
      <c r="A72" s="25">
        <v>48</v>
      </c>
      <c r="B72" s="2">
        <v>92618</v>
      </c>
      <c r="C72" s="2">
        <v>43870</v>
      </c>
      <c r="D72" s="2">
        <v>48748</v>
      </c>
      <c r="F72" s="2">
        <f t="shared" si="0"/>
        <v>0</v>
      </c>
    </row>
    <row r="73" spans="1:6" x14ac:dyDescent="0.25">
      <c r="A73" s="25">
        <v>49</v>
      </c>
      <c r="B73" s="2">
        <v>60137</v>
      </c>
      <c r="C73" s="2">
        <v>30635</v>
      </c>
      <c r="D73" s="2">
        <v>29502</v>
      </c>
      <c r="F73" s="2">
        <f t="shared" si="0"/>
        <v>0</v>
      </c>
    </row>
    <row r="74" spans="1:6" x14ac:dyDescent="0.25">
      <c r="A74" s="24">
        <v>50</v>
      </c>
      <c r="B74" s="2">
        <v>133197</v>
      </c>
      <c r="C74" s="2">
        <v>50489</v>
      </c>
      <c r="D74" s="2">
        <v>82708</v>
      </c>
      <c r="F74" s="2">
        <f t="shared" si="0"/>
        <v>0</v>
      </c>
    </row>
    <row r="75" spans="1:6" x14ac:dyDescent="0.25">
      <c r="A75" s="24">
        <v>51</v>
      </c>
      <c r="B75" s="2">
        <v>52551</v>
      </c>
      <c r="C75" s="2">
        <v>25942</v>
      </c>
      <c r="D75" s="2">
        <v>26609</v>
      </c>
      <c r="F75" s="2">
        <f t="shared" si="0"/>
        <v>0</v>
      </c>
    </row>
    <row r="76" spans="1:6" x14ac:dyDescent="0.25">
      <c r="A76" s="24">
        <v>52</v>
      </c>
      <c r="B76" s="2">
        <v>78521</v>
      </c>
      <c r="C76" s="2">
        <v>35951</v>
      </c>
      <c r="D76" s="2">
        <v>42570</v>
      </c>
      <c r="F76" s="2">
        <f t="shared" si="0"/>
        <v>0</v>
      </c>
    </row>
    <row r="77" spans="1:6" x14ac:dyDescent="0.25">
      <c r="A77" s="24">
        <v>53</v>
      </c>
      <c r="B77" s="2">
        <v>59272</v>
      </c>
      <c r="C77" s="2">
        <v>27623</v>
      </c>
      <c r="D77" s="2">
        <v>31669</v>
      </c>
      <c r="F77" s="2">
        <f t="shared" si="0"/>
        <v>-20</v>
      </c>
    </row>
    <row r="78" spans="1:6" x14ac:dyDescent="0.25">
      <c r="A78" s="24">
        <v>54</v>
      </c>
      <c r="B78" s="2">
        <v>47448</v>
      </c>
      <c r="C78" s="2">
        <v>21516</v>
      </c>
      <c r="D78" s="2">
        <v>25932</v>
      </c>
      <c r="F78" s="2">
        <f t="shared" si="0"/>
        <v>0</v>
      </c>
    </row>
    <row r="79" spans="1:6" x14ac:dyDescent="0.25">
      <c r="A79" s="24">
        <v>55</v>
      </c>
      <c r="B79" s="2">
        <v>104070</v>
      </c>
      <c r="C79" s="2">
        <v>41503</v>
      </c>
      <c r="D79" s="2">
        <v>62567</v>
      </c>
      <c r="F79" s="2">
        <f t="shared" si="0"/>
        <v>0</v>
      </c>
    </row>
    <row r="80" spans="1:6" x14ac:dyDescent="0.25">
      <c r="A80" s="24">
        <v>56</v>
      </c>
      <c r="B80" s="2">
        <v>68916</v>
      </c>
      <c r="C80" s="2">
        <v>30055</v>
      </c>
      <c r="D80" s="2">
        <v>38861</v>
      </c>
      <c r="F80" s="2">
        <f t="shared" si="0"/>
        <v>0</v>
      </c>
    </row>
    <row r="81" spans="1:6" x14ac:dyDescent="0.25">
      <c r="A81" s="24">
        <v>57</v>
      </c>
      <c r="B81" s="2">
        <v>54522</v>
      </c>
      <c r="C81" s="2">
        <v>24171</v>
      </c>
      <c r="D81" s="2">
        <v>30351</v>
      </c>
      <c r="F81" s="2">
        <f t="shared" si="0"/>
        <v>0</v>
      </c>
    </row>
    <row r="82" spans="1:6" x14ac:dyDescent="0.25">
      <c r="A82" s="24">
        <v>58</v>
      </c>
      <c r="B82" s="2">
        <v>54513</v>
      </c>
      <c r="C82" s="2">
        <v>22716</v>
      </c>
      <c r="D82" s="2">
        <v>31797</v>
      </c>
      <c r="F82" s="2">
        <f t="shared" si="0"/>
        <v>0</v>
      </c>
    </row>
    <row r="83" spans="1:6" x14ac:dyDescent="0.25">
      <c r="A83" s="24">
        <v>59</v>
      </c>
      <c r="B83" s="2">
        <v>32378</v>
      </c>
      <c r="C83" s="2">
        <v>14665</v>
      </c>
      <c r="D83" s="2">
        <v>17713</v>
      </c>
      <c r="F83" s="2">
        <f t="shared" si="0"/>
        <v>0</v>
      </c>
    </row>
    <row r="84" spans="1:6" x14ac:dyDescent="0.25">
      <c r="A84" s="24">
        <v>60</v>
      </c>
      <c r="B84" s="2">
        <v>105598</v>
      </c>
      <c r="C84" s="2">
        <v>37867</v>
      </c>
      <c r="D84" s="2">
        <v>67731</v>
      </c>
      <c r="F84" s="2">
        <f t="shared" si="0"/>
        <v>0</v>
      </c>
    </row>
    <row r="85" spans="1:6" x14ac:dyDescent="0.25">
      <c r="A85" s="25">
        <v>61</v>
      </c>
      <c r="B85" s="2">
        <v>23510</v>
      </c>
      <c r="C85" s="2">
        <v>10666</v>
      </c>
      <c r="D85" s="2">
        <v>12844</v>
      </c>
      <c r="F85" s="2">
        <f t="shared" si="0"/>
        <v>0</v>
      </c>
    </row>
    <row r="86" spans="1:6" x14ac:dyDescent="0.25">
      <c r="A86" s="25">
        <v>62</v>
      </c>
      <c r="B86" s="2">
        <v>40402</v>
      </c>
      <c r="C86" s="2">
        <v>16840</v>
      </c>
      <c r="D86" s="2">
        <v>23562</v>
      </c>
      <c r="F86" s="2">
        <f t="shared" si="0"/>
        <v>0</v>
      </c>
    </row>
    <row r="87" spans="1:6" x14ac:dyDescent="0.25">
      <c r="A87" s="25">
        <v>63</v>
      </c>
      <c r="B87" s="2">
        <v>34940</v>
      </c>
      <c r="C87" s="2">
        <v>13990</v>
      </c>
      <c r="D87" s="2">
        <v>20950</v>
      </c>
      <c r="F87" s="2">
        <f t="shared" si="0"/>
        <v>0</v>
      </c>
    </row>
    <row r="88" spans="1:6" x14ac:dyDescent="0.25">
      <c r="A88" s="25">
        <v>64</v>
      </c>
      <c r="B88" s="2">
        <v>23844</v>
      </c>
      <c r="C88" s="2">
        <v>9332</v>
      </c>
      <c r="D88" s="2">
        <v>14512</v>
      </c>
      <c r="F88" s="2">
        <f t="shared" si="0"/>
        <v>0</v>
      </c>
    </row>
    <row r="89" spans="1:6" x14ac:dyDescent="0.25">
      <c r="A89" s="25">
        <v>65</v>
      </c>
      <c r="B89" s="2">
        <v>66359</v>
      </c>
      <c r="C89" s="2">
        <v>23185</v>
      </c>
      <c r="D89" s="2">
        <v>43174</v>
      </c>
      <c r="F89" s="2">
        <f t="shared" ref="F89:F126" si="1">B89-C89-D89</f>
        <v>0</v>
      </c>
    </row>
    <row r="90" spans="1:6" x14ac:dyDescent="0.25">
      <c r="A90" s="25">
        <v>66</v>
      </c>
      <c r="B90" s="2">
        <v>24079</v>
      </c>
      <c r="C90" s="2">
        <v>9359</v>
      </c>
      <c r="D90" s="2">
        <v>14720</v>
      </c>
      <c r="F90" s="2">
        <f t="shared" si="1"/>
        <v>0</v>
      </c>
    </row>
    <row r="91" spans="1:6" x14ac:dyDescent="0.25">
      <c r="A91" s="25">
        <v>67</v>
      </c>
      <c r="B91" s="2">
        <v>29936</v>
      </c>
      <c r="C91" s="2">
        <v>10703</v>
      </c>
      <c r="D91" s="2">
        <v>19233</v>
      </c>
      <c r="F91" s="2">
        <f t="shared" si="1"/>
        <v>0</v>
      </c>
    </row>
    <row r="92" spans="1:6" x14ac:dyDescent="0.25">
      <c r="A92" s="25">
        <v>68</v>
      </c>
      <c r="B92" s="2">
        <v>24327</v>
      </c>
      <c r="C92" s="2">
        <v>8521</v>
      </c>
      <c r="D92" s="2">
        <v>15806</v>
      </c>
      <c r="F92" s="2">
        <f t="shared" si="1"/>
        <v>0</v>
      </c>
    </row>
    <row r="93" spans="1:6" x14ac:dyDescent="0.25">
      <c r="A93" s="25">
        <v>69</v>
      </c>
      <c r="B93" s="2">
        <v>12067</v>
      </c>
      <c r="C93" s="2">
        <v>4432</v>
      </c>
      <c r="D93" s="2">
        <v>7635</v>
      </c>
      <c r="F93" s="2">
        <f t="shared" si="1"/>
        <v>0</v>
      </c>
    </row>
    <row r="94" spans="1:6" x14ac:dyDescent="0.25">
      <c r="A94" s="25">
        <v>70</v>
      </c>
      <c r="B94" s="2">
        <v>49955</v>
      </c>
      <c r="C94" s="2">
        <v>15063</v>
      </c>
      <c r="D94" s="2">
        <v>34892</v>
      </c>
      <c r="F94" s="2">
        <f t="shared" si="1"/>
        <v>0</v>
      </c>
    </row>
    <row r="95" spans="1:6" x14ac:dyDescent="0.25">
      <c r="A95" s="25">
        <v>71</v>
      </c>
      <c r="B95" s="2">
        <v>6974</v>
      </c>
      <c r="C95" s="2">
        <v>2604</v>
      </c>
      <c r="D95" s="2">
        <v>4370</v>
      </c>
      <c r="F95" s="2">
        <f t="shared" si="1"/>
        <v>0</v>
      </c>
    </row>
    <row r="96" spans="1:6" x14ac:dyDescent="0.25">
      <c r="A96" s="25">
        <v>72</v>
      </c>
      <c r="B96" s="2">
        <v>14051</v>
      </c>
      <c r="C96" s="2">
        <v>4803</v>
      </c>
      <c r="D96" s="2">
        <v>9248</v>
      </c>
      <c r="F96" s="2">
        <f t="shared" si="1"/>
        <v>0</v>
      </c>
    </row>
    <row r="97" spans="1:6" x14ac:dyDescent="0.25">
      <c r="A97" s="25">
        <v>73</v>
      </c>
      <c r="B97" s="2">
        <v>10335</v>
      </c>
      <c r="C97" s="2">
        <v>3326</v>
      </c>
      <c r="D97" s="2">
        <v>7009</v>
      </c>
      <c r="F97" s="2">
        <f t="shared" si="1"/>
        <v>0</v>
      </c>
    </row>
    <row r="98" spans="1:6" x14ac:dyDescent="0.25">
      <c r="A98" s="25">
        <v>74</v>
      </c>
      <c r="B98" s="2">
        <v>6815</v>
      </c>
      <c r="C98" s="2">
        <v>2239</v>
      </c>
      <c r="D98" s="2">
        <v>4576</v>
      </c>
      <c r="F98" s="2">
        <f t="shared" si="1"/>
        <v>0</v>
      </c>
    </row>
    <row r="99" spans="1:6" x14ac:dyDescent="0.25">
      <c r="A99" s="24">
        <v>75</v>
      </c>
      <c r="B99" s="2">
        <v>23824</v>
      </c>
      <c r="C99" s="2">
        <v>6930</v>
      </c>
      <c r="D99" s="2">
        <v>16894</v>
      </c>
      <c r="F99" s="2">
        <f t="shared" si="1"/>
        <v>0</v>
      </c>
    </row>
    <row r="100" spans="1:6" x14ac:dyDescent="0.25">
      <c r="A100" s="24">
        <v>76</v>
      </c>
      <c r="B100" s="2">
        <v>7502</v>
      </c>
      <c r="C100" s="2">
        <v>2394</v>
      </c>
      <c r="D100" s="2">
        <v>5108</v>
      </c>
      <c r="F100" s="2">
        <f t="shared" si="1"/>
        <v>0</v>
      </c>
    </row>
    <row r="101" spans="1:6" x14ac:dyDescent="0.25">
      <c r="A101" s="24">
        <v>77</v>
      </c>
      <c r="B101" s="2">
        <v>5600</v>
      </c>
      <c r="C101" s="2">
        <v>1782</v>
      </c>
      <c r="D101" s="2">
        <v>3818</v>
      </c>
      <c r="F101" s="2">
        <f t="shared" si="1"/>
        <v>0</v>
      </c>
    </row>
    <row r="102" spans="1:6" x14ac:dyDescent="0.25">
      <c r="A102" s="24">
        <v>78</v>
      </c>
      <c r="B102" s="2">
        <v>7006</v>
      </c>
      <c r="C102" s="2">
        <v>2025</v>
      </c>
      <c r="D102" s="2">
        <v>4981</v>
      </c>
      <c r="F102" s="2">
        <f t="shared" si="1"/>
        <v>0</v>
      </c>
    </row>
    <row r="103" spans="1:6" x14ac:dyDescent="0.25">
      <c r="A103" s="24">
        <v>79</v>
      </c>
      <c r="B103" s="2">
        <v>2793</v>
      </c>
      <c r="C103" s="2">
        <v>937</v>
      </c>
      <c r="D103" s="2">
        <v>1856</v>
      </c>
      <c r="F103" s="2">
        <f t="shared" si="1"/>
        <v>0</v>
      </c>
    </row>
    <row r="104" spans="1:6" x14ac:dyDescent="0.25">
      <c r="A104" s="24">
        <v>80</v>
      </c>
      <c r="B104" s="2">
        <v>15383</v>
      </c>
      <c r="C104" s="2">
        <v>4297</v>
      </c>
      <c r="D104" s="2">
        <v>11086</v>
      </c>
      <c r="F104" s="2">
        <f t="shared" si="1"/>
        <v>0</v>
      </c>
    </row>
    <row r="105" spans="1:6" x14ac:dyDescent="0.25">
      <c r="A105" s="24">
        <v>81</v>
      </c>
      <c r="B105" s="2">
        <v>1538</v>
      </c>
      <c r="C105" s="2">
        <v>499</v>
      </c>
      <c r="D105" s="2">
        <v>1039</v>
      </c>
      <c r="F105" s="2">
        <f t="shared" si="1"/>
        <v>0</v>
      </c>
    </row>
    <row r="106" spans="1:6" x14ac:dyDescent="0.25">
      <c r="A106" s="24">
        <v>82</v>
      </c>
      <c r="B106" s="2">
        <v>2443</v>
      </c>
      <c r="C106" s="2">
        <v>724</v>
      </c>
      <c r="D106" s="2">
        <v>1719</v>
      </c>
      <c r="F106" s="2">
        <f t="shared" si="1"/>
        <v>0</v>
      </c>
    </row>
    <row r="107" spans="1:6" x14ac:dyDescent="0.25">
      <c r="A107" s="24">
        <v>83</v>
      </c>
      <c r="B107" s="2">
        <v>1629</v>
      </c>
      <c r="C107" s="2">
        <v>501</v>
      </c>
      <c r="D107" s="2">
        <v>1128</v>
      </c>
      <c r="F107" s="2">
        <f t="shared" si="1"/>
        <v>0</v>
      </c>
    </row>
    <row r="108" spans="1:6" x14ac:dyDescent="0.25">
      <c r="A108" s="24">
        <v>84</v>
      </c>
      <c r="B108" s="2">
        <v>1406</v>
      </c>
      <c r="C108" s="2">
        <v>436</v>
      </c>
      <c r="D108" s="2">
        <v>970</v>
      </c>
      <c r="F108" s="2">
        <f t="shared" si="1"/>
        <v>0</v>
      </c>
    </row>
    <row r="109" spans="1:6" x14ac:dyDescent="0.25">
      <c r="A109" s="24">
        <v>85</v>
      </c>
      <c r="B109" s="2">
        <v>4878</v>
      </c>
      <c r="C109" s="2">
        <v>1395</v>
      </c>
      <c r="D109" s="2">
        <v>3483</v>
      </c>
      <c r="F109" s="2">
        <f t="shared" si="1"/>
        <v>0</v>
      </c>
    </row>
    <row r="110" spans="1:6" x14ac:dyDescent="0.25">
      <c r="A110" s="25">
        <v>86</v>
      </c>
      <c r="B110" s="2">
        <v>1270</v>
      </c>
      <c r="C110" s="2">
        <v>398</v>
      </c>
      <c r="D110" s="2">
        <v>874</v>
      </c>
      <c r="F110" s="2">
        <f t="shared" si="1"/>
        <v>-2</v>
      </c>
    </row>
    <row r="111" spans="1:6" x14ac:dyDescent="0.25">
      <c r="A111" s="25">
        <v>87</v>
      </c>
      <c r="B111" s="2">
        <v>1141</v>
      </c>
      <c r="C111" s="2">
        <v>353</v>
      </c>
      <c r="D111" s="2">
        <v>788</v>
      </c>
      <c r="F111" s="2">
        <f t="shared" si="1"/>
        <v>0</v>
      </c>
    </row>
    <row r="112" spans="1:6" x14ac:dyDescent="0.25">
      <c r="A112" s="25">
        <v>88</v>
      </c>
      <c r="B112" s="2">
        <v>1017</v>
      </c>
      <c r="C112" s="2">
        <v>340</v>
      </c>
      <c r="D112" s="2">
        <v>677</v>
      </c>
      <c r="F112" s="2">
        <f t="shared" si="1"/>
        <v>0</v>
      </c>
    </row>
    <row r="113" spans="1:6" x14ac:dyDescent="0.25">
      <c r="A113" s="25">
        <v>89</v>
      </c>
      <c r="B113" s="2">
        <v>566</v>
      </c>
      <c r="C113" s="2">
        <v>169</v>
      </c>
      <c r="D113" s="2">
        <v>397</v>
      </c>
      <c r="F113" s="2">
        <f t="shared" si="1"/>
        <v>0</v>
      </c>
    </row>
    <row r="114" spans="1:6" x14ac:dyDescent="0.25">
      <c r="A114" s="25">
        <v>90</v>
      </c>
      <c r="B114" s="2">
        <v>2680</v>
      </c>
      <c r="C114" s="2">
        <v>711</v>
      </c>
      <c r="D114" s="2">
        <v>1969</v>
      </c>
      <c r="F114" s="2">
        <f t="shared" si="1"/>
        <v>0</v>
      </c>
    </row>
    <row r="115" spans="1:6" x14ac:dyDescent="0.25">
      <c r="A115" s="25">
        <v>91</v>
      </c>
      <c r="B115" s="2">
        <v>176</v>
      </c>
      <c r="C115" s="2">
        <v>60</v>
      </c>
      <c r="D115" s="2">
        <v>116</v>
      </c>
      <c r="F115" s="2">
        <f t="shared" si="1"/>
        <v>0</v>
      </c>
    </row>
    <row r="116" spans="1:6" x14ac:dyDescent="0.25">
      <c r="A116" s="25">
        <v>92</v>
      </c>
      <c r="B116" s="2">
        <v>296</v>
      </c>
      <c r="C116" s="2">
        <v>96</v>
      </c>
      <c r="D116" s="2">
        <v>200</v>
      </c>
      <c r="F116" s="2">
        <f t="shared" si="1"/>
        <v>0</v>
      </c>
    </row>
    <row r="117" spans="1:6" x14ac:dyDescent="0.25">
      <c r="A117" s="25">
        <v>93</v>
      </c>
      <c r="B117" s="2">
        <v>218</v>
      </c>
      <c r="C117" s="2">
        <v>65</v>
      </c>
      <c r="D117" s="2">
        <v>153</v>
      </c>
      <c r="F117" s="2">
        <f t="shared" si="1"/>
        <v>0</v>
      </c>
    </row>
    <row r="118" spans="1:6" x14ac:dyDescent="0.25">
      <c r="A118" s="25">
        <v>94</v>
      </c>
      <c r="B118" s="2">
        <v>129</v>
      </c>
      <c r="C118" s="2">
        <v>45</v>
      </c>
      <c r="D118" s="2">
        <v>84</v>
      </c>
      <c r="F118" s="2">
        <f t="shared" si="1"/>
        <v>0</v>
      </c>
    </row>
    <row r="119" spans="1:6" x14ac:dyDescent="0.25">
      <c r="A119" s="25">
        <v>95</v>
      </c>
      <c r="B119" s="2">
        <v>490</v>
      </c>
      <c r="C119" s="2">
        <v>144</v>
      </c>
      <c r="D119" s="2">
        <v>346</v>
      </c>
      <c r="F119" s="2">
        <f t="shared" si="1"/>
        <v>0</v>
      </c>
    </row>
    <row r="120" spans="1:6" x14ac:dyDescent="0.25">
      <c r="A120" s="25">
        <v>96</v>
      </c>
      <c r="B120" s="2">
        <v>194</v>
      </c>
      <c r="C120" s="2">
        <v>64</v>
      </c>
      <c r="D120" s="2">
        <v>130</v>
      </c>
      <c r="F120" s="2">
        <f t="shared" si="1"/>
        <v>0</v>
      </c>
    </row>
    <row r="121" spans="1:6" x14ac:dyDescent="0.25">
      <c r="A121" s="25">
        <v>97</v>
      </c>
      <c r="B121" s="2">
        <v>145</v>
      </c>
      <c r="C121" s="2">
        <v>46</v>
      </c>
      <c r="D121" s="2">
        <v>99</v>
      </c>
      <c r="F121" s="2">
        <f t="shared" si="1"/>
        <v>0</v>
      </c>
    </row>
    <row r="122" spans="1:6" x14ac:dyDescent="0.25">
      <c r="A122" s="25">
        <v>98</v>
      </c>
      <c r="B122" s="2">
        <v>186</v>
      </c>
      <c r="C122" s="2">
        <v>75</v>
      </c>
      <c r="D122" s="2">
        <v>111</v>
      </c>
      <c r="F122" s="2">
        <f t="shared" si="1"/>
        <v>0</v>
      </c>
    </row>
    <row r="123" spans="1:6" x14ac:dyDescent="0.25">
      <c r="A123" s="25">
        <v>99</v>
      </c>
      <c r="B123" s="2">
        <v>77</v>
      </c>
      <c r="C123" s="2">
        <v>38</v>
      </c>
      <c r="D123" s="2">
        <v>39</v>
      </c>
      <c r="F123" s="2">
        <f t="shared" si="1"/>
        <v>0</v>
      </c>
    </row>
    <row r="124" spans="1:6" x14ac:dyDescent="0.25">
      <c r="A124" s="24" t="s">
        <v>10</v>
      </c>
      <c r="B124" s="2">
        <v>501</v>
      </c>
      <c r="C124" s="2">
        <v>135</v>
      </c>
      <c r="D124" s="2">
        <v>366</v>
      </c>
      <c r="F124" s="2">
        <f t="shared" si="1"/>
        <v>0</v>
      </c>
    </row>
    <row r="125" spans="1:6" x14ac:dyDescent="0.25">
      <c r="A125" s="24" t="s">
        <v>11</v>
      </c>
      <c r="B125" s="2">
        <v>11496</v>
      </c>
      <c r="C125" s="2">
        <v>5791</v>
      </c>
      <c r="D125" s="2">
        <v>5705</v>
      </c>
      <c r="F125" s="2">
        <f t="shared" si="1"/>
        <v>0</v>
      </c>
    </row>
    <row r="126" spans="1:6" x14ac:dyDescent="0.25">
      <c r="A126" s="24" t="s">
        <v>7</v>
      </c>
      <c r="B126" s="2">
        <v>8654849</v>
      </c>
      <c r="C126" s="2">
        <v>3907301</v>
      </c>
      <c r="D126" s="2">
        <v>4747548</v>
      </c>
      <c r="F126" s="2">
        <f t="shared" si="1"/>
        <v>0</v>
      </c>
    </row>
    <row r="128" spans="1:6" x14ac:dyDescent="0.25">
      <c r="A128" t="s">
        <v>12</v>
      </c>
      <c r="B128" s="2">
        <f>SUM(B24:B125) -B126</f>
        <v>-20</v>
      </c>
      <c r="C128" s="2">
        <f>SUM(C24:C125) -C126</f>
        <v>2</v>
      </c>
      <c r="D128" s="2">
        <f>SUM(D24:D125) -D126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4B57D-BD82-4FD4-9A4F-956597CB1191}">
  <dimension ref="A1:AE210"/>
  <sheetViews>
    <sheetView topLeftCell="A143" workbookViewId="0">
      <selection activeCell="B150" sqref="B150"/>
    </sheetView>
  </sheetViews>
  <sheetFormatPr defaultRowHeight="15" x14ac:dyDescent="0.25"/>
  <cols>
    <col min="1" max="1" width="13.85546875" customWidth="1"/>
    <col min="31" max="31" width="9.85546875" bestFit="1" customWidth="1"/>
  </cols>
  <sheetData>
    <row r="1" spans="1:31" x14ac:dyDescent="0.25">
      <c r="A1" s="1" t="s">
        <v>25</v>
      </c>
    </row>
    <row r="3" spans="1:31" x14ac:dyDescent="0.25">
      <c r="A3" s="41" t="s">
        <v>80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1" x14ac:dyDescent="0.25">
      <c r="A4" t="s">
        <v>6</v>
      </c>
      <c r="B4" s="12">
        <v>15</v>
      </c>
      <c r="C4" s="12">
        <v>16</v>
      </c>
      <c r="D4" s="12">
        <v>17</v>
      </c>
      <c r="E4" s="12">
        <v>18</v>
      </c>
      <c r="F4" s="12">
        <v>19</v>
      </c>
      <c r="G4" s="12" t="s">
        <v>17</v>
      </c>
      <c r="H4" s="12">
        <v>20</v>
      </c>
      <c r="I4" s="12">
        <v>21</v>
      </c>
      <c r="J4" s="12">
        <v>22</v>
      </c>
      <c r="K4" s="12">
        <v>23</v>
      </c>
      <c r="L4" s="12">
        <v>24</v>
      </c>
      <c r="M4" s="12" t="s">
        <v>18</v>
      </c>
      <c r="N4" s="12">
        <v>25</v>
      </c>
      <c r="O4" s="12">
        <v>26</v>
      </c>
      <c r="P4" s="12">
        <v>27</v>
      </c>
      <c r="Q4" s="12">
        <v>28</v>
      </c>
      <c r="R4" s="12">
        <v>29</v>
      </c>
      <c r="S4" s="12" t="s">
        <v>19</v>
      </c>
      <c r="T4" s="12">
        <v>30</v>
      </c>
      <c r="U4" s="12">
        <v>31</v>
      </c>
      <c r="V4" s="12">
        <v>32</v>
      </c>
      <c r="W4" s="12">
        <v>33</v>
      </c>
      <c r="X4" s="12">
        <v>34</v>
      </c>
      <c r="Y4" s="12" t="s">
        <v>20</v>
      </c>
      <c r="Z4" s="12" t="s">
        <v>21</v>
      </c>
      <c r="AA4" s="12" t="s">
        <v>22</v>
      </c>
      <c r="AB4" s="12" t="s">
        <v>23</v>
      </c>
      <c r="AC4" s="12" t="s">
        <v>24</v>
      </c>
      <c r="AD4" s="12" t="s">
        <v>26</v>
      </c>
      <c r="AE4" s="12" t="s">
        <v>7</v>
      </c>
    </row>
    <row r="5" spans="1:31" x14ac:dyDescent="0.25">
      <c r="B5" s="2">
        <v>2496</v>
      </c>
      <c r="C5" s="2">
        <v>6936</v>
      </c>
      <c r="D5" s="2">
        <v>18634</v>
      </c>
      <c r="E5" s="2">
        <v>86035</v>
      </c>
      <c r="F5" s="2">
        <v>294721</v>
      </c>
      <c r="G5" s="2">
        <v>408822</v>
      </c>
      <c r="H5" s="2">
        <v>292773</v>
      </c>
      <c r="I5" s="2">
        <v>190967</v>
      </c>
      <c r="J5" s="2">
        <v>223596</v>
      </c>
      <c r="K5" s="2">
        <v>224569</v>
      </c>
      <c r="L5" s="2">
        <v>189017</v>
      </c>
      <c r="M5" s="2">
        <v>1120922</v>
      </c>
      <c r="N5" s="2">
        <v>185932</v>
      </c>
      <c r="O5" s="2">
        <v>160045</v>
      </c>
      <c r="P5" s="2">
        <v>153184</v>
      </c>
      <c r="Q5" s="2">
        <v>145479</v>
      </c>
      <c r="R5" s="2">
        <v>110673</v>
      </c>
      <c r="S5" s="2">
        <v>755363</v>
      </c>
      <c r="T5" s="2">
        <v>107831</v>
      </c>
      <c r="U5" s="2">
        <v>73288</v>
      </c>
      <c r="V5" s="2">
        <v>87259</v>
      </c>
      <c r="W5" s="2">
        <v>64959</v>
      </c>
      <c r="X5" s="2">
        <v>46806</v>
      </c>
      <c r="Y5" s="2">
        <v>380143</v>
      </c>
      <c r="Z5" s="2">
        <v>134620</v>
      </c>
      <c r="AA5" s="2">
        <v>42930</v>
      </c>
      <c r="AB5" s="2">
        <v>5332</v>
      </c>
      <c r="AC5" s="2">
        <v>1491</v>
      </c>
      <c r="AD5" s="2">
        <v>35738</v>
      </c>
      <c r="AE5" s="2">
        <v>2885411</v>
      </c>
    </row>
    <row r="6" spans="1:31" x14ac:dyDescent="0.25">
      <c r="A6" s="2" t="s">
        <v>12</v>
      </c>
      <c r="G6" s="2">
        <f>G5-SUM(B5:F5)</f>
        <v>0</v>
      </c>
      <c r="M6" s="2">
        <f>M5-SUM(H5:L5)</f>
        <v>0</v>
      </c>
      <c r="S6" s="2">
        <f>S5-SUM(N5:R5)</f>
        <v>50</v>
      </c>
      <c r="Y6" s="2">
        <f>Y5-SUM(T5:X5)</f>
        <v>0</v>
      </c>
      <c r="AE6" s="2">
        <f>AE5-SUM(B5:F5)-SUM(H5:L5)-SUM(N5:R5)-SUM(T5:X5)-SUM(Z5:AD5)</f>
        <v>100</v>
      </c>
    </row>
    <row r="7" spans="1:31" x14ac:dyDescent="0.25">
      <c r="A7" s="2"/>
    </row>
    <row r="8" spans="1:31" x14ac:dyDescent="0.25">
      <c r="A8" t="s">
        <v>6</v>
      </c>
    </row>
    <row r="9" spans="1:31" x14ac:dyDescent="0.25">
      <c r="A9" s="12">
        <v>15</v>
      </c>
      <c r="B9" s="2">
        <v>2496</v>
      </c>
    </row>
    <row r="10" spans="1:31" x14ac:dyDescent="0.25">
      <c r="A10" s="12">
        <v>16</v>
      </c>
      <c r="B10" s="2">
        <v>6936</v>
      </c>
    </row>
    <row r="11" spans="1:31" x14ac:dyDescent="0.25">
      <c r="A11" s="12">
        <v>17</v>
      </c>
      <c r="B11" s="2">
        <v>18634</v>
      </c>
    </row>
    <row r="12" spans="1:31" x14ac:dyDescent="0.25">
      <c r="A12" s="12">
        <v>18</v>
      </c>
      <c r="B12" s="2">
        <v>86035</v>
      </c>
    </row>
    <row r="13" spans="1:31" x14ac:dyDescent="0.25">
      <c r="A13" s="12">
        <v>19</v>
      </c>
      <c r="B13" s="2">
        <v>294721</v>
      </c>
    </row>
    <row r="14" spans="1:31" x14ac:dyDescent="0.25">
      <c r="A14" s="12">
        <v>20</v>
      </c>
      <c r="B14" s="2">
        <v>292773</v>
      </c>
    </row>
    <row r="15" spans="1:31" x14ac:dyDescent="0.25">
      <c r="A15" s="12">
        <v>21</v>
      </c>
      <c r="B15" s="2">
        <v>190967</v>
      </c>
    </row>
    <row r="16" spans="1:31" x14ac:dyDescent="0.25">
      <c r="A16" s="12">
        <v>22</v>
      </c>
      <c r="B16" s="2">
        <v>223596</v>
      </c>
    </row>
    <row r="17" spans="1:2" x14ac:dyDescent="0.25">
      <c r="A17" s="12">
        <v>23</v>
      </c>
      <c r="B17" s="2">
        <v>224569</v>
      </c>
    </row>
    <row r="18" spans="1:2" x14ac:dyDescent="0.25">
      <c r="A18" s="12">
        <v>24</v>
      </c>
      <c r="B18" s="2">
        <v>189017</v>
      </c>
    </row>
    <row r="19" spans="1:2" x14ac:dyDescent="0.25">
      <c r="A19" s="12">
        <v>25</v>
      </c>
      <c r="B19" s="2">
        <v>185932</v>
      </c>
    </row>
    <row r="20" spans="1:2" x14ac:dyDescent="0.25">
      <c r="A20" s="12">
        <v>26</v>
      </c>
      <c r="B20" s="2">
        <v>160045</v>
      </c>
    </row>
    <row r="21" spans="1:2" x14ac:dyDescent="0.25">
      <c r="A21" s="12">
        <v>27</v>
      </c>
      <c r="B21" s="2">
        <v>153184</v>
      </c>
    </row>
    <row r="22" spans="1:2" x14ac:dyDescent="0.25">
      <c r="A22" s="12">
        <v>28</v>
      </c>
      <c r="B22" s="2">
        <v>145479</v>
      </c>
    </row>
    <row r="23" spans="1:2" x14ac:dyDescent="0.25">
      <c r="A23" s="12">
        <v>29</v>
      </c>
      <c r="B23" s="2">
        <v>110673</v>
      </c>
    </row>
    <row r="24" spans="1:2" x14ac:dyDescent="0.25">
      <c r="A24" s="12">
        <v>30</v>
      </c>
      <c r="B24" s="2">
        <v>107831</v>
      </c>
    </row>
    <row r="25" spans="1:2" x14ac:dyDescent="0.25">
      <c r="A25" s="12">
        <v>31</v>
      </c>
      <c r="B25" s="2">
        <v>73288</v>
      </c>
    </row>
    <row r="26" spans="1:2" x14ac:dyDescent="0.25">
      <c r="A26" s="12">
        <v>32</v>
      </c>
      <c r="B26" s="2">
        <v>87259</v>
      </c>
    </row>
    <row r="27" spans="1:2" x14ac:dyDescent="0.25">
      <c r="A27" s="12">
        <v>33</v>
      </c>
      <c r="B27" s="2">
        <v>64959</v>
      </c>
    </row>
    <row r="28" spans="1:2" x14ac:dyDescent="0.25">
      <c r="A28" s="12">
        <v>34</v>
      </c>
      <c r="B28" s="2">
        <v>46806</v>
      </c>
    </row>
    <row r="29" spans="1:2" x14ac:dyDescent="0.25">
      <c r="A29" s="12" t="s">
        <v>21</v>
      </c>
      <c r="B29" s="2">
        <v>134620</v>
      </c>
    </row>
    <row r="30" spans="1:2" x14ac:dyDescent="0.25">
      <c r="A30" s="12" t="s">
        <v>22</v>
      </c>
      <c r="B30" s="2">
        <v>42930</v>
      </c>
    </row>
    <row r="31" spans="1:2" x14ac:dyDescent="0.25">
      <c r="A31" s="12" t="s">
        <v>23</v>
      </c>
      <c r="B31" s="2">
        <v>5332</v>
      </c>
    </row>
    <row r="32" spans="1:2" x14ac:dyDescent="0.25">
      <c r="A32" s="12" t="s">
        <v>24</v>
      </c>
      <c r="B32" s="2">
        <v>1491</v>
      </c>
    </row>
    <row r="33" spans="1:2" x14ac:dyDescent="0.25">
      <c r="A33" s="12" t="s">
        <v>26</v>
      </c>
      <c r="B33" s="2">
        <v>35738</v>
      </c>
    </row>
    <row r="34" spans="1:2" x14ac:dyDescent="0.25">
      <c r="A34" s="12" t="s">
        <v>7</v>
      </c>
      <c r="B34" s="2">
        <v>2885411</v>
      </c>
    </row>
    <row r="36" spans="1:2" x14ac:dyDescent="0.25">
      <c r="A36" s="33" t="s">
        <v>59</v>
      </c>
    </row>
    <row r="38" spans="1:2" x14ac:dyDescent="0.25">
      <c r="A38" t="s">
        <v>6</v>
      </c>
    </row>
    <row r="39" spans="1:2" x14ac:dyDescent="0.25">
      <c r="A39" s="5">
        <v>15</v>
      </c>
      <c r="B39" s="2">
        <v>2496</v>
      </c>
    </row>
    <row r="40" spans="1:2" x14ac:dyDescent="0.25">
      <c r="A40" s="5">
        <v>16</v>
      </c>
      <c r="B40" s="2">
        <v>6936</v>
      </c>
    </row>
    <row r="41" spans="1:2" x14ac:dyDescent="0.25">
      <c r="A41" s="5">
        <v>17</v>
      </c>
      <c r="B41" s="2">
        <v>18634</v>
      </c>
    </row>
    <row r="42" spans="1:2" x14ac:dyDescent="0.25">
      <c r="A42" s="5">
        <v>18</v>
      </c>
      <c r="B42" s="2">
        <v>86035</v>
      </c>
    </row>
    <row r="43" spans="1:2" x14ac:dyDescent="0.25">
      <c r="A43" s="5">
        <v>19</v>
      </c>
      <c r="B43" s="2">
        <v>294721</v>
      </c>
    </row>
    <row r="44" spans="1:2" x14ac:dyDescent="0.25">
      <c r="A44" s="5">
        <v>20</v>
      </c>
      <c r="B44" s="2">
        <v>292773</v>
      </c>
    </row>
    <row r="45" spans="1:2" x14ac:dyDescent="0.25">
      <c r="A45" s="5">
        <v>21</v>
      </c>
      <c r="B45" s="2">
        <v>190967</v>
      </c>
    </row>
    <row r="46" spans="1:2" x14ac:dyDescent="0.25">
      <c r="A46" s="5">
        <v>22</v>
      </c>
      <c r="B46" s="2">
        <v>223596</v>
      </c>
    </row>
    <row r="47" spans="1:2" x14ac:dyDescent="0.25">
      <c r="A47" s="5">
        <v>23</v>
      </c>
      <c r="B47" s="2">
        <v>224569</v>
      </c>
    </row>
    <row r="48" spans="1:2" x14ac:dyDescent="0.25">
      <c r="A48" s="6">
        <v>24</v>
      </c>
      <c r="B48" s="2">
        <v>189017</v>
      </c>
    </row>
    <row r="49" spans="1:2" x14ac:dyDescent="0.25">
      <c r="A49" s="12">
        <v>25</v>
      </c>
      <c r="B49" s="2">
        <v>185932</v>
      </c>
    </row>
    <row r="50" spans="1:2" x14ac:dyDescent="0.25">
      <c r="A50" s="12">
        <v>26</v>
      </c>
      <c r="B50" s="2">
        <v>160045</v>
      </c>
    </row>
    <row r="51" spans="1:2" x14ac:dyDescent="0.25">
      <c r="A51" s="12">
        <v>27</v>
      </c>
      <c r="B51" s="2">
        <v>153184</v>
      </c>
    </row>
    <row r="52" spans="1:2" x14ac:dyDescent="0.25">
      <c r="A52" s="12">
        <v>28</v>
      </c>
      <c r="B52" s="2">
        <v>145479</v>
      </c>
    </row>
    <row r="53" spans="1:2" x14ac:dyDescent="0.25">
      <c r="A53" s="12">
        <v>29</v>
      </c>
      <c r="B53" s="2">
        <v>110673</v>
      </c>
    </row>
    <row r="54" spans="1:2" x14ac:dyDescent="0.25">
      <c r="A54" s="12">
        <v>30</v>
      </c>
      <c r="B54" s="2">
        <v>107831</v>
      </c>
    </row>
    <row r="55" spans="1:2" x14ac:dyDescent="0.25">
      <c r="A55" s="12">
        <v>31</v>
      </c>
      <c r="B55" s="2">
        <v>73288</v>
      </c>
    </row>
    <row r="56" spans="1:2" x14ac:dyDescent="0.25">
      <c r="A56" s="12">
        <v>32</v>
      </c>
      <c r="B56" s="2">
        <v>87259</v>
      </c>
    </row>
    <row r="57" spans="1:2" x14ac:dyDescent="0.25">
      <c r="A57" s="12">
        <v>33</v>
      </c>
      <c r="B57" s="2">
        <v>64959</v>
      </c>
    </row>
    <row r="58" spans="1:2" x14ac:dyDescent="0.25">
      <c r="A58" s="12">
        <v>34</v>
      </c>
      <c r="B58" s="2">
        <v>46806</v>
      </c>
    </row>
    <row r="59" spans="1:2" x14ac:dyDescent="0.25">
      <c r="A59" s="12">
        <v>35</v>
      </c>
      <c r="B59" s="2">
        <f>B29/5</f>
        <v>26924</v>
      </c>
    </row>
    <row r="60" spans="1:2" x14ac:dyDescent="0.25">
      <c r="A60" s="13">
        <v>36</v>
      </c>
      <c r="B60" s="2">
        <f>B59</f>
        <v>26924</v>
      </c>
    </row>
    <row r="61" spans="1:2" x14ac:dyDescent="0.25">
      <c r="A61" s="13">
        <v>37</v>
      </c>
      <c r="B61" s="2">
        <f t="shared" ref="B61:B63" si="0">B60</f>
        <v>26924</v>
      </c>
    </row>
    <row r="62" spans="1:2" x14ac:dyDescent="0.25">
      <c r="A62" s="13">
        <v>38</v>
      </c>
      <c r="B62" s="2">
        <f t="shared" si="0"/>
        <v>26924</v>
      </c>
    </row>
    <row r="63" spans="1:2" x14ac:dyDescent="0.25">
      <c r="A63" s="13">
        <v>39</v>
      </c>
      <c r="B63" s="2">
        <f t="shared" si="0"/>
        <v>26924</v>
      </c>
    </row>
    <row r="64" spans="1:2" x14ac:dyDescent="0.25">
      <c r="A64" s="13">
        <v>40</v>
      </c>
      <c r="B64" s="2">
        <f>B30/10</f>
        <v>4293</v>
      </c>
    </row>
    <row r="65" spans="1:2" x14ac:dyDescent="0.25">
      <c r="A65" s="13">
        <v>41</v>
      </c>
      <c r="B65" s="2">
        <f>B64</f>
        <v>4293</v>
      </c>
    </row>
    <row r="66" spans="1:2" x14ac:dyDescent="0.25">
      <c r="A66" s="13">
        <v>42</v>
      </c>
      <c r="B66" s="2">
        <f t="shared" ref="B66:B73" si="1">B65</f>
        <v>4293</v>
      </c>
    </row>
    <row r="67" spans="1:2" x14ac:dyDescent="0.25">
      <c r="A67" s="13">
        <v>43</v>
      </c>
      <c r="B67" s="2">
        <f t="shared" si="1"/>
        <v>4293</v>
      </c>
    </row>
    <row r="68" spans="1:2" x14ac:dyDescent="0.25">
      <c r="A68" s="13">
        <v>44</v>
      </c>
      <c r="B68" s="2">
        <f t="shared" si="1"/>
        <v>4293</v>
      </c>
    </row>
    <row r="69" spans="1:2" x14ac:dyDescent="0.25">
      <c r="A69" s="13">
        <v>45</v>
      </c>
      <c r="B69" s="2">
        <f t="shared" si="1"/>
        <v>4293</v>
      </c>
    </row>
    <row r="70" spans="1:2" x14ac:dyDescent="0.25">
      <c r="A70" s="13">
        <v>46</v>
      </c>
      <c r="B70" s="2">
        <f t="shared" si="1"/>
        <v>4293</v>
      </c>
    </row>
    <row r="71" spans="1:2" x14ac:dyDescent="0.25">
      <c r="A71" s="13">
        <v>47</v>
      </c>
      <c r="B71" s="2">
        <f t="shared" si="1"/>
        <v>4293</v>
      </c>
    </row>
    <row r="72" spans="1:2" x14ac:dyDescent="0.25">
      <c r="A72" s="13">
        <v>48</v>
      </c>
      <c r="B72" s="2">
        <f t="shared" si="1"/>
        <v>4293</v>
      </c>
    </row>
    <row r="73" spans="1:2" x14ac:dyDescent="0.25">
      <c r="A73" s="13">
        <v>49</v>
      </c>
      <c r="B73" s="2">
        <f t="shared" si="1"/>
        <v>4293</v>
      </c>
    </row>
    <row r="74" spans="1:2" x14ac:dyDescent="0.25">
      <c r="A74" s="12">
        <v>50</v>
      </c>
      <c r="B74" s="2">
        <f>B31/10</f>
        <v>533.20000000000005</v>
      </c>
    </row>
    <row r="75" spans="1:2" x14ac:dyDescent="0.25">
      <c r="A75" s="12">
        <v>51</v>
      </c>
      <c r="B75" s="2">
        <f>B74</f>
        <v>533.20000000000005</v>
      </c>
    </row>
    <row r="76" spans="1:2" x14ac:dyDescent="0.25">
      <c r="A76" s="12">
        <v>52</v>
      </c>
      <c r="B76" s="2">
        <f t="shared" ref="B76:B83" si="2">B75</f>
        <v>533.20000000000005</v>
      </c>
    </row>
    <row r="77" spans="1:2" x14ac:dyDescent="0.25">
      <c r="A77" s="12">
        <v>53</v>
      </c>
      <c r="B77" s="2">
        <f t="shared" si="2"/>
        <v>533.20000000000005</v>
      </c>
    </row>
    <row r="78" spans="1:2" x14ac:dyDescent="0.25">
      <c r="A78" s="12">
        <v>54</v>
      </c>
      <c r="B78" s="2">
        <f t="shared" si="2"/>
        <v>533.20000000000005</v>
      </c>
    </row>
    <row r="79" spans="1:2" x14ac:dyDescent="0.25">
      <c r="A79" s="12">
        <v>55</v>
      </c>
      <c r="B79" s="2">
        <f t="shared" si="2"/>
        <v>533.20000000000005</v>
      </c>
    </row>
    <row r="80" spans="1:2" x14ac:dyDescent="0.25">
      <c r="A80" s="12">
        <v>56</v>
      </c>
      <c r="B80" s="2">
        <f t="shared" si="2"/>
        <v>533.20000000000005</v>
      </c>
    </row>
    <row r="81" spans="1:17" x14ac:dyDescent="0.25">
      <c r="A81" s="12">
        <v>57</v>
      </c>
      <c r="B81" s="2">
        <f t="shared" si="2"/>
        <v>533.20000000000005</v>
      </c>
    </row>
    <row r="82" spans="1:17" x14ac:dyDescent="0.25">
      <c r="A82" s="12">
        <v>58</v>
      </c>
      <c r="B82" s="2">
        <f t="shared" si="2"/>
        <v>533.20000000000005</v>
      </c>
    </row>
    <row r="83" spans="1:17" x14ac:dyDescent="0.25">
      <c r="A83" s="12">
        <v>59</v>
      </c>
      <c r="B83" s="2">
        <f t="shared" si="2"/>
        <v>533.20000000000005</v>
      </c>
    </row>
    <row r="84" spans="1:17" x14ac:dyDescent="0.25">
      <c r="A84" s="12">
        <v>60</v>
      </c>
      <c r="B84" s="2">
        <f>B32/10</f>
        <v>149.1</v>
      </c>
    </row>
    <row r="85" spans="1:17" x14ac:dyDescent="0.25">
      <c r="A85" s="13">
        <v>61</v>
      </c>
      <c r="B85" s="2">
        <f>B84</f>
        <v>149.1</v>
      </c>
    </row>
    <row r="86" spans="1:17" x14ac:dyDescent="0.25">
      <c r="A86" s="13">
        <v>62</v>
      </c>
      <c r="B86" s="2">
        <f t="shared" ref="B86:B93" si="3">B85</f>
        <v>149.1</v>
      </c>
    </row>
    <row r="87" spans="1:17" x14ac:dyDescent="0.25">
      <c r="A87" s="13">
        <v>63</v>
      </c>
      <c r="B87" s="2">
        <f t="shared" si="3"/>
        <v>149.1</v>
      </c>
    </row>
    <row r="88" spans="1:17" x14ac:dyDescent="0.25">
      <c r="A88" s="13">
        <v>64</v>
      </c>
      <c r="B88" s="2">
        <f t="shared" si="3"/>
        <v>149.1</v>
      </c>
    </row>
    <row r="89" spans="1:17" x14ac:dyDescent="0.25">
      <c r="A89" s="13">
        <v>65</v>
      </c>
      <c r="B89" s="2">
        <f t="shared" si="3"/>
        <v>149.1</v>
      </c>
    </row>
    <row r="90" spans="1:17" x14ac:dyDescent="0.25">
      <c r="A90" s="13">
        <v>66</v>
      </c>
      <c r="B90" s="2">
        <f t="shared" si="3"/>
        <v>149.1</v>
      </c>
    </row>
    <row r="91" spans="1:17" x14ac:dyDescent="0.25">
      <c r="A91" s="13">
        <v>67</v>
      </c>
      <c r="B91" s="2">
        <f t="shared" si="3"/>
        <v>149.1</v>
      </c>
    </row>
    <row r="92" spans="1:17" x14ac:dyDescent="0.25">
      <c r="A92" s="13">
        <v>68</v>
      </c>
      <c r="B92" s="2">
        <f t="shared" si="3"/>
        <v>149.1</v>
      </c>
    </row>
    <row r="93" spans="1:17" x14ac:dyDescent="0.25">
      <c r="A93" s="13">
        <v>69</v>
      </c>
      <c r="B93" s="2">
        <f t="shared" si="3"/>
        <v>149.1</v>
      </c>
    </row>
    <row r="96" spans="1:17" x14ac:dyDescent="0.25">
      <c r="A96" s="41" t="s">
        <v>81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</row>
    <row r="97" spans="1:14" x14ac:dyDescent="0.25">
      <c r="A97" t="s">
        <v>62</v>
      </c>
    </row>
    <row r="98" spans="1:14" x14ac:dyDescent="0.25">
      <c r="A98" t="s">
        <v>63</v>
      </c>
    </row>
    <row r="99" spans="1:14" x14ac:dyDescent="0.25">
      <c r="A99" t="s">
        <v>67</v>
      </c>
    </row>
    <row r="100" spans="1:14" x14ac:dyDescent="0.25">
      <c r="A100" t="s">
        <v>64</v>
      </c>
    </row>
    <row r="101" spans="1:14" x14ac:dyDescent="0.25">
      <c r="A101" t="s">
        <v>65</v>
      </c>
    </row>
    <row r="102" spans="1:14" x14ac:dyDescent="0.25">
      <c r="A102" t="s">
        <v>66</v>
      </c>
    </row>
    <row r="104" spans="1:14" x14ac:dyDescent="0.25">
      <c r="A104" t="s">
        <v>6</v>
      </c>
      <c r="B104" s="42">
        <v>15</v>
      </c>
      <c r="C104" s="42" t="s">
        <v>68</v>
      </c>
      <c r="D104" s="42">
        <v>18</v>
      </c>
      <c r="E104" s="42">
        <v>19</v>
      </c>
      <c r="F104" s="42" t="s">
        <v>17</v>
      </c>
      <c r="G104" s="42" t="s">
        <v>18</v>
      </c>
      <c r="H104" s="42" t="s">
        <v>19</v>
      </c>
      <c r="I104" s="42" t="s">
        <v>69</v>
      </c>
      <c r="J104" s="42" t="s">
        <v>22</v>
      </c>
      <c r="K104" s="42" t="s">
        <v>23</v>
      </c>
      <c r="L104" s="42" t="s">
        <v>24</v>
      </c>
      <c r="M104" s="42" t="s">
        <v>26</v>
      </c>
      <c r="N104" s="42" t="s">
        <v>7</v>
      </c>
    </row>
    <row r="105" spans="1:14" x14ac:dyDescent="0.25">
      <c r="A105" t="s">
        <v>70</v>
      </c>
      <c r="B105" s="43">
        <v>1239</v>
      </c>
      <c r="C105" s="43">
        <v>13165</v>
      </c>
      <c r="D105" s="43">
        <v>57115</v>
      </c>
      <c r="E105" s="43">
        <v>214608</v>
      </c>
      <c r="F105" s="43">
        <v>286127</v>
      </c>
      <c r="G105" s="43">
        <v>820047</v>
      </c>
      <c r="H105" s="43">
        <v>588148</v>
      </c>
      <c r="I105" s="43">
        <v>411382</v>
      </c>
      <c r="J105" s="43">
        <v>28716</v>
      </c>
      <c r="K105" s="43">
        <v>3055</v>
      </c>
      <c r="L105" s="43">
        <v>795</v>
      </c>
      <c r="M105" s="43">
        <v>5553</v>
      </c>
      <c r="N105" s="43">
        <v>2143823</v>
      </c>
    </row>
    <row r="106" spans="1:14" x14ac:dyDescent="0.25">
      <c r="A106" t="s">
        <v>74</v>
      </c>
      <c r="B106" s="43">
        <v>20</v>
      </c>
      <c r="C106" s="43">
        <v>196</v>
      </c>
      <c r="D106" s="43">
        <v>422</v>
      </c>
      <c r="E106" s="43">
        <v>1773</v>
      </c>
      <c r="F106" s="43">
        <v>2411</v>
      </c>
      <c r="G106" s="43">
        <v>13317</v>
      </c>
      <c r="H106" s="43">
        <v>10074</v>
      </c>
      <c r="I106" s="43">
        <v>4811</v>
      </c>
      <c r="J106" s="43">
        <v>260</v>
      </c>
      <c r="K106" s="43">
        <v>57</v>
      </c>
      <c r="L106" s="43">
        <v>12</v>
      </c>
      <c r="M106" s="43">
        <v>157</v>
      </c>
      <c r="N106" s="43">
        <v>31099</v>
      </c>
    </row>
    <row r="107" spans="1:14" x14ac:dyDescent="0.25">
      <c r="A107" t="s">
        <v>71</v>
      </c>
      <c r="B107" s="43">
        <v>17</v>
      </c>
      <c r="C107" s="43">
        <v>278</v>
      </c>
      <c r="D107" s="43">
        <v>919</v>
      </c>
      <c r="E107" s="43">
        <v>8474</v>
      </c>
      <c r="F107" s="43">
        <v>9688</v>
      </c>
      <c r="G107" s="43">
        <v>17833</v>
      </c>
      <c r="H107" s="43">
        <v>14590</v>
      </c>
      <c r="I107" s="43">
        <v>7918</v>
      </c>
      <c r="J107" s="43">
        <v>499</v>
      </c>
      <c r="K107" s="43">
        <v>74</v>
      </c>
      <c r="L107" s="43">
        <v>23</v>
      </c>
      <c r="M107" s="43">
        <v>173</v>
      </c>
      <c r="N107" s="43">
        <v>50798</v>
      </c>
    </row>
    <row r="108" spans="1:14" x14ac:dyDescent="0.25">
      <c r="A108" t="s">
        <v>72</v>
      </c>
      <c r="B108" s="43">
        <v>40</v>
      </c>
      <c r="C108" s="43">
        <v>366</v>
      </c>
      <c r="D108" s="43">
        <v>1414</v>
      </c>
      <c r="E108" s="43">
        <v>11797</v>
      </c>
      <c r="F108" s="43">
        <v>13617</v>
      </c>
      <c r="G108" s="43">
        <v>26313</v>
      </c>
      <c r="H108" s="43">
        <v>20912</v>
      </c>
      <c r="I108" s="43">
        <v>11314</v>
      </c>
      <c r="J108" s="43">
        <v>595</v>
      </c>
      <c r="K108" s="43">
        <v>85</v>
      </c>
      <c r="L108" s="43">
        <v>30</v>
      </c>
      <c r="M108" s="43">
        <v>245</v>
      </c>
      <c r="N108" s="43">
        <v>73111</v>
      </c>
    </row>
    <row r="109" spans="1:14" x14ac:dyDescent="0.25">
      <c r="A109" t="s">
        <v>73</v>
      </c>
      <c r="B109" s="43">
        <v>18</v>
      </c>
      <c r="C109" s="43">
        <v>106</v>
      </c>
      <c r="D109" s="43">
        <v>166</v>
      </c>
      <c r="E109" s="43">
        <v>380</v>
      </c>
      <c r="F109" s="43">
        <v>670</v>
      </c>
      <c r="G109" s="43">
        <v>1974</v>
      </c>
      <c r="H109" s="43">
        <v>1694</v>
      </c>
      <c r="I109" s="43">
        <v>1042</v>
      </c>
      <c r="J109" s="43">
        <v>128</v>
      </c>
      <c r="K109" s="43">
        <v>24</v>
      </c>
      <c r="L109" s="43">
        <v>2</v>
      </c>
      <c r="M109" s="43">
        <v>11</v>
      </c>
      <c r="N109" s="43">
        <v>5545</v>
      </c>
    </row>
    <row r="110" spans="1:14" x14ac:dyDescent="0.25">
      <c r="A110" t="s">
        <v>75</v>
      </c>
      <c r="B110" s="43">
        <v>22</v>
      </c>
      <c r="C110" s="43">
        <v>226</v>
      </c>
      <c r="D110" s="43">
        <v>808</v>
      </c>
      <c r="E110" s="43">
        <v>2915</v>
      </c>
      <c r="F110" s="43">
        <v>3971</v>
      </c>
      <c r="G110" s="43">
        <v>15904</v>
      </c>
      <c r="H110" s="43">
        <v>11001</v>
      </c>
      <c r="I110" s="43">
        <v>5934</v>
      </c>
      <c r="J110" s="43">
        <v>234</v>
      </c>
      <c r="K110" s="43">
        <v>21</v>
      </c>
      <c r="L110" s="43">
        <v>4</v>
      </c>
      <c r="M110" s="43">
        <v>72</v>
      </c>
      <c r="N110" s="43">
        <v>37141</v>
      </c>
    </row>
    <row r="111" spans="1:14" x14ac:dyDescent="0.25">
      <c r="A111" s="34" t="s">
        <v>76</v>
      </c>
      <c r="B111" s="43">
        <v>14</v>
      </c>
      <c r="C111" s="43">
        <v>90</v>
      </c>
      <c r="D111" s="43">
        <v>138</v>
      </c>
      <c r="E111" s="43">
        <v>341</v>
      </c>
      <c r="F111" s="43">
        <v>583</v>
      </c>
      <c r="G111" s="43">
        <v>1768</v>
      </c>
      <c r="H111" s="43">
        <v>1050</v>
      </c>
      <c r="I111" s="43">
        <v>535</v>
      </c>
      <c r="J111" s="43">
        <v>95</v>
      </c>
      <c r="K111" s="43">
        <v>26</v>
      </c>
      <c r="L111" s="43">
        <v>2</v>
      </c>
      <c r="M111" s="43">
        <v>8</v>
      </c>
      <c r="N111" s="43">
        <v>4067</v>
      </c>
    </row>
    <row r="112" spans="1:14" x14ac:dyDescent="0.25">
      <c r="A112" s="44" t="s">
        <v>7</v>
      </c>
      <c r="B112" s="2">
        <f t="shared" ref="B112:N112" si="4">B105+B111-SUM(B106:B110)</f>
        <v>1136</v>
      </c>
      <c r="C112" s="2">
        <f t="shared" si="4"/>
        <v>12083</v>
      </c>
      <c r="D112" s="2">
        <f t="shared" si="4"/>
        <v>53524</v>
      </c>
      <c r="E112" s="2">
        <f t="shared" si="4"/>
        <v>189610</v>
      </c>
      <c r="F112" s="2">
        <f t="shared" si="4"/>
        <v>256353</v>
      </c>
      <c r="G112" s="2">
        <f t="shared" si="4"/>
        <v>746474</v>
      </c>
      <c r="H112" s="2">
        <f t="shared" si="4"/>
        <v>530927</v>
      </c>
      <c r="I112" s="2">
        <f t="shared" si="4"/>
        <v>380898</v>
      </c>
      <c r="J112" s="2">
        <f t="shared" si="4"/>
        <v>27095</v>
      </c>
      <c r="K112" s="2">
        <f t="shared" si="4"/>
        <v>2820</v>
      </c>
      <c r="L112" s="2">
        <f t="shared" si="4"/>
        <v>726</v>
      </c>
      <c r="M112" s="2">
        <f t="shared" si="4"/>
        <v>4903</v>
      </c>
      <c r="N112" s="2">
        <f t="shared" si="4"/>
        <v>1950196</v>
      </c>
    </row>
    <row r="113" spans="1:14" x14ac:dyDescent="0.25">
      <c r="F113" s="2"/>
      <c r="N113" s="2"/>
    </row>
    <row r="114" spans="1:14" x14ac:dyDescent="0.25">
      <c r="A114" t="s">
        <v>82</v>
      </c>
      <c r="F114" s="2"/>
      <c r="N114" s="2"/>
    </row>
    <row r="115" spans="1:14" x14ac:dyDescent="0.25">
      <c r="F115" s="2"/>
      <c r="N115" s="2"/>
    </row>
    <row r="116" spans="1:14" x14ac:dyDescent="0.25">
      <c r="A116" t="s">
        <v>70</v>
      </c>
      <c r="F116" s="2">
        <f>F105-SUM(B105:E105)</f>
        <v>0</v>
      </c>
      <c r="N116" s="2">
        <f>N105-SUM(B105:E105)-SUM(G105:M105)</f>
        <v>0</v>
      </c>
    </row>
    <row r="117" spans="1:14" x14ac:dyDescent="0.25">
      <c r="A117" t="s">
        <v>74</v>
      </c>
      <c r="F117" s="2">
        <f t="shared" ref="F117:F123" si="5">F106-SUM(B106:E106)</f>
        <v>0</v>
      </c>
      <c r="N117" s="2">
        <f t="shared" ref="N117:N123" si="6">N106-SUM(B106:E106)-SUM(G106:M106)</f>
        <v>0</v>
      </c>
    </row>
    <row r="118" spans="1:14" x14ac:dyDescent="0.25">
      <c r="A118" t="s">
        <v>71</v>
      </c>
      <c r="F118" s="2">
        <f t="shared" si="5"/>
        <v>0</v>
      </c>
      <c r="N118" s="2">
        <f t="shared" si="6"/>
        <v>0</v>
      </c>
    </row>
    <row r="119" spans="1:14" x14ac:dyDescent="0.25">
      <c r="A119" t="s">
        <v>72</v>
      </c>
      <c r="F119" s="2">
        <f t="shared" si="5"/>
        <v>0</v>
      </c>
      <c r="N119" s="2">
        <f t="shared" si="6"/>
        <v>0</v>
      </c>
    </row>
    <row r="120" spans="1:14" x14ac:dyDescent="0.25">
      <c r="A120" t="s">
        <v>73</v>
      </c>
      <c r="F120" s="2">
        <f t="shared" si="5"/>
        <v>0</v>
      </c>
      <c r="N120" s="2">
        <f t="shared" si="6"/>
        <v>0</v>
      </c>
    </row>
    <row r="121" spans="1:14" x14ac:dyDescent="0.25">
      <c r="A121" t="s">
        <v>75</v>
      </c>
      <c r="F121" s="2">
        <f t="shared" si="5"/>
        <v>0</v>
      </c>
      <c r="N121" s="2">
        <f t="shared" si="6"/>
        <v>0</v>
      </c>
    </row>
    <row r="122" spans="1:14" x14ac:dyDescent="0.25">
      <c r="A122" s="34" t="s">
        <v>76</v>
      </c>
      <c r="F122" s="2">
        <f t="shared" si="5"/>
        <v>0</v>
      </c>
      <c r="N122" s="2">
        <f t="shared" si="6"/>
        <v>0</v>
      </c>
    </row>
    <row r="123" spans="1:14" x14ac:dyDescent="0.25">
      <c r="A123" s="44" t="s">
        <v>7</v>
      </c>
      <c r="F123" s="2">
        <f t="shared" si="5"/>
        <v>0</v>
      </c>
      <c r="N123" s="2">
        <f t="shared" si="6"/>
        <v>0</v>
      </c>
    </row>
    <row r="124" spans="1:14" x14ac:dyDescent="0.25">
      <c r="A124" s="43"/>
    </row>
    <row r="125" spans="1:14" ht="30" x14ac:dyDescent="0.25">
      <c r="A125" s="46" t="s">
        <v>6</v>
      </c>
      <c r="B125" s="47" t="s">
        <v>85</v>
      </c>
      <c r="C125" s="47" t="s">
        <v>83</v>
      </c>
      <c r="D125" s="47" t="s">
        <v>84</v>
      </c>
    </row>
    <row r="126" spans="1:14" x14ac:dyDescent="0.25">
      <c r="A126" s="34">
        <v>15</v>
      </c>
      <c r="B126" s="2">
        <v>1136</v>
      </c>
      <c r="C126">
        <v>1</v>
      </c>
      <c r="D126" s="51">
        <f>B126/C126</f>
        <v>1136</v>
      </c>
    </row>
    <row r="127" spans="1:14" x14ac:dyDescent="0.25">
      <c r="A127" s="34" t="s">
        <v>68</v>
      </c>
      <c r="B127" s="2">
        <v>12083</v>
      </c>
      <c r="C127">
        <v>2</v>
      </c>
      <c r="D127" s="51">
        <f t="shared" ref="D127:D136" si="7">B127/C127</f>
        <v>6041.5</v>
      </c>
    </row>
    <row r="128" spans="1:14" x14ac:dyDescent="0.25">
      <c r="A128" s="34">
        <v>18</v>
      </c>
      <c r="B128" s="2">
        <v>53524</v>
      </c>
      <c r="C128">
        <v>1</v>
      </c>
      <c r="D128" s="51">
        <f t="shared" si="7"/>
        <v>53524</v>
      </c>
    </row>
    <row r="129" spans="1:4" x14ac:dyDescent="0.25">
      <c r="A129" s="34">
        <v>19</v>
      </c>
      <c r="B129" s="2">
        <v>189610</v>
      </c>
      <c r="C129">
        <v>1</v>
      </c>
      <c r="D129" s="51">
        <f t="shared" si="7"/>
        <v>189610</v>
      </c>
    </row>
    <row r="130" spans="1:4" x14ac:dyDescent="0.25">
      <c r="A130" s="48" t="s">
        <v>17</v>
      </c>
      <c r="B130" s="49">
        <v>256353</v>
      </c>
      <c r="C130" s="50">
        <v>5</v>
      </c>
      <c r="D130" s="52">
        <f t="shared" si="7"/>
        <v>51270.6</v>
      </c>
    </row>
    <row r="131" spans="1:4" x14ac:dyDescent="0.25">
      <c r="A131" s="34" t="s">
        <v>18</v>
      </c>
      <c r="B131" s="2">
        <v>746474</v>
      </c>
      <c r="C131">
        <v>5</v>
      </c>
      <c r="D131" s="51">
        <f t="shared" si="7"/>
        <v>149294.79999999999</v>
      </c>
    </row>
    <row r="132" spans="1:4" x14ac:dyDescent="0.25">
      <c r="A132" s="34" t="s">
        <v>19</v>
      </c>
      <c r="B132" s="2">
        <v>530927</v>
      </c>
      <c r="C132">
        <v>5</v>
      </c>
      <c r="D132" s="51">
        <f t="shared" si="7"/>
        <v>106185.4</v>
      </c>
    </row>
    <row r="133" spans="1:4" x14ac:dyDescent="0.25">
      <c r="A133" s="34" t="s">
        <v>69</v>
      </c>
      <c r="B133" s="2">
        <v>380898</v>
      </c>
      <c r="C133">
        <v>10</v>
      </c>
      <c r="D133" s="51">
        <f t="shared" si="7"/>
        <v>38089.800000000003</v>
      </c>
    </row>
    <row r="134" spans="1:4" x14ac:dyDescent="0.25">
      <c r="A134" s="34" t="s">
        <v>22</v>
      </c>
      <c r="B134" s="2">
        <v>27095</v>
      </c>
      <c r="C134">
        <v>10</v>
      </c>
      <c r="D134" s="51">
        <f t="shared" si="7"/>
        <v>2709.5</v>
      </c>
    </row>
    <row r="135" spans="1:4" x14ac:dyDescent="0.25">
      <c r="A135" s="34" t="s">
        <v>23</v>
      </c>
      <c r="B135" s="2">
        <v>2820</v>
      </c>
      <c r="C135">
        <v>10</v>
      </c>
      <c r="D135" s="51">
        <f t="shared" si="7"/>
        <v>282</v>
      </c>
    </row>
    <row r="136" spans="1:4" x14ac:dyDescent="0.25">
      <c r="A136" s="34" t="s">
        <v>24</v>
      </c>
      <c r="B136" s="2">
        <v>726</v>
      </c>
      <c r="C136">
        <v>10</v>
      </c>
      <c r="D136" s="51">
        <f t="shared" si="7"/>
        <v>72.599999999999994</v>
      </c>
    </row>
    <row r="137" spans="1:4" x14ac:dyDescent="0.25">
      <c r="A137" s="34" t="s">
        <v>26</v>
      </c>
      <c r="B137" s="2">
        <v>4903</v>
      </c>
    </row>
    <row r="138" spans="1:4" x14ac:dyDescent="0.25">
      <c r="A138" s="34" t="s">
        <v>7</v>
      </c>
      <c r="B138" s="2">
        <v>1950196</v>
      </c>
    </row>
    <row r="139" spans="1:4" x14ac:dyDescent="0.25">
      <c r="A139" s="34"/>
      <c r="B139" s="2"/>
    </row>
    <row r="140" spans="1:4" x14ac:dyDescent="0.25">
      <c r="A140" t="s">
        <v>87</v>
      </c>
      <c r="B140" s="2"/>
    </row>
    <row r="141" spans="1:4" x14ac:dyDescent="0.25">
      <c r="A141" t="s">
        <v>88</v>
      </c>
      <c r="B141" s="2"/>
    </row>
    <row r="142" spans="1:4" x14ac:dyDescent="0.25">
      <c r="A142" s="45" t="s">
        <v>101</v>
      </c>
      <c r="B142" s="2"/>
    </row>
    <row r="143" spans="1:4" x14ac:dyDescent="0.25">
      <c r="A143" s="45" t="s">
        <v>102</v>
      </c>
      <c r="B143" s="2"/>
    </row>
    <row r="144" spans="1:4" x14ac:dyDescent="0.25">
      <c r="A144" s="45"/>
      <c r="B144" s="2"/>
    </row>
    <row r="145" spans="1:5" ht="30" x14ac:dyDescent="0.25">
      <c r="A145" s="56" t="s">
        <v>6</v>
      </c>
      <c r="B145" s="47" t="s">
        <v>103</v>
      </c>
      <c r="C145" s="56" t="s">
        <v>99</v>
      </c>
      <c r="E145" t="s">
        <v>12</v>
      </c>
    </row>
    <row r="146" spans="1:5" x14ac:dyDescent="0.25">
      <c r="A146" s="55">
        <v>15</v>
      </c>
      <c r="B146" s="2">
        <v>1136.0122679999999</v>
      </c>
      <c r="C146" s="2">
        <v>1136</v>
      </c>
      <c r="E146" s="55">
        <f>AVERAGE(B146) -C146</f>
        <v>1.2267999999949097E-2</v>
      </c>
    </row>
    <row r="147" spans="1:5" x14ac:dyDescent="0.25">
      <c r="A147" s="55">
        <v>16</v>
      </c>
      <c r="B147" s="2">
        <v>3270.325155</v>
      </c>
      <c r="C147" s="2">
        <v>6041.5</v>
      </c>
      <c r="E147" s="55">
        <f>AVERAGE(B147:B148) - C147</f>
        <v>0</v>
      </c>
    </row>
    <row r="148" spans="1:5" x14ac:dyDescent="0.25">
      <c r="A148" s="55">
        <v>17</v>
      </c>
      <c r="B148" s="2">
        <v>8812.6748449999996</v>
      </c>
      <c r="C148" s="2">
        <v>6041.5</v>
      </c>
    </row>
    <row r="149" spans="1:5" x14ac:dyDescent="0.25">
      <c r="A149" s="55">
        <v>18</v>
      </c>
      <c r="B149" s="2">
        <v>53524</v>
      </c>
      <c r="C149" s="2">
        <v>53524</v>
      </c>
      <c r="E149" s="55">
        <f>AVERAGE(B149) -C149</f>
        <v>0</v>
      </c>
    </row>
    <row r="150" spans="1:5" x14ac:dyDescent="0.25">
      <c r="A150" s="55">
        <v>19</v>
      </c>
      <c r="B150" s="2">
        <v>189610</v>
      </c>
      <c r="C150" s="2">
        <v>189610</v>
      </c>
      <c r="E150" s="55">
        <f>AVERAGE(B150) -C150</f>
        <v>0</v>
      </c>
    </row>
    <row r="151" spans="1:5" x14ac:dyDescent="0.25">
      <c r="A151" s="55">
        <v>20</v>
      </c>
      <c r="B151" s="2">
        <v>165826.28892799999</v>
      </c>
      <c r="C151" s="2">
        <v>149294.79999999999</v>
      </c>
      <c r="E151" s="55">
        <f>AVERAGE(B151:B155) - C151</f>
        <v>-3.3800024539232254E-5</v>
      </c>
    </row>
    <row r="152" spans="1:5" x14ac:dyDescent="0.25">
      <c r="A152" s="55">
        <v>21</v>
      </c>
      <c r="B152" s="2">
        <v>157114.790347</v>
      </c>
      <c r="C152" s="2">
        <v>149294.79999999999</v>
      </c>
    </row>
    <row r="153" spans="1:5" x14ac:dyDescent="0.25">
      <c r="A153" s="55">
        <v>22</v>
      </c>
      <c r="B153" s="2">
        <v>148860.94059799999</v>
      </c>
      <c r="C153" s="2">
        <v>149294.79999999999</v>
      </c>
    </row>
    <row r="154" spans="1:5" x14ac:dyDescent="0.25">
      <c r="A154" s="55">
        <v>23</v>
      </c>
      <c r="B154" s="2">
        <v>141040.697613</v>
      </c>
      <c r="C154" s="2">
        <v>149294.79999999999</v>
      </c>
    </row>
    <row r="155" spans="1:5" x14ac:dyDescent="0.25">
      <c r="A155" s="55">
        <v>24</v>
      </c>
      <c r="B155" s="2">
        <v>133631.28234500001</v>
      </c>
      <c r="C155" s="2">
        <v>149294.79999999999</v>
      </c>
    </row>
    <row r="156" spans="1:5" x14ac:dyDescent="0.25">
      <c r="A156" s="55">
        <v>25</v>
      </c>
      <c r="B156" s="2">
        <v>126611.112418</v>
      </c>
      <c r="C156" s="2">
        <v>106185.4</v>
      </c>
      <c r="E156" s="55">
        <f>AVERAGE(B156:B160) - C156</f>
        <v>-6.5999920479953289E-6</v>
      </c>
    </row>
    <row r="157" spans="1:5" x14ac:dyDescent="0.25">
      <c r="A157" s="55">
        <v>26</v>
      </c>
      <c r="B157" s="2">
        <v>116822.645625</v>
      </c>
      <c r="C157" s="2">
        <v>106185.4</v>
      </c>
    </row>
    <row r="158" spans="1:5" x14ac:dyDescent="0.25">
      <c r="A158" s="55">
        <v>27</v>
      </c>
      <c r="B158" s="2">
        <v>106585.49572799999</v>
      </c>
      <c r="C158" s="2">
        <v>106185.4</v>
      </c>
    </row>
    <row r="159" spans="1:5" x14ac:dyDescent="0.25">
      <c r="A159" s="55">
        <v>28</v>
      </c>
      <c r="B159" s="2">
        <v>95949.350600000005</v>
      </c>
      <c r="C159" s="2">
        <v>106185.4</v>
      </c>
    </row>
    <row r="160" spans="1:5" x14ac:dyDescent="0.25">
      <c r="A160" s="55">
        <v>29</v>
      </c>
      <c r="B160" s="2">
        <v>84958.395596000002</v>
      </c>
      <c r="C160" s="2">
        <v>106185.4</v>
      </c>
    </row>
    <row r="161" spans="1:5" x14ac:dyDescent="0.25">
      <c r="A161" s="55">
        <v>30</v>
      </c>
      <c r="B161" s="2">
        <v>73651.922919999997</v>
      </c>
      <c r="C161" s="2">
        <v>38089.800000000003</v>
      </c>
      <c r="E161" s="55">
        <f>AVERAGE(B161:B170) -C161</f>
        <v>1.8899991118814796E-5</v>
      </c>
    </row>
    <row r="162" spans="1:5" x14ac:dyDescent="0.25">
      <c r="A162" s="55">
        <v>31</v>
      </c>
      <c r="B162" s="2">
        <v>62668.348621999998</v>
      </c>
      <c r="C162" s="2">
        <v>38089.800000000003</v>
      </c>
    </row>
    <row r="163" spans="1:5" x14ac:dyDescent="0.25">
      <c r="A163" s="55">
        <v>32</v>
      </c>
      <c r="B163" s="2">
        <v>53337.745343000002</v>
      </c>
      <c r="C163" s="2">
        <v>38089.800000000003</v>
      </c>
    </row>
    <row r="164" spans="1:5" x14ac:dyDescent="0.25">
      <c r="A164" s="55">
        <v>33</v>
      </c>
      <c r="B164" s="2">
        <v>45294.516090999998</v>
      </c>
      <c r="C164" s="2">
        <v>38089.800000000003</v>
      </c>
    </row>
    <row r="165" spans="1:5" x14ac:dyDescent="0.25">
      <c r="A165" s="55">
        <v>34</v>
      </c>
      <c r="B165" s="2">
        <v>38253.925039000002</v>
      </c>
      <c r="C165" s="2">
        <v>38089.800000000003</v>
      </c>
    </row>
    <row r="166" spans="1:5" x14ac:dyDescent="0.25">
      <c r="A166" s="55">
        <v>35</v>
      </c>
      <c r="B166" s="2">
        <v>31994.213</v>
      </c>
      <c r="C166" s="2">
        <v>38089.800000000003</v>
      </c>
    </row>
    <row r="167" spans="1:5" x14ac:dyDescent="0.25">
      <c r="A167" s="55">
        <v>36</v>
      </c>
      <c r="B167" s="2">
        <v>26342.668526000001</v>
      </c>
      <c r="C167" s="2">
        <v>38089.800000000003</v>
      </c>
    </row>
    <row r="168" spans="1:5" x14ac:dyDescent="0.25">
      <c r="A168" s="55">
        <v>37</v>
      </c>
      <c r="B168" s="2">
        <v>21164.779741999999</v>
      </c>
      <c r="C168" s="2">
        <v>38089.800000000003</v>
      </c>
    </row>
    <row r="169" spans="1:5" x14ac:dyDescent="0.25">
      <c r="A169" s="55">
        <v>38</v>
      </c>
      <c r="B169" s="2">
        <v>16355.785529000001</v>
      </c>
      <c r="C169" s="2">
        <v>38089.800000000003</v>
      </c>
    </row>
    <row r="170" spans="1:5" x14ac:dyDescent="0.25">
      <c r="A170" s="55">
        <v>39</v>
      </c>
      <c r="B170" s="2">
        <v>11834.095377</v>
      </c>
      <c r="C170" s="2">
        <v>38089.800000000003</v>
      </c>
    </row>
    <row r="171" spans="1:5" x14ac:dyDescent="0.25">
      <c r="A171" s="55">
        <v>40</v>
      </c>
      <c r="B171" s="2">
        <v>7536.164616</v>
      </c>
      <c r="C171" s="2">
        <v>2709.5</v>
      </c>
      <c r="E171" s="55">
        <f>AVERAGE(B171:B180) -C171</f>
        <v>-3.9599999581696466E-5</v>
      </c>
    </row>
    <row r="172" spans="1:5" x14ac:dyDescent="0.25">
      <c r="A172" s="55">
        <v>41</v>
      </c>
      <c r="B172" s="2">
        <v>5535.9728709999999</v>
      </c>
      <c r="C172" s="2">
        <v>2709.5</v>
      </c>
    </row>
    <row r="173" spans="1:5" x14ac:dyDescent="0.25">
      <c r="A173" s="55">
        <v>42</v>
      </c>
      <c r="B173" s="2">
        <v>4066.656872</v>
      </c>
      <c r="C173" s="2">
        <v>2709.5</v>
      </c>
    </row>
    <row r="174" spans="1:5" x14ac:dyDescent="0.25">
      <c r="A174" s="55">
        <v>43</v>
      </c>
      <c r="B174" s="2">
        <v>2987.315599</v>
      </c>
      <c r="C174" s="2">
        <v>2709.5</v>
      </c>
    </row>
    <row r="175" spans="1:5" x14ac:dyDescent="0.25">
      <c r="A175" s="55">
        <v>44</v>
      </c>
      <c r="B175" s="2">
        <v>2194.4449140000002</v>
      </c>
      <c r="C175" s="2">
        <v>2709.5</v>
      </c>
    </row>
    <row r="176" spans="1:5" x14ac:dyDescent="0.25">
      <c r="A176" s="55">
        <v>45</v>
      </c>
      <c r="B176" s="2">
        <v>1612.011962</v>
      </c>
      <c r="C176" s="2">
        <v>2709.5</v>
      </c>
    </row>
    <row r="177" spans="1:5" x14ac:dyDescent="0.25">
      <c r="A177" s="55">
        <v>46</v>
      </c>
      <c r="B177" s="2">
        <v>1184.1639540000001</v>
      </c>
      <c r="C177" s="2">
        <v>2709.5</v>
      </c>
    </row>
    <row r="178" spans="1:5" x14ac:dyDescent="0.25">
      <c r="A178" s="55">
        <v>47</v>
      </c>
      <c r="B178" s="2">
        <v>869.87212399999999</v>
      </c>
      <c r="C178" s="2">
        <v>2709.5</v>
      </c>
    </row>
    <row r="179" spans="1:5" x14ac:dyDescent="0.25">
      <c r="A179" s="55">
        <v>48</v>
      </c>
      <c r="B179" s="2">
        <v>638.997252</v>
      </c>
      <c r="C179" s="2">
        <v>2709.5</v>
      </c>
    </row>
    <row r="180" spans="1:5" x14ac:dyDescent="0.25">
      <c r="A180" s="55">
        <v>49</v>
      </c>
      <c r="B180" s="2">
        <v>469.39944000000003</v>
      </c>
      <c r="C180" s="2">
        <v>2709.5</v>
      </c>
    </row>
    <row r="181" spans="1:5" x14ac:dyDescent="0.25">
      <c r="A181" s="55">
        <v>50</v>
      </c>
      <c r="B181" s="2">
        <v>344.81499500000001</v>
      </c>
      <c r="C181" s="2">
        <v>282</v>
      </c>
      <c r="E181" s="55">
        <f>AVERAGE(B181:B190) -C181</f>
        <v>2.2800000010647636E-5</v>
      </c>
    </row>
    <row r="182" spans="1:5" x14ac:dyDescent="0.25">
      <c r="A182" s="55">
        <v>51</v>
      </c>
      <c r="B182" s="2">
        <v>329.08790099999999</v>
      </c>
      <c r="C182" s="2">
        <v>282</v>
      </c>
    </row>
    <row r="183" spans="1:5" x14ac:dyDescent="0.25">
      <c r="A183" s="55">
        <v>52</v>
      </c>
      <c r="B183" s="2">
        <v>314.07812200000001</v>
      </c>
      <c r="C183" s="2">
        <v>282</v>
      </c>
    </row>
    <row r="184" spans="1:5" x14ac:dyDescent="0.25">
      <c r="A184" s="55">
        <v>53</v>
      </c>
      <c r="B184" s="2">
        <v>299.75294400000001</v>
      </c>
      <c r="C184" s="2">
        <v>282</v>
      </c>
    </row>
    <row r="185" spans="1:5" x14ac:dyDescent="0.25">
      <c r="A185" s="55">
        <v>54</v>
      </c>
      <c r="B185" s="2">
        <v>286.08114</v>
      </c>
      <c r="C185" s="2">
        <v>282</v>
      </c>
    </row>
    <row r="186" spans="1:5" x14ac:dyDescent="0.25">
      <c r="A186" s="55">
        <v>55</v>
      </c>
      <c r="B186" s="2">
        <v>273.03291100000001</v>
      </c>
      <c r="C186" s="2">
        <v>282</v>
      </c>
    </row>
    <row r="187" spans="1:5" x14ac:dyDescent="0.25">
      <c r="A187" s="55">
        <v>56</v>
      </c>
      <c r="B187" s="2">
        <v>260.579814</v>
      </c>
      <c r="C187" s="2">
        <v>282</v>
      </c>
    </row>
    <row r="188" spans="1:5" x14ac:dyDescent="0.25">
      <c r="A188" s="55">
        <v>57</v>
      </c>
      <c r="B188" s="2">
        <v>248.694706</v>
      </c>
      <c r="C188" s="2">
        <v>282</v>
      </c>
    </row>
    <row r="189" spans="1:5" x14ac:dyDescent="0.25">
      <c r="A189" s="55">
        <v>58</v>
      </c>
      <c r="B189" s="2">
        <v>237.35168100000001</v>
      </c>
      <c r="C189" s="2">
        <v>282</v>
      </c>
    </row>
    <row r="190" spans="1:5" x14ac:dyDescent="0.25">
      <c r="A190" s="55">
        <v>59</v>
      </c>
      <c r="B190" s="2">
        <v>226.526014</v>
      </c>
      <c r="C190" s="2">
        <v>282</v>
      </c>
    </row>
    <row r="191" spans="1:5" x14ac:dyDescent="0.25">
      <c r="A191" s="55">
        <v>60</v>
      </c>
      <c r="B191" s="2">
        <v>216.194108</v>
      </c>
      <c r="C191" s="2">
        <v>72.599999999999994</v>
      </c>
      <c r="E191" s="55">
        <f>AVERAGE(B191:B200) -C191</f>
        <v>2.8999999983625457E-6</v>
      </c>
    </row>
    <row r="192" spans="1:5" x14ac:dyDescent="0.25">
      <c r="A192" s="55">
        <v>61</v>
      </c>
      <c r="B192" s="2">
        <v>153.976035</v>
      </c>
      <c r="C192" s="2">
        <v>72.599999999999994</v>
      </c>
    </row>
    <row r="193" spans="1:3" x14ac:dyDescent="0.25">
      <c r="A193" s="55">
        <v>62</v>
      </c>
      <c r="B193" s="2">
        <v>109.663577</v>
      </c>
      <c r="C193" s="2">
        <v>72.599999999999994</v>
      </c>
    </row>
    <row r="194" spans="1:3" x14ac:dyDescent="0.25">
      <c r="A194" s="55">
        <v>63</v>
      </c>
      <c r="B194" s="2">
        <v>78.103713999999997</v>
      </c>
      <c r="C194" s="2">
        <v>72.599999999999994</v>
      </c>
    </row>
    <row r="195" spans="1:3" x14ac:dyDescent="0.25">
      <c r="A195" s="55">
        <v>64</v>
      </c>
      <c r="B195" s="2">
        <v>55.626401000000001</v>
      </c>
      <c r="C195" s="2">
        <v>72.599999999999994</v>
      </c>
    </row>
    <row r="196" spans="1:3" x14ac:dyDescent="0.25">
      <c r="A196" s="55">
        <v>65</v>
      </c>
      <c r="B196" s="2">
        <v>39.617789000000002</v>
      </c>
      <c r="C196" s="2">
        <v>72.599999999999994</v>
      </c>
    </row>
    <row r="197" spans="1:3" x14ac:dyDescent="0.25">
      <c r="A197" s="55">
        <v>66</v>
      </c>
      <c r="B197" s="2">
        <v>28.216263999999999</v>
      </c>
      <c r="C197" s="2">
        <v>72.599999999999994</v>
      </c>
    </row>
    <row r="198" spans="1:3" x14ac:dyDescent="0.25">
      <c r="A198" s="55">
        <v>67</v>
      </c>
      <c r="B198" s="2">
        <v>20.095962</v>
      </c>
      <c r="C198" s="2">
        <v>72.599999999999994</v>
      </c>
    </row>
    <row r="199" spans="1:3" x14ac:dyDescent="0.25">
      <c r="A199" s="55">
        <v>68</v>
      </c>
      <c r="B199" s="2">
        <v>14.312585</v>
      </c>
      <c r="C199" s="2">
        <v>72.599999999999994</v>
      </c>
    </row>
    <row r="200" spans="1:3" x14ac:dyDescent="0.25">
      <c r="A200" s="55">
        <v>69</v>
      </c>
      <c r="B200" s="2">
        <v>10.193593999999999</v>
      </c>
      <c r="C200" s="2">
        <v>72.599999999999994</v>
      </c>
    </row>
    <row r="201" spans="1:3" x14ac:dyDescent="0.25">
      <c r="A201" s="12"/>
    </row>
    <row r="202" spans="1:3" x14ac:dyDescent="0.25">
      <c r="A202" s="13"/>
    </row>
    <row r="203" spans="1:3" x14ac:dyDescent="0.25">
      <c r="A203" s="13"/>
    </row>
    <row r="204" spans="1:3" x14ac:dyDescent="0.25">
      <c r="A204" s="13"/>
    </row>
    <row r="205" spans="1:3" x14ac:dyDescent="0.25">
      <c r="A205" s="13"/>
    </row>
    <row r="206" spans="1:3" x14ac:dyDescent="0.25">
      <c r="A206" s="13"/>
    </row>
    <row r="207" spans="1:3" x14ac:dyDescent="0.25">
      <c r="A207" s="13"/>
    </row>
    <row r="208" spans="1:3" x14ac:dyDescent="0.25">
      <c r="A208" s="13"/>
    </row>
    <row r="209" spans="1:1" x14ac:dyDescent="0.25">
      <c r="A209" s="13"/>
    </row>
    <row r="210" spans="1:1" x14ac:dyDescent="0.25">
      <c r="A210" s="13"/>
    </row>
  </sheetData>
  <pageMargins left="0.7" right="0.7" top="0.75" bottom="0.75" header="0.3" footer="0.3"/>
  <pageSetup orientation="portrait" r:id="rId1"/>
  <ignoredErrors>
    <ignoredError sqref="B74 B84 B64" formula="1"/>
    <ignoredError sqref="E147:E19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C12F4-B0F0-43E5-BAB2-4C3AD6BE916F}">
  <dimension ref="A1:U171"/>
  <sheetViews>
    <sheetView workbookViewId="0">
      <selection activeCell="A47" sqref="A47"/>
    </sheetView>
  </sheetViews>
  <sheetFormatPr defaultRowHeight="15" x14ac:dyDescent="0.25"/>
  <cols>
    <col min="1" max="1" width="7.85546875" bestFit="1" customWidth="1"/>
    <col min="3" max="5" width="10.140625" bestFit="1" customWidth="1"/>
    <col min="7" max="9" width="9.140625" bestFit="1" customWidth="1"/>
    <col min="11" max="11" width="13.28515625" bestFit="1" customWidth="1"/>
    <col min="17" max="17" width="21" customWidth="1"/>
    <col min="18" max="18" width="11.42578125" customWidth="1"/>
    <col min="19" max="19" width="10.140625" bestFit="1" customWidth="1"/>
    <col min="20" max="20" width="10.140625" customWidth="1"/>
  </cols>
  <sheetData>
    <row r="1" spans="1:21" x14ac:dyDescent="0.25">
      <c r="A1" s="1" t="s">
        <v>29</v>
      </c>
    </row>
    <row r="3" spans="1:21" x14ac:dyDescent="0.25">
      <c r="C3" s="53" t="s">
        <v>27</v>
      </c>
      <c r="D3" s="53"/>
      <c r="E3" s="53"/>
      <c r="G3" s="54" t="s">
        <v>28</v>
      </c>
      <c r="H3" s="54"/>
      <c r="I3" s="54"/>
      <c r="K3" s="30" t="s">
        <v>30</v>
      </c>
      <c r="L3" s="12"/>
      <c r="M3" s="54" t="s">
        <v>31</v>
      </c>
      <c r="N3" s="54"/>
      <c r="O3" s="54"/>
      <c r="P3" s="39" t="s">
        <v>56</v>
      </c>
      <c r="Q3" s="31" t="s">
        <v>48</v>
      </c>
      <c r="S3" s="54" t="s">
        <v>52</v>
      </c>
      <c r="T3" s="54"/>
      <c r="U3" s="54"/>
    </row>
    <row r="4" spans="1:21" x14ac:dyDescent="0.25">
      <c r="A4" s="32" t="s">
        <v>6</v>
      </c>
      <c r="B4" s="20"/>
      <c r="C4" s="30" t="s">
        <v>7</v>
      </c>
      <c r="D4" s="30" t="s">
        <v>8</v>
      </c>
      <c r="E4" s="30" t="s">
        <v>9</v>
      </c>
      <c r="G4" s="30" t="s">
        <v>7</v>
      </c>
      <c r="H4" s="30" t="s">
        <v>8</v>
      </c>
      <c r="I4" s="30" t="s">
        <v>9</v>
      </c>
      <c r="K4" s="30" t="s">
        <v>8</v>
      </c>
      <c r="M4" s="30" t="s">
        <v>7</v>
      </c>
      <c r="N4" s="30" t="s">
        <v>8</v>
      </c>
      <c r="O4" s="30" t="s">
        <v>9</v>
      </c>
      <c r="P4" s="39" t="s">
        <v>57</v>
      </c>
      <c r="Q4" s="31" t="s">
        <v>49</v>
      </c>
      <c r="S4" s="31" t="s">
        <v>50</v>
      </c>
      <c r="T4" s="31" t="s">
        <v>9</v>
      </c>
      <c r="U4" s="31" t="s">
        <v>51</v>
      </c>
    </row>
    <row r="5" spans="1:21" x14ac:dyDescent="0.25">
      <c r="A5" s="4">
        <v>0</v>
      </c>
      <c r="B5" s="4"/>
      <c r="C5" s="8">
        <v>1334989</v>
      </c>
      <c r="D5" s="8">
        <v>674389</v>
      </c>
      <c r="E5" s="10">
        <v>660600</v>
      </c>
      <c r="G5" s="2">
        <v>162130</v>
      </c>
      <c r="H5" s="2">
        <v>82061</v>
      </c>
      <c r="I5" s="2">
        <v>80069</v>
      </c>
      <c r="M5" s="2">
        <f>N5+O5</f>
        <v>1497119</v>
      </c>
      <c r="N5" s="2">
        <f>D5+H5+K5</f>
        <v>756450</v>
      </c>
      <c r="O5" s="2">
        <f>E5+I5</f>
        <v>740669</v>
      </c>
      <c r="P5">
        <v>1920</v>
      </c>
      <c r="Q5" s="35">
        <f>N5/O5</f>
        <v>1.02130641352615</v>
      </c>
    </row>
    <row r="6" spans="1:21" x14ac:dyDescent="0.25">
      <c r="A6" s="5">
        <v>1</v>
      </c>
      <c r="B6" s="5"/>
      <c r="C6" s="8">
        <v>1391747</v>
      </c>
      <c r="D6" s="8">
        <v>698391</v>
      </c>
      <c r="E6" s="10">
        <v>693356</v>
      </c>
      <c r="G6" s="2">
        <v>137421</v>
      </c>
      <c r="H6" s="2">
        <v>68977</v>
      </c>
      <c r="I6" s="2">
        <v>68444</v>
      </c>
      <c r="M6" s="2">
        <f t="shared" ref="M6:M69" si="0">N6+O6</f>
        <v>1529168</v>
      </c>
      <c r="N6" s="2">
        <f t="shared" ref="N6:N69" si="1">D6+H6+K6</f>
        <v>767368</v>
      </c>
      <c r="O6" s="2">
        <f t="shared" ref="O6:O69" si="2">E6+I6</f>
        <v>761800</v>
      </c>
      <c r="P6">
        <v>1919</v>
      </c>
      <c r="Q6" s="35">
        <f t="shared" ref="Q6:Q69" si="3">N6/O6</f>
        <v>1.0073090049881859</v>
      </c>
    </row>
    <row r="7" spans="1:21" x14ac:dyDescent="0.25">
      <c r="A7" s="5">
        <v>2</v>
      </c>
      <c r="B7" s="5"/>
      <c r="C7" s="8">
        <v>1348784</v>
      </c>
      <c r="D7" s="8">
        <v>678569</v>
      </c>
      <c r="E7" s="10">
        <v>670215</v>
      </c>
      <c r="G7" s="2">
        <v>156887</v>
      </c>
      <c r="H7" s="2">
        <v>78631</v>
      </c>
      <c r="I7" s="2">
        <v>78256</v>
      </c>
      <c r="M7" s="2">
        <f t="shared" si="0"/>
        <v>1505671</v>
      </c>
      <c r="N7" s="2">
        <f t="shared" si="1"/>
        <v>757200</v>
      </c>
      <c r="O7" s="2">
        <f t="shared" si="2"/>
        <v>748471</v>
      </c>
      <c r="P7">
        <v>1918</v>
      </c>
      <c r="Q7" s="35">
        <f t="shared" si="3"/>
        <v>1.0116624424994423</v>
      </c>
    </row>
    <row r="8" spans="1:21" x14ac:dyDescent="0.25">
      <c r="A8" s="5">
        <v>3</v>
      </c>
      <c r="B8" s="5"/>
      <c r="C8" s="8">
        <v>1042042</v>
      </c>
      <c r="D8" s="8">
        <v>518787</v>
      </c>
      <c r="E8" s="10">
        <v>523255</v>
      </c>
      <c r="G8" s="2">
        <v>143942</v>
      </c>
      <c r="H8" s="2">
        <v>71350</v>
      </c>
      <c r="I8" s="2">
        <v>72592</v>
      </c>
      <c r="M8" s="2">
        <f t="shared" si="0"/>
        <v>1185984</v>
      </c>
      <c r="N8" s="2">
        <f t="shared" si="1"/>
        <v>590137</v>
      </c>
      <c r="O8" s="2">
        <f t="shared" si="2"/>
        <v>595847</v>
      </c>
      <c r="P8">
        <v>1917</v>
      </c>
      <c r="Q8" s="35">
        <f t="shared" si="3"/>
        <v>0.99041700302258806</v>
      </c>
    </row>
    <row r="9" spans="1:21" x14ac:dyDescent="0.25">
      <c r="A9" s="5">
        <v>4</v>
      </c>
      <c r="B9" s="5"/>
      <c r="C9" s="8">
        <v>1160684</v>
      </c>
      <c r="D9" s="8">
        <v>567774</v>
      </c>
      <c r="E9" s="10">
        <v>592910</v>
      </c>
      <c r="G9" s="2">
        <v>160679</v>
      </c>
      <c r="H9" s="2">
        <v>79036</v>
      </c>
      <c r="I9" s="2">
        <v>81643</v>
      </c>
      <c r="M9" s="2">
        <f t="shared" si="0"/>
        <v>1321363</v>
      </c>
      <c r="N9" s="2">
        <f t="shared" si="1"/>
        <v>646810</v>
      </c>
      <c r="O9" s="2">
        <f t="shared" si="2"/>
        <v>674553</v>
      </c>
      <c r="P9">
        <v>1916</v>
      </c>
      <c r="Q9" s="35">
        <f t="shared" si="3"/>
        <v>0.95887202339919919</v>
      </c>
    </row>
    <row r="10" spans="1:21" x14ac:dyDescent="0.25">
      <c r="A10" s="5">
        <v>5</v>
      </c>
      <c r="B10" s="5"/>
      <c r="C10" s="8">
        <v>1495613</v>
      </c>
      <c r="D10" s="8">
        <v>747377</v>
      </c>
      <c r="E10" s="10">
        <v>748236</v>
      </c>
      <c r="G10" s="2">
        <v>188251</v>
      </c>
      <c r="H10" s="2">
        <v>93113</v>
      </c>
      <c r="I10" s="2">
        <v>95138</v>
      </c>
      <c r="M10" s="2">
        <f t="shared" si="0"/>
        <v>1683864</v>
      </c>
      <c r="N10" s="2">
        <f t="shared" si="1"/>
        <v>840490</v>
      </c>
      <c r="O10" s="2">
        <f t="shared" si="2"/>
        <v>843374</v>
      </c>
      <c r="P10">
        <v>1915</v>
      </c>
      <c r="Q10" s="35">
        <f t="shared" si="3"/>
        <v>0.9965804020517588</v>
      </c>
    </row>
    <row r="11" spans="1:21" x14ac:dyDescent="0.25">
      <c r="A11" s="5">
        <v>6</v>
      </c>
      <c r="B11" s="5"/>
      <c r="C11" s="8">
        <v>1691810</v>
      </c>
      <c r="D11" s="8">
        <v>839283</v>
      </c>
      <c r="E11" s="10">
        <v>852527</v>
      </c>
      <c r="G11" s="2">
        <v>201687</v>
      </c>
      <c r="H11" s="2">
        <v>99613</v>
      </c>
      <c r="I11" s="2">
        <v>102074</v>
      </c>
      <c r="M11" s="2">
        <f t="shared" si="0"/>
        <v>1893497</v>
      </c>
      <c r="N11" s="2">
        <f t="shared" si="1"/>
        <v>938896</v>
      </c>
      <c r="O11" s="2">
        <f t="shared" si="2"/>
        <v>954601</v>
      </c>
      <c r="P11">
        <v>1914</v>
      </c>
      <c r="Q11" s="35">
        <f t="shared" si="3"/>
        <v>0.98354810020102634</v>
      </c>
    </row>
    <row r="12" spans="1:21" x14ac:dyDescent="0.25">
      <c r="A12" s="5">
        <v>7</v>
      </c>
      <c r="B12" s="5"/>
      <c r="C12" s="8">
        <v>1614099</v>
      </c>
      <c r="D12" s="8">
        <v>787039</v>
      </c>
      <c r="E12" s="10">
        <v>827060</v>
      </c>
      <c r="G12" s="2">
        <v>200926</v>
      </c>
      <c r="H12" s="2">
        <v>98088</v>
      </c>
      <c r="I12" s="2">
        <v>102838</v>
      </c>
      <c r="M12" s="2">
        <f t="shared" si="0"/>
        <v>1815025</v>
      </c>
      <c r="N12" s="2">
        <f t="shared" si="1"/>
        <v>885127</v>
      </c>
      <c r="O12" s="2">
        <f t="shared" si="2"/>
        <v>929898</v>
      </c>
      <c r="P12">
        <v>1913</v>
      </c>
      <c r="Q12" s="35">
        <f t="shared" si="3"/>
        <v>0.95185385924047583</v>
      </c>
    </row>
    <row r="13" spans="1:21" x14ac:dyDescent="0.25">
      <c r="A13" s="5">
        <v>8</v>
      </c>
      <c r="B13" s="5"/>
      <c r="C13" s="9">
        <v>1685808</v>
      </c>
      <c r="D13" s="8">
        <v>829571</v>
      </c>
      <c r="E13" s="10">
        <v>856237</v>
      </c>
      <c r="G13" s="2">
        <v>216612</v>
      </c>
      <c r="H13" s="2">
        <v>105330</v>
      </c>
      <c r="I13" s="2">
        <v>111282</v>
      </c>
      <c r="M13" s="2">
        <f t="shared" si="0"/>
        <v>1902420</v>
      </c>
      <c r="N13" s="2">
        <f t="shared" si="1"/>
        <v>934901</v>
      </c>
      <c r="O13" s="2">
        <f t="shared" si="2"/>
        <v>967519</v>
      </c>
      <c r="Q13" s="35">
        <f t="shared" si="3"/>
        <v>0.96628696697429195</v>
      </c>
    </row>
    <row r="14" spans="1:21" x14ac:dyDescent="0.25">
      <c r="A14" s="5">
        <v>9</v>
      </c>
      <c r="B14" s="5"/>
      <c r="C14" s="8">
        <v>1485927</v>
      </c>
      <c r="D14" s="8">
        <v>739027</v>
      </c>
      <c r="E14" s="10">
        <v>746900</v>
      </c>
      <c r="G14" s="2">
        <v>197553</v>
      </c>
      <c r="H14" s="2">
        <v>96003</v>
      </c>
      <c r="I14" s="2">
        <v>101550</v>
      </c>
      <c r="M14" s="2">
        <f t="shared" si="0"/>
        <v>1683480</v>
      </c>
      <c r="N14" s="2">
        <f t="shared" si="1"/>
        <v>835030</v>
      </c>
      <c r="O14" s="2">
        <f t="shared" si="2"/>
        <v>848450</v>
      </c>
      <c r="Q14" s="35">
        <f t="shared" si="3"/>
        <v>0.98418292179857392</v>
      </c>
    </row>
    <row r="15" spans="1:21" x14ac:dyDescent="0.25">
      <c r="A15" s="5">
        <v>10</v>
      </c>
      <c r="B15" s="5"/>
      <c r="C15" s="8">
        <v>1623969</v>
      </c>
      <c r="D15" s="8">
        <v>806587</v>
      </c>
      <c r="E15" s="10">
        <v>817382</v>
      </c>
      <c r="G15" s="2">
        <v>215025</v>
      </c>
      <c r="H15" s="2">
        <v>103943</v>
      </c>
      <c r="I15" s="2">
        <v>111082</v>
      </c>
      <c r="M15" s="2">
        <f t="shared" si="0"/>
        <v>1838994</v>
      </c>
      <c r="N15" s="2">
        <f t="shared" si="1"/>
        <v>910530</v>
      </c>
      <c r="O15" s="2">
        <f t="shared" si="2"/>
        <v>928464</v>
      </c>
      <c r="Q15" s="35">
        <f t="shared" si="3"/>
        <v>0.98068422685209122</v>
      </c>
    </row>
    <row r="16" spans="1:21" x14ac:dyDescent="0.25">
      <c r="A16" s="5">
        <v>11</v>
      </c>
      <c r="B16" s="5"/>
      <c r="C16" s="10">
        <v>1247713</v>
      </c>
      <c r="D16" s="10">
        <v>618546</v>
      </c>
      <c r="E16" s="10">
        <v>629167</v>
      </c>
      <c r="G16" s="2">
        <v>181502</v>
      </c>
      <c r="H16" s="2">
        <v>87606</v>
      </c>
      <c r="I16" s="2">
        <v>93896</v>
      </c>
      <c r="M16" s="2">
        <f t="shared" si="0"/>
        <v>1429215</v>
      </c>
      <c r="N16" s="2">
        <f t="shared" si="1"/>
        <v>706152</v>
      </c>
      <c r="O16" s="2">
        <f t="shared" si="2"/>
        <v>723063</v>
      </c>
      <c r="Q16" s="35">
        <f t="shared" si="3"/>
        <v>0.97661199646503827</v>
      </c>
    </row>
    <row r="17" spans="1:21" x14ac:dyDescent="0.25">
      <c r="A17" s="5">
        <v>12</v>
      </c>
      <c r="B17" s="5"/>
      <c r="C17" s="10">
        <v>1734625</v>
      </c>
      <c r="D17" s="10">
        <v>849589</v>
      </c>
      <c r="E17" s="10">
        <v>885036</v>
      </c>
      <c r="G17" s="2">
        <v>233348</v>
      </c>
      <c r="H17" s="2">
        <v>111885</v>
      </c>
      <c r="I17" s="2">
        <v>121463</v>
      </c>
      <c r="M17" s="2">
        <f t="shared" si="0"/>
        <v>1967973</v>
      </c>
      <c r="N17" s="2">
        <f t="shared" si="1"/>
        <v>961474</v>
      </c>
      <c r="O17" s="2">
        <f t="shared" si="2"/>
        <v>1006499</v>
      </c>
      <c r="Q17" s="35">
        <f t="shared" si="3"/>
        <v>0.95526572803351018</v>
      </c>
    </row>
    <row r="18" spans="1:21" x14ac:dyDescent="0.25">
      <c r="A18" s="4">
        <v>13</v>
      </c>
      <c r="B18" s="4"/>
      <c r="C18" s="10">
        <v>1458625</v>
      </c>
      <c r="D18" s="10">
        <v>718381</v>
      </c>
      <c r="E18" s="10">
        <v>740244</v>
      </c>
      <c r="G18" s="2">
        <v>200216</v>
      </c>
      <c r="H18" s="2">
        <v>96155</v>
      </c>
      <c r="I18" s="2">
        <v>104061</v>
      </c>
      <c r="M18" s="2">
        <f t="shared" si="0"/>
        <v>1658841</v>
      </c>
      <c r="N18" s="2">
        <f t="shared" si="1"/>
        <v>814536</v>
      </c>
      <c r="O18" s="2">
        <f t="shared" si="2"/>
        <v>844305</v>
      </c>
      <c r="Q18" s="35">
        <f t="shared" si="3"/>
        <v>0.9647414145362162</v>
      </c>
    </row>
    <row r="19" spans="1:21" x14ac:dyDescent="0.25">
      <c r="A19" s="5">
        <v>14</v>
      </c>
      <c r="B19" s="5"/>
      <c r="C19" s="10">
        <v>1319712</v>
      </c>
      <c r="D19" s="10">
        <v>633862</v>
      </c>
      <c r="E19" s="10">
        <v>685850</v>
      </c>
      <c r="G19" s="2">
        <v>195002</v>
      </c>
      <c r="H19" s="2">
        <v>93259</v>
      </c>
      <c r="I19" s="2">
        <v>101743</v>
      </c>
      <c r="M19" s="2">
        <f t="shared" si="0"/>
        <v>1514714</v>
      </c>
      <c r="N19" s="2">
        <f t="shared" si="1"/>
        <v>727121</v>
      </c>
      <c r="O19" s="2">
        <f t="shared" si="2"/>
        <v>787593</v>
      </c>
      <c r="Q19" s="35">
        <f t="shared" si="3"/>
        <v>0.92321922617392482</v>
      </c>
    </row>
    <row r="20" spans="1:21" x14ac:dyDescent="0.25">
      <c r="A20" s="5">
        <v>15</v>
      </c>
      <c r="B20" s="5"/>
      <c r="C20" s="10">
        <v>1261912</v>
      </c>
      <c r="D20" s="10">
        <v>581626</v>
      </c>
      <c r="E20" s="10">
        <v>680286</v>
      </c>
      <c r="G20" s="2">
        <v>183212</v>
      </c>
      <c r="H20" s="2">
        <v>86278</v>
      </c>
      <c r="I20" s="2">
        <v>96934</v>
      </c>
      <c r="K20" s="2">
        <v>2496</v>
      </c>
      <c r="M20" s="2">
        <f t="shared" si="0"/>
        <v>1447620</v>
      </c>
      <c r="N20" s="2">
        <f t="shared" si="1"/>
        <v>670400</v>
      </c>
      <c r="O20" s="2">
        <f t="shared" si="2"/>
        <v>777220</v>
      </c>
      <c r="Q20" s="35">
        <f t="shared" si="3"/>
        <v>0.86256143691618847</v>
      </c>
      <c r="S20" s="2">
        <f>SUM(N20:N45)</f>
        <v>10585989</v>
      </c>
      <c r="T20" s="2">
        <f>SUM(O20:O45)</f>
        <v>13252776</v>
      </c>
      <c r="U20" s="36">
        <f>S20/T20</f>
        <v>0.79877521509455829</v>
      </c>
    </row>
    <row r="21" spans="1:21" x14ac:dyDescent="0.25">
      <c r="A21" s="5">
        <v>16</v>
      </c>
      <c r="B21" s="5"/>
      <c r="C21" s="10">
        <v>1324912</v>
      </c>
      <c r="D21" s="10">
        <v>614100</v>
      </c>
      <c r="E21" s="10">
        <v>710812</v>
      </c>
      <c r="G21" s="2">
        <v>192444</v>
      </c>
      <c r="H21" s="2">
        <v>92533</v>
      </c>
      <c r="I21" s="2">
        <v>99911</v>
      </c>
      <c r="K21" s="2">
        <v>6936</v>
      </c>
      <c r="M21" s="2">
        <f t="shared" si="0"/>
        <v>1524292</v>
      </c>
      <c r="N21" s="2">
        <f t="shared" si="1"/>
        <v>713569</v>
      </c>
      <c r="O21" s="2">
        <f t="shared" si="2"/>
        <v>810723</v>
      </c>
      <c r="Q21" s="35">
        <f t="shared" si="3"/>
        <v>0.88016375506800715</v>
      </c>
    </row>
    <row r="22" spans="1:21" x14ac:dyDescent="0.25">
      <c r="A22" s="5">
        <v>17</v>
      </c>
      <c r="B22" s="5"/>
      <c r="C22" s="10">
        <v>1123508</v>
      </c>
      <c r="D22" s="10">
        <v>500493</v>
      </c>
      <c r="E22" s="10">
        <v>623015</v>
      </c>
      <c r="G22" s="2">
        <v>186815</v>
      </c>
      <c r="H22" s="2">
        <v>83711</v>
      </c>
      <c r="I22" s="2">
        <v>103104</v>
      </c>
      <c r="K22" s="2">
        <v>18634</v>
      </c>
      <c r="M22" s="2">
        <f t="shared" si="0"/>
        <v>1328957</v>
      </c>
      <c r="N22" s="2">
        <f t="shared" si="1"/>
        <v>602838</v>
      </c>
      <c r="O22" s="2">
        <f t="shared" si="2"/>
        <v>726119</v>
      </c>
      <c r="Q22" s="35">
        <f t="shared" si="3"/>
        <v>0.83021928912478538</v>
      </c>
    </row>
    <row r="23" spans="1:21" x14ac:dyDescent="0.25">
      <c r="A23" s="5">
        <v>18</v>
      </c>
      <c r="B23" s="5"/>
      <c r="C23" s="10">
        <v>928850</v>
      </c>
      <c r="D23" s="10">
        <v>361309</v>
      </c>
      <c r="E23" s="10">
        <v>567541</v>
      </c>
      <c r="G23" s="2">
        <v>180387</v>
      </c>
      <c r="H23" s="2">
        <v>70762</v>
      </c>
      <c r="I23" s="2">
        <v>109625</v>
      </c>
      <c r="K23" s="2">
        <v>86035</v>
      </c>
      <c r="M23" s="2">
        <f t="shared" si="0"/>
        <v>1195272</v>
      </c>
      <c r="N23" s="2">
        <f t="shared" si="1"/>
        <v>518106</v>
      </c>
      <c r="O23" s="2">
        <f t="shared" si="2"/>
        <v>677166</v>
      </c>
      <c r="Q23" s="35">
        <f t="shared" si="3"/>
        <v>0.76510929373299896</v>
      </c>
    </row>
    <row r="24" spans="1:21" x14ac:dyDescent="0.25">
      <c r="A24" s="5">
        <v>19</v>
      </c>
      <c r="B24" s="5"/>
      <c r="C24" s="10">
        <v>622943</v>
      </c>
      <c r="D24" s="10">
        <v>146804</v>
      </c>
      <c r="E24" s="10">
        <v>476139</v>
      </c>
      <c r="G24" s="2">
        <v>150562</v>
      </c>
      <c r="H24" s="2">
        <v>49986</v>
      </c>
      <c r="I24" s="2">
        <v>100576</v>
      </c>
      <c r="K24" s="2">
        <v>294721</v>
      </c>
      <c r="M24" s="2">
        <f t="shared" si="0"/>
        <v>1068226</v>
      </c>
      <c r="N24" s="2">
        <f t="shared" si="1"/>
        <v>491511</v>
      </c>
      <c r="O24" s="2">
        <f t="shared" si="2"/>
        <v>576715</v>
      </c>
      <c r="Q24" s="35">
        <f t="shared" si="3"/>
        <v>0.85225978169459782</v>
      </c>
    </row>
    <row r="25" spans="1:21" x14ac:dyDescent="0.25">
      <c r="A25" s="5">
        <v>20</v>
      </c>
      <c r="B25" s="5"/>
      <c r="C25" s="10">
        <v>850777</v>
      </c>
      <c r="D25" s="10">
        <v>160893</v>
      </c>
      <c r="E25" s="10">
        <v>689884</v>
      </c>
      <c r="G25" s="2">
        <v>182799</v>
      </c>
      <c r="H25" s="2">
        <v>59924</v>
      </c>
      <c r="I25" s="2">
        <v>122875</v>
      </c>
      <c r="K25" s="2">
        <v>292773</v>
      </c>
      <c r="M25" s="2">
        <f t="shared" si="0"/>
        <v>1326349</v>
      </c>
      <c r="N25" s="2">
        <f t="shared" si="1"/>
        <v>513590</v>
      </c>
      <c r="O25" s="2">
        <f t="shared" si="2"/>
        <v>812759</v>
      </c>
      <c r="Q25" s="35">
        <f t="shared" si="3"/>
        <v>0.63190933597782373</v>
      </c>
    </row>
    <row r="26" spans="1:21" x14ac:dyDescent="0.25">
      <c r="A26" s="5">
        <v>21</v>
      </c>
      <c r="B26" s="5"/>
      <c r="C26" s="10">
        <v>403096</v>
      </c>
      <c r="D26" s="10">
        <v>102237</v>
      </c>
      <c r="E26" s="10">
        <v>300859</v>
      </c>
      <c r="G26" s="2">
        <v>120434</v>
      </c>
      <c r="H26" s="2">
        <v>45537</v>
      </c>
      <c r="I26" s="2">
        <v>74897</v>
      </c>
      <c r="K26" s="2">
        <v>190967</v>
      </c>
      <c r="M26" s="2">
        <f t="shared" si="0"/>
        <v>714497</v>
      </c>
      <c r="N26" s="2">
        <f t="shared" si="1"/>
        <v>338741</v>
      </c>
      <c r="O26" s="2">
        <f t="shared" si="2"/>
        <v>375756</v>
      </c>
      <c r="Q26" s="35">
        <f t="shared" si="3"/>
        <v>0.90149192561130098</v>
      </c>
    </row>
    <row r="27" spans="1:21" x14ac:dyDescent="0.25">
      <c r="A27" s="5">
        <v>22</v>
      </c>
      <c r="B27" s="5"/>
      <c r="C27" s="10">
        <v>614824</v>
      </c>
      <c r="D27" s="10">
        <v>138633</v>
      </c>
      <c r="E27" s="10">
        <v>476191</v>
      </c>
      <c r="G27" s="2">
        <v>159991</v>
      </c>
      <c r="H27" s="2">
        <v>56497</v>
      </c>
      <c r="I27" s="2">
        <v>103494</v>
      </c>
      <c r="K27" s="2">
        <v>223596</v>
      </c>
      <c r="M27" s="2">
        <f t="shared" si="0"/>
        <v>998411</v>
      </c>
      <c r="N27" s="2">
        <f t="shared" si="1"/>
        <v>418726</v>
      </c>
      <c r="O27" s="2">
        <f t="shared" si="2"/>
        <v>579685</v>
      </c>
      <c r="Q27" s="35">
        <f t="shared" si="3"/>
        <v>0.72233368122342312</v>
      </c>
    </row>
    <row r="28" spans="1:21" x14ac:dyDescent="0.25">
      <c r="A28" s="5">
        <v>23</v>
      </c>
      <c r="B28" s="5"/>
      <c r="C28" s="10">
        <v>587468</v>
      </c>
      <c r="D28" s="10">
        <v>145453</v>
      </c>
      <c r="E28" s="10">
        <v>442015</v>
      </c>
      <c r="G28" s="2">
        <v>155846</v>
      </c>
      <c r="H28" s="2">
        <v>57991</v>
      </c>
      <c r="I28" s="2">
        <v>97855</v>
      </c>
      <c r="K28" s="2">
        <v>224569</v>
      </c>
      <c r="M28" s="2">
        <f t="shared" si="0"/>
        <v>967883</v>
      </c>
      <c r="N28" s="2">
        <f t="shared" si="1"/>
        <v>428013</v>
      </c>
      <c r="O28" s="2">
        <f t="shared" si="2"/>
        <v>539870</v>
      </c>
      <c r="Q28" s="35">
        <f t="shared" si="3"/>
        <v>0.79280752773815921</v>
      </c>
    </row>
    <row r="29" spans="1:21" x14ac:dyDescent="0.25">
      <c r="A29" s="6">
        <v>24</v>
      </c>
      <c r="B29" s="6"/>
      <c r="C29" s="10">
        <v>468158</v>
      </c>
      <c r="D29" s="10">
        <v>127806</v>
      </c>
      <c r="E29" s="10">
        <v>340352</v>
      </c>
      <c r="G29" s="2">
        <v>143085</v>
      </c>
      <c r="H29" s="2">
        <v>55512</v>
      </c>
      <c r="I29" s="2">
        <v>87573</v>
      </c>
      <c r="K29" s="2">
        <v>189017</v>
      </c>
      <c r="M29" s="2">
        <f t="shared" si="0"/>
        <v>800260</v>
      </c>
      <c r="N29" s="2">
        <f t="shared" si="1"/>
        <v>372335</v>
      </c>
      <c r="O29" s="2">
        <f t="shared" si="2"/>
        <v>427925</v>
      </c>
      <c r="Q29" s="35">
        <f t="shared" si="3"/>
        <v>0.87009405853829525</v>
      </c>
    </row>
    <row r="30" spans="1:21" x14ac:dyDescent="0.25">
      <c r="A30" s="12">
        <v>25</v>
      </c>
      <c r="B30" s="12"/>
      <c r="C30" s="2">
        <v>780877</v>
      </c>
      <c r="D30" s="2">
        <v>180798</v>
      </c>
      <c r="E30" s="2">
        <v>600079</v>
      </c>
      <c r="G30" s="2">
        <v>167974</v>
      </c>
      <c r="H30" s="2">
        <v>64107</v>
      </c>
      <c r="I30" s="2">
        <v>103867</v>
      </c>
      <c r="K30" s="2">
        <v>185932</v>
      </c>
      <c r="M30" s="2">
        <f t="shared" si="0"/>
        <v>1134783</v>
      </c>
      <c r="N30" s="2">
        <f t="shared" si="1"/>
        <v>430837</v>
      </c>
      <c r="O30" s="2">
        <f t="shared" si="2"/>
        <v>703946</v>
      </c>
      <c r="Q30" s="35">
        <f t="shared" si="3"/>
        <v>0.61203132058424936</v>
      </c>
    </row>
    <row r="31" spans="1:21" x14ac:dyDescent="0.25">
      <c r="A31" s="12">
        <v>26</v>
      </c>
      <c r="B31" s="12"/>
      <c r="C31" s="2">
        <v>491084</v>
      </c>
      <c r="D31" s="2">
        <v>142502</v>
      </c>
      <c r="E31" s="2">
        <v>348582</v>
      </c>
      <c r="G31" s="2">
        <v>141998</v>
      </c>
      <c r="H31" s="2">
        <v>58610</v>
      </c>
      <c r="I31" s="2">
        <v>83388</v>
      </c>
      <c r="K31" s="2">
        <v>160045</v>
      </c>
      <c r="M31" s="2">
        <f t="shared" si="0"/>
        <v>793127</v>
      </c>
      <c r="N31" s="2">
        <f t="shared" si="1"/>
        <v>361157</v>
      </c>
      <c r="O31" s="2">
        <f t="shared" si="2"/>
        <v>431970</v>
      </c>
      <c r="Q31" s="35">
        <f t="shared" si="3"/>
        <v>0.83606963446535643</v>
      </c>
    </row>
    <row r="32" spans="1:21" x14ac:dyDescent="0.25">
      <c r="A32" s="12">
        <v>27</v>
      </c>
      <c r="B32" s="12"/>
      <c r="C32" s="2">
        <v>550264</v>
      </c>
      <c r="D32" s="2">
        <v>159572</v>
      </c>
      <c r="E32" s="2">
        <v>390692</v>
      </c>
      <c r="G32" s="2">
        <v>146962</v>
      </c>
      <c r="H32" s="2">
        <v>64324</v>
      </c>
      <c r="I32" s="2">
        <v>82638</v>
      </c>
      <c r="K32" s="2">
        <v>153184</v>
      </c>
      <c r="M32" s="2">
        <f t="shared" si="0"/>
        <v>850410</v>
      </c>
      <c r="N32" s="2">
        <f t="shared" si="1"/>
        <v>377080</v>
      </c>
      <c r="O32" s="2">
        <f t="shared" si="2"/>
        <v>473330</v>
      </c>
      <c r="Q32" s="35">
        <f t="shared" si="3"/>
        <v>0.79665349755984194</v>
      </c>
    </row>
    <row r="33" spans="1:17" x14ac:dyDescent="0.25">
      <c r="A33" s="12">
        <v>28</v>
      </c>
      <c r="B33" s="12"/>
      <c r="C33" s="2">
        <v>552503</v>
      </c>
      <c r="D33" s="2">
        <v>164138</v>
      </c>
      <c r="E33" s="2">
        <v>388365</v>
      </c>
      <c r="G33" s="2">
        <v>162126</v>
      </c>
      <c r="H33" s="2">
        <v>71164</v>
      </c>
      <c r="I33" s="2">
        <v>90962</v>
      </c>
      <c r="K33" s="2">
        <v>145479</v>
      </c>
      <c r="M33" s="2">
        <f t="shared" si="0"/>
        <v>860108</v>
      </c>
      <c r="N33" s="2">
        <f t="shared" si="1"/>
        <v>380781</v>
      </c>
      <c r="O33" s="2">
        <f t="shared" si="2"/>
        <v>479327</v>
      </c>
      <c r="Q33" s="35">
        <f t="shared" si="3"/>
        <v>0.79440757562165287</v>
      </c>
    </row>
    <row r="34" spans="1:17" x14ac:dyDescent="0.25">
      <c r="A34" s="12">
        <v>29</v>
      </c>
      <c r="B34" s="12"/>
      <c r="C34" s="2">
        <v>325633</v>
      </c>
      <c r="D34" s="2">
        <v>115869</v>
      </c>
      <c r="E34" s="2">
        <v>209764</v>
      </c>
      <c r="G34" s="2">
        <v>118066</v>
      </c>
      <c r="H34" s="2">
        <v>56286</v>
      </c>
      <c r="I34" s="2">
        <v>61780</v>
      </c>
      <c r="K34" s="2">
        <v>110673</v>
      </c>
      <c r="M34" s="2">
        <f t="shared" si="0"/>
        <v>554372</v>
      </c>
      <c r="N34" s="2">
        <f t="shared" si="1"/>
        <v>282828</v>
      </c>
      <c r="O34" s="2">
        <f t="shared" si="2"/>
        <v>271544</v>
      </c>
      <c r="Q34" s="35">
        <f t="shared" si="3"/>
        <v>1.0415549597855227</v>
      </c>
    </row>
    <row r="35" spans="1:17" x14ac:dyDescent="0.25">
      <c r="A35" s="12">
        <v>30</v>
      </c>
      <c r="B35" s="12"/>
      <c r="C35" s="2">
        <v>881152</v>
      </c>
      <c r="D35" s="2">
        <v>216786</v>
      </c>
      <c r="E35" s="2">
        <v>664366</v>
      </c>
      <c r="G35" s="2">
        <v>183800</v>
      </c>
      <c r="H35" s="2">
        <v>75352</v>
      </c>
      <c r="I35" s="2">
        <v>108448</v>
      </c>
      <c r="K35" s="2">
        <v>107831</v>
      </c>
      <c r="M35" s="2">
        <f t="shared" si="0"/>
        <v>1172783</v>
      </c>
      <c r="N35" s="2">
        <f t="shared" si="1"/>
        <v>399969</v>
      </c>
      <c r="O35" s="2">
        <f t="shared" si="2"/>
        <v>772814</v>
      </c>
      <c r="Q35" s="35">
        <f t="shared" si="3"/>
        <v>0.5175488539286297</v>
      </c>
    </row>
    <row r="36" spans="1:17" x14ac:dyDescent="0.25">
      <c r="A36" s="12">
        <v>31</v>
      </c>
      <c r="B36" s="12"/>
      <c r="C36" s="2">
        <v>230550</v>
      </c>
      <c r="D36" s="2">
        <v>89587</v>
      </c>
      <c r="E36" s="2">
        <v>140963</v>
      </c>
      <c r="G36" s="2">
        <v>79771</v>
      </c>
      <c r="H36" s="2">
        <v>41183</v>
      </c>
      <c r="I36" s="2">
        <v>38588</v>
      </c>
      <c r="K36" s="2">
        <v>73288</v>
      </c>
      <c r="M36" s="2">
        <f t="shared" si="0"/>
        <v>383609</v>
      </c>
      <c r="N36" s="2">
        <f t="shared" si="1"/>
        <v>204058</v>
      </c>
      <c r="O36" s="2">
        <f t="shared" si="2"/>
        <v>179551</v>
      </c>
      <c r="Q36" s="35">
        <f t="shared" si="3"/>
        <v>1.1364904678893462</v>
      </c>
    </row>
    <row r="37" spans="1:17" x14ac:dyDescent="0.25">
      <c r="A37" s="12">
        <v>32</v>
      </c>
      <c r="B37" s="12"/>
      <c r="C37" s="2">
        <v>478812</v>
      </c>
      <c r="D37" s="2">
        <v>179768</v>
      </c>
      <c r="E37" s="2">
        <v>299044</v>
      </c>
      <c r="G37" s="2">
        <v>143116</v>
      </c>
      <c r="H37" s="2">
        <v>69174</v>
      </c>
      <c r="I37" s="2">
        <v>73942</v>
      </c>
      <c r="K37" s="2">
        <v>87259</v>
      </c>
      <c r="M37" s="2">
        <f t="shared" si="0"/>
        <v>709187</v>
      </c>
      <c r="N37" s="2">
        <f t="shared" si="1"/>
        <v>336201</v>
      </c>
      <c r="O37" s="2">
        <f t="shared" si="2"/>
        <v>372986</v>
      </c>
      <c r="Q37" s="35">
        <f t="shared" si="3"/>
        <v>0.9013769953832047</v>
      </c>
    </row>
    <row r="38" spans="1:17" x14ac:dyDescent="0.25">
      <c r="A38" s="12">
        <v>33</v>
      </c>
      <c r="B38" s="12"/>
      <c r="C38" s="2">
        <v>520501</v>
      </c>
      <c r="D38" s="2">
        <v>217490</v>
      </c>
      <c r="E38" s="2">
        <v>303011</v>
      </c>
      <c r="G38" s="2">
        <v>126346</v>
      </c>
      <c r="H38" s="2">
        <v>62221</v>
      </c>
      <c r="I38" s="2">
        <v>64125</v>
      </c>
      <c r="K38" s="2">
        <v>64959</v>
      </c>
      <c r="M38" s="2">
        <f t="shared" si="0"/>
        <v>711806</v>
      </c>
      <c r="N38" s="2">
        <f t="shared" si="1"/>
        <v>344670</v>
      </c>
      <c r="O38" s="2">
        <f t="shared" si="2"/>
        <v>367136</v>
      </c>
      <c r="Q38" s="35">
        <f t="shared" si="3"/>
        <v>0.93880741741480001</v>
      </c>
    </row>
    <row r="39" spans="1:17" x14ac:dyDescent="0.25">
      <c r="A39" s="12">
        <v>34</v>
      </c>
      <c r="B39" s="12"/>
      <c r="C39" s="2">
        <v>406470</v>
      </c>
      <c r="D39" s="2">
        <v>182490</v>
      </c>
      <c r="E39" s="2">
        <v>223980</v>
      </c>
      <c r="G39" s="2">
        <v>102171</v>
      </c>
      <c r="H39" s="2">
        <v>51472</v>
      </c>
      <c r="I39" s="2">
        <v>50699</v>
      </c>
      <c r="K39" s="2">
        <v>46806</v>
      </c>
      <c r="M39" s="2">
        <f t="shared" si="0"/>
        <v>555447</v>
      </c>
      <c r="N39" s="2">
        <f t="shared" si="1"/>
        <v>280768</v>
      </c>
      <c r="O39" s="2">
        <f t="shared" si="2"/>
        <v>274679</v>
      </c>
      <c r="Q39" s="35">
        <f t="shared" si="3"/>
        <v>1.0221676939263649</v>
      </c>
    </row>
    <row r="40" spans="1:17" x14ac:dyDescent="0.25">
      <c r="A40" s="12">
        <v>35</v>
      </c>
      <c r="B40" s="12"/>
      <c r="C40" s="2">
        <v>853609</v>
      </c>
      <c r="D40" s="2">
        <v>301174</v>
      </c>
      <c r="E40" s="2">
        <v>552435</v>
      </c>
      <c r="G40" s="2">
        <v>154908</v>
      </c>
      <c r="H40" s="2">
        <v>71408</v>
      </c>
      <c r="I40" s="2">
        <v>83500</v>
      </c>
      <c r="K40" s="2">
        <v>26924</v>
      </c>
      <c r="M40" s="2">
        <f t="shared" si="0"/>
        <v>1035441</v>
      </c>
      <c r="N40" s="2">
        <f t="shared" si="1"/>
        <v>399506</v>
      </c>
      <c r="O40" s="2">
        <f t="shared" si="2"/>
        <v>635935</v>
      </c>
      <c r="Q40" s="35">
        <f t="shared" si="3"/>
        <v>0.62821829275004526</v>
      </c>
    </row>
    <row r="41" spans="1:17" x14ac:dyDescent="0.25">
      <c r="A41" s="13">
        <v>36</v>
      </c>
      <c r="B41" s="13"/>
      <c r="C41" s="2">
        <v>519586</v>
      </c>
      <c r="D41" s="2">
        <v>238371</v>
      </c>
      <c r="E41" s="2">
        <v>281215</v>
      </c>
      <c r="G41" s="2">
        <v>115899</v>
      </c>
      <c r="H41" s="2">
        <v>58124</v>
      </c>
      <c r="I41" s="2">
        <v>57775</v>
      </c>
      <c r="K41" s="2">
        <v>26924</v>
      </c>
      <c r="M41" s="2">
        <f t="shared" si="0"/>
        <v>662409</v>
      </c>
      <c r="N41" s="2">
        <f t="shared" si="1"/>
        <v>323419</v>
      </c>
      <c r="O41" s="2">
        <f t="shared" si="2"/>
        <v>338990</v>
      </c>
      <c r="Q41" s="35">
        <f t="shared" si="3"/>
        <v>0.95406649163692148</v>
      </c>
    </row>
    <row r="42" spans="1:17" x14ac:dyDescent="0.25">
      <c r="A42" s="13">
        <v>37</v>
      </c>
      <c r="B42" s="13"/>
      <c r="C42" s="2">
        <v>560171</v>
      </c>
      <c r="D42" s="2">
        <v>256537</v>
      </c>
      <c r="E42" s="2">
        <v>303634</v>
      </c>
      <c r="G42" s="2">
        <v>113217</v>
      </c>
      <c r="H42" s="2">
        <v>56150</v>
      </c>
      <c r="I42" s="2">
        <v>57067</v>
      </c>
      <c r="K42" s="2">
        <v>26924</v>
      </c>
      <c r="M42" s="2">
        <f t="shared" si="0"/>
        <v>700312</v>
      </c>
      <c r="N42" s="2">
        <f t="shared" si="1"/>
        <v>339611</v>
      </c>
      <c r="O42" s="2">
        <f t="shared" si="2"/>
        <v>360701</v>
      </c>
      <c r="Q42" s="35">
        <f t="shared" si="3"/>
        <v>0.94153051973795465</v>
      </c>
    </row>
    <row r="43" spans="1:17" x14ac:dyDescent="0.25">
      <c r="A43" s="13">
        <v>38</v>
      </c>
      <c r="B43" s="13"/>
      <c r="C43" s="2">
        <v>608231</v>
      </c>
      <c r="D43" s="2">
        <v>283154</v>
      </c>
      <c r="E43" s="2">
        <v>325077</v>
      </c>
      <c r="G43" s="2">
        <v>130470</v>
      </c>
      <c r="H43" s="2">
        <v>62491</v>
      </c>
      <c r="I43" s="2">
        <v>67979</v>
      </c>
      <c r="K43" s="2">
        <v>26924</v>
      </c>
      <c r="M43" s="2">
        <f t="shared" si="0"/>
        <v>765625</v>
      </c>
      <c r="N43" s="2">
        <f t="shared" si="1"/>
        <v>372569</v>
      </c>
      <c r="O43" s="2">
        <f t="shared" si="2"/>
        <v>393056</v>
      </c>
      <c r="Q43" s="35">
        <f t="shared" si="3"/>
        <v>0.9478776561100708</v>
      </c>
    </row>
    <row r="44" spans="1:17" x14ac:dyDescent="0.25">
      <c r="A44" s="13">
        <v>39</v>
      </c>
      <c r="B44" s="13"/>
      <c r="C44" s="2">
        <v>407633</v>
      </c>
      <c r="D44" s="2">
        <v>215179</v>
      </c>
      <c r="E44" s="2">
        <v>192454</v>
      </c>
      <c r="G44" s="2">
        <v>93752</v>
      </c>
      <c r="H44" s="2">
        <v>49717</v>
      </c>
      <c r="I44" s="2">
        <v>44035</v>
      </c>
      <c r="K44" s="2">
        <v>26924</v>
      </c>
      <c r="M44" s="2">
        <f t="shared" si="0"/>
        <v>528309</v>
      </c>
      <c r="N44" s="2">
        <f t="shared" si="1"/>
        <v>291820</v>
      </c>
      <c r="O44" s="2">
        <f t="shared" si="2"/>
        <v>236489</v>
      </c>
      <c r="Q44" s="35">
        <f t="shared" si="3"/>
        <v>1.2339685989623197</v>
      </c>
    </row>
    <row r="45" spans="1:17" x14ac:dyDescent="0.25">
      <c r="A45" s="13">
        <v>40</v>
      </c>
      <c r="B45" s="13"/>
      <c r="C45" s="2">
        <v>899092</v>
      </c>
      <c r="D45" s="2">
        <v>327465</v>
      </c>
      <c r="E45" s="2">
        <v>571627</v>
      </c>
      <c r="G45" s="2">
        <v>145885</v>
      </c>
      <c r="H45" s="2">
        <v>61128</v>
      </c>
      <c r="I45" s="2">
        <v>84757</v>
      </c>
      <c r="K45" s="2">
        <v>4293</v>
      </c>
      <c r="M45" s="2">
        <f t="shared" si="0"/>
        <v>1049270</v>
      </c>
      <c r="N45" s="2">
        <f t="shared" si="1"/>
        <v>392886</v>
      </c>
      <c r="O45" s="2">
        <f t="shared" si="2"/>
        <v>656384</v>
      </c>
      <c r="Q45" s="35">
        <f t="shared" si="3"/>
        <v>0.59856120807332291</v>
      </c>
    </row>
    <row r="46" spans="1:17" x14ac:dyDescent="0.25">
      <c r="A46" s="13">
        <v>41</v>
      </c>
      <c r="B46" s="13"/>
      <c r="C46" s="2">
        <v>303125</v>
      </c>
      <c r="D46" s="2">
        <v>158041</v>
      </c>
      <c r="E46" s="2">
        <v>145084</v>
      </c>
      <c r="G46" s="2">
        <v>74943</v>
      </c>
      <c r="H46" s="2">
        <v>38483</v>
      </c>
      <c r="I46" s="2">
        <v>36460</v>
      </c>
      <c r="K46" s="2">
        <v>4293</v>
      </c>
      <c r="M46" s="2">
        <f t="shared" si="0"/>
        <v>382361</v>
      </c>
      <c r="N46" s="2">
        <f t="shared" si="1"/>
        <v>200817</v>
      </c>
      <c r="O46" s="2">
        <f t="shared" si="2"/>
        <v>181544</v>
      </c>
      <c r="Q46" s="35">
        <f t="shared" si="3"/>
        <v>1.1061615916802539</v>
      </c>
    </row>
    <row r="47" spans="1:17" x14ac:dyDescent="0.25">
      <c r="A47" s="13">
        <v>42</v>
      </c>
      <c r="B47" s="13"/>
      <c r="C47" s="2">
        <v>505990</v>
      </c>
      <c r="D47" s="2">
        <v>245382</v>
      </c>
      <c r="E47" s="2">
        <v>260608</v>
      </c>
      <c r="G47" s="2">
        <v>116004</v>
      </c>
      <c r="H47" s="2">
        <v>57026</v>
      </c>
      <c r="I47" s="2">
        <v>58978</v>
      </c>
      <c r="K47" s="2">
        <v>4293</v>
      </c>
      <c r="M47" s="2">
        <f t="shared" si="0"/>
        <v>626287</v>
      </c>
      <c r="N47" s="2">
        <f t="shared" si="1"/>
        <v>306701</v>
      </c>
      <c r="O47" s="2">
        <f t="shared" si="2"/>
        <v>319586</v>
      </c>
      <c r="Q47" s="35">
        <f t="shared" si="3"/>
        <v>0.95968221386418684</v>
      </c>
    </row>
    <row r="48" spans="1:17" x14ac:dyDescent="0.25">
      <c r="A48" s="13">
        <v>43</v>
      </c>
      <c r="B48" s="13"/>
      <c r="C48" s="2">
        <v>445085</v>
      </c>
      <c r="D48" s="2">
        <v>226510</v>
      </c>
      <c r="E48" s="2">
        <v>218575</v>
      </c>
      <c r="G48" s="2">
        <v>95464</v>
      </c>
      <c r="H48" s="2">
        <v>50846</v>
      </c>
      <c r="I48" s="2">
        <v>44618</v>
      </c>
      <c r="K48" s="2">
        <v>4293</v>
      </c>
      <c r="M48" s="2">
        <f t="shared" si="0"/>
        <v>544842</v>
      </c>
      <c r="N48" s="2">
        <f t="shared" si="1"/>
        <v>281649</v>
      </c>
      <c r="O48" s="2">
        <f t="shared" si="2"/>
        <v>263193</v>
      </c>
      <c r="Q48" s="35">
        <f t="shared" si="3"/>
        <v>1.070123445532366</v>
      </c>
    </row>
    <row r="49" spans="1:17" x14ac:dyDescent="0.25">
      <c r="A49" s="13">
        <v>44</v>
      </c>
      <c r="B49" s="13"/>
      <c r="C49" s="2">
        <v>356822</v>
      </c>
      <c r="D49" s="2">
        <v>182381</v>
      </c>
      <c r="E49" s="2">
        <v>174441</v>
      </c>
      <c r="G49" s="2">
        <v>73699</v>
      </c>
      <c r="H49" s="2">
        <v>39436</v>
      </c>
      <c r="I49" s="2">
        <v>34263</v>
      </c>
      <c r="K49" s="2">
        <v>4293</v>
      </c>
      <c r="M49" s="2">
        <f t="shared" si="0"/>
        <v>434814</v>
      </c>
      <c r="N49" s="2">
        <f t="shared" si="1"/>
        <v>226110</v>
      </c>
      <c r="O49" s="2">
        <f t="shared" si="2"/>
        <v>208704</v>
      </c>
      <c r="Q49" s="35">
        <f t="shared" si="3"/>
        <v>1.0834004139834406</v>
      </c>
    </row>
    <row r="50" spans="1:17" x14ac:dyDescent="0.25">
      <c r="A50" s="13">
        <v>45</v>
      </c>
      <c r="B50" s="13"/>
      <c r="C50" s="2">
        <v>820469</v>
      </c>
      <c r="D50" s="2">
        <v>349619</v>
      </c>
      <c r="E50" s="2">
        <v>470850</v>
      </c>
      <c r="G50" s="2">
        <v>137273</v>
      </c>
      <c r="H50" s="2">
        <v>61372</v>
      </c>
      <c r="I50" s="2">
        <v>75901</v>
      </c>
      <c r="K50" s="2">
        <v>4293</v>
      </c>
      <c r="M50" s="2">
        <f t="shared" si="0"/>
        <v>962035</v>
      </c>
      <c r="N50" s="2">
        <f t="shared" si="1"/>
        <v>415284</v>
      </c>
      <c r="O50" s="2">
        <f t="shared" si="2"/>
        <v>546751</v>
      </c>
      <c r="Q50" s="35">
        <f t="shared" si="3"/>
        <v>0.75954867938055892</v>
      </c>
    </row>
    <row r="51" spans="1:17" x14ac:dyDescent="0.25">
      <c r="A51" s="13">
        <v>46</v>
      </c>
      <c r="B51" s="13"/>
      <c r="C51" s="2">
        <v>450333</v>
      </c>
      <c r="D51" s="2">
        <v>237081</v>
      </c>
      <c r="E51" s="2">
        <v>213252</v>
      </c>
      <c r="G51" s="2">
        <v>93160</v>
      </c>
      <c r="H51" s="2">
        <v>47581</v>
      </c>
      <c r="I51" s="2">
        <v>45579</v>
      </c>
      <c r="K51" s="2">
        <v>4293</v>
      </c>
      <c r="M51" s="2">
        <f t="shared" si="0"/>
        <v>547786</v>
      </c>
      <c r="N51" s="2">
        <f t="shared" si="1"/>
        <v>288955</v>
      </c>
      <c r="O51" s="2">
        <f t="shared" si="2"/>
        <v>258831</v>
      </c>
      <c r="Q51" s="35">
        <f t="shared" si="3"/>
        <v>1.1163848225289861</v>
      </c>
    </row>
    <row r="52" spans="1:17" x14ac:dyDescent="0.25">
      <c r="A52" s="13">
        <v>47</v>
      </c>
      <c r="B52" s="13"/>
      <c r="C52" s="2">
        <v>421933</v>
      </c>
      <c r="D52" s="2">
        <v>215568</v>
      </c>
      <c r="E52" s="2">
        <v>206365</v>
      </c>
      <c r="G52" s="2">
        <v>85150</v>
      </c>
      <c r="H52" s="2">
        <v>43351</v>
      </c>
      <c r="I52" s="2">
        <v>41799</v>
      </c>
      <c r="K52" s="2">
        <v>4293</v>
      </c>
      <c r="M52" s="2">
        <f t="shared" si="0"/>
        <v>511376</v>
      </c>
      <c r="N52" s="2">
        <f t="shared" si="1"/>
        <v>263212</v>
      </c>
      <c r="O52" s="2">
        <f t="shared" si="2"/>
        <v>248164</v>
      </c>
      <c r="Q52" s="35">
        <f t="shared" si="3"/>
        <v>1.0606373204816171</v>
      </c>
    </row>
    <row r="53" spans="1:17" x14ac:dyDescent="0.25">
      <c r="A53" s="13">
        <v>48</v>
      </c>
      <c r="B53" s="13"/>
      <c r="C53" s="2">
        <v>442858</v>
      </c>
      <c r="D53" s="2">
        <v>216925</v>
      </c>
      <c r="E53" s="2">
        <v>225933</v>
      </c>
      <c r="G53" s="2">
        <v>92618</v>
      </c>
      <c r="H53" s="2">
        <v>43870</v>
      </c>
      <c r="I53" s="2">
        <v>48748</v>
      </c>
      <c r="K53" s="2">
        <v>4293</v>
      </c>
      <c r="M53" s="2">
        <f t="shared" si="0"/>
        <v>539769</v>
      </c>
      <c r="N53" s="2">
        <f t="shared" si="1"/>
        <v>265088</v>
      </c>
      <c r="O53" s="2">
        <f t="shared" si="2"/>
        <v>274681</v>
      </c>
      <c r="Q53" s="35">
        <f t="shared" si="3"/>
        <v>0.9650758516242478</v>
      </c>
    </row>
    <row r="54" spans="1:17" x14ac:dyDescent="0.25">
      <c r="A54" s="13">
        <v>49</v>
      </c>
      <c r="B54" s="13"/>
      <c r="C54" s="2">
        <v>256355</v>
      </c>
      <c r="D54" s="2">
        <v>132891</v>
      </c>
      <c r="E54" s="2">
        <v>123464</v>
      </c>
      <c r="G54" s="2">
        <v>60137</v>
      </c>
      <c r="H54" s="2">
        <v>30635</v>
      </c>
      <c r="I54" s="2">
        <v>29502</v>
      </c>
      <c r="K54" s="2">
        <v>4293</v>
      </c>
      <c r="M54" s="2">
        <f t="shared" si="0"/>
        <v>320785</v>
      </c>
      <c r="N54" s="2">
        <f t="shared" si="1"/>
        <v>167819</v>
      </c>
      <c r="O54" s="2">
        <f t="shared" si="2"/>
        <v>152966</v>
      </c>
      <c r="Q54" s="35">
        <f t="shared" si="3"/>
        <v>1.0971000091523606</v>
      </c>
    </row>
    <row r="55" spans="1:17" x14ac:dyDescent="0.25">
      <c r="A55" s="12">
        <v>50</v>
      </c>
      <c r="B55" s="12"/>
      <c r="C55" s="2">
        <v>890767</v>
      </c>
      <c r="D55" s="2">
        <v>341949</v>
      </c>
      <c r="E55" s="2">
        <v>548818</v>
      </c>
      <c r="G55" s="2">
        <v>133197</v>
      </c>
      <c r="H55" s="2">
        <v>50489</v>
      </c>
      <c r="I55" s="2">
        <v>82708</v>
      </c>
      <c r="K55" s="2">
        <v>533.20000000000005</v>
      </c>
      <c r="M55" s="2">
        <f t="shared" si="0"/>
        <v>1024497.2</v>
      </c>
      <c r="N55" s="2">
        <f t="shared" si="1"/>
        <v>392971.2</v>
      </c>
      <c r="O55" s="2">
        <f t="shared" si="2"/>
        <v>631526</v>
      </c>
      <c r="Q55" s="35">
        <f t="shared" si="3"/>
        <v>0.62225656584210309</v>
      </c>
    </row>
    <row r="56" spans="1:17" x14ac:dyDescent="0.25">
      <c r="A56" s="12">
        <v>51</v>
      </c>
      <c r="B56" s="12"/>
      <c r="C56" s="2">
        <v>210533</v>
      </c>
      <c r="D56" s="2">
        <v>107977</v>
      </c>
      <c r="E56" s="2">
        <v>102556</v>
      </c>
      <c r="G56" s="2">
        <v>52551</v>
      </c>
      <c r="H56" s="2">
        <v>25942</v>
      </c>
      <c r="I56" s="2">
        <v>26609</v>
      </c>
      <c r="K56" s="2">
        <v>533.20000000000005</v>
      </c>
      <c r="M56" s="2">
        <f t="shared" si="0"/>
        <v>263617.2</v>
      </c>
      <c r="N56" s="2">
        <f t="shared" si="1"/>
        <v>134452.20000000001</v>
      </c>
      <c r="O56" s="2">
        <f t="shared" si="2"/>
        <v>129165</v>
      </c>
      <c r="Q56" s="35">
        <f t="shared" si="3"/>
        <v>1.040933689466961</v>
      </c>
    </row>
    <row r="57" spans="1:17" x14ac:dyDescent="0.25">
      <c r="A57" s="12">
        <v>52</v>
      </c>
      <c r="B57" s="12"/>
      <c r="C57" s="2">
        <v>332269</v>
      </c>
      <c r="D57" s="2">
        <v>160433</v>
      </c>
      <c r="E57" s="2">
        <v>171836</v>
      </c>
      <c r="G57" s="2">
        <v>78521</v>
      </c>
      <c r="H57" s="2">
        <v>35951</v>
      </c>
      <c r="I57" s="2">
        <v>42570</v>
      </c>
      <c r="K57" s="2">
        <v>533.20000000000005</v>
      </c>
      <c r="M57" s="2">
        <f t="shared" si="0"/>
        <v>411323.2</v>
      </c>
      <c r="N57" s="2">
        <f t="shared" si="1"/>
        <v>196917.2</v>
      </c>
      <c r="O57" s="2">
        <f t="shared" si="2"/>
        <v>214406</v>
      </c>
      <c r="Q57" s="35">
        <f t="shared" si="3"/>
        <v>0.91843138718132888</v>
      </c>
    </row>
    <row r="58" spans="1:17" x14ac:dyDescent="0.25">
      <c r="A58" s="12">
        <v>53</v>
      </c>
      <c r="B58" s="12"/>
      <c r="C58" s="2">
        <v>277641</v>
      </c>
      <c r="D58" s="2">
        <v>132049</v>
      </c>
      <c r="E58" s="2">
        <v>145592</v>
      </c>
      <c r="G58" s="2">
        <v>59272</v>
      </c>
      <c r="H58" s="2">
        <v>27623</v>
      </c>
      <c r="I58" s="2">
        <v>31669</v>
      </c>
      <c r="K58" s="2">
        <v>533.20000000000005</v>
      </c>
      <c r="M58" s="2">
        <f t="shared" si="0"/>
        <v>337466.2</v>
      </c>
      <c r="N58" s="2">
        <f t="shared" si="1"/>
        <v>160205.20000000001</v>
      </c>
      <c r="O58" s="2">
        <f t="shared" si="2"/>
        <v>177261</v>
      </c>
      <c r="Q58" s="35">
        <f t="shared" si="3"/>
        <v>0.90378142964329444</v>
      </c>
    </row>
    <row r="59" spans="1:17" x14ac:dyDescent="0.25">
      <c r="A59" s="12">
        <v>54</v>
      </c>
      <c r="B59" s="12"/>
      <c r="C59" s="2">
        <v>232965</v>
      </c>
      <c r="D59" s="2">
        <v>107488</v>
      </c>
      <c r="E59" s="2">
        <v>125777</v>
      </c>
      <c r="G59" s="2">
        <v>47448</v>
      </c>
      <c r="H59" s="2">
        <v>21516</v>
      </c>
      <c r="I59" s="2">
        <v>25932</v>
      </c>
      <c r="K59" s="2">
        <v>533.20000000000005</v>
      </c>
      <c r="M59" s="2">
        <f t="shared" si="0"/>
        <v>281246.2</v>
      </c>
      <c r="N59" s="2">
        <f t="shared" si="1"/>
        <v>129537.2</v>
      </c>
      <c r="O59" s="2">
        <f t="shared" si="2"/>
        <v>151709</v>
      </c>
      <c r="Q59" s="35">
        <f t="shared" si="3"/>
        <v>0.85385310034342066</v>
      </c>
    </row>
    <row r="60" spans="1:17" x14ac:dyDescent="0.25">
      <c r="A60" s="12">
        <v>55</v>
      </c>
      <c r="B60" s="12"/>
      <c r="C60" s="2">
        <v>740713</v>
      </c>
      <c r="D60" s="2">
        <v>322704</v>
      </c>
      <c r="E60" s="2">
        <v>418009</v>
      </c>
      <c r="G60" s="2">
        <v>104070</v>
      </c>
      <c r="H60" s="2">
        <v>41503</v>
      </c>
      <c r="I60" s="2">
        <v>62567</v>
      </c>
      <c r="K60" s="2">
        <v>533.20000000000005</v>
      </c>
      <c r="M60" s="2">
        <f t="shared" si="0"/>
        <v>845316.2</v>
      </c>
      <c r="N60" s="2">
        <f t="shared" si="1"/>
        <v>364740.2</v>
      </c>
      <c r="O60" s="2">
        <f t="shared" si="2"/>
        <v>480576</v>
      </c>
      <c r="Q60" s="35">
        <f t="shared" si="3"/>
        <v>0.7589646590757757</v>
      </c>
    </row>
    <row r="61" spans="1:17" x14ac:dyDescent="0.25">
      <c r="A61" s="12">
        <v>56</v>
      </c>
      <c r="B61" s="12"/>
      <c r="C61" s="2">
        <v>381550</v>
      </c>
      <c r="D61" s="2">
        <v>189027</v>
      </c>
      <c r="E61" s="2">
        <v>192523</v>
      </c>
      <c r="G61" s="2">
        <v>68916</v>
      </c>
      <c r="H61" s="2">
        <v>30055</v>
      </c>
      <c r="I61" s="2">
        <v>38861</v>
      </c>
      <c r="K61" s="2">
        <v>533.20000000000005</v>
      </c>
      <c r="M61" s="2">
        <f t="shared" si="0"/>
        <v>450999.2</v>
      </c>
      <c r="N61" s="2">
        <f t="shared" si="1"/>
        <v>219615.2</v>
      </c>
      <c r="O61" s="2">
        <f t="shared" si="2"/>
        <v>231384</v>
      </c>
      <c r="Q61" s="35">
        <f t="shared" si="3"/>
        <v>0.94913736472703392</v>
      </c>
    </row>
    <row r="62" spans="1:17" x14ac:dyDescent="0.25">
      <c r="A62" s="12">
        <v>57</v>
      </c>
      <c r="B62" s="12"/>
      <c r="C62" s="2">
        <v>308862</v>
      </c>
      <c r="D62" s="2">
        <v>152032</v>
      </c>
      <c r="E62" s="2">
        <v>156830</v>
      </c>
      <c r="G62" s="2">
        <v>54522</v>
      </c>
      <c r="H62" s="2">
        <v>24171</v>
      </c>
      <c r="I62" s="2">
        <v>30351</v>
      </c>
      <c r="K62" s="2">
        <v>533.20000000000005</v>
      </c>
      <c r="M62" s="2">
        <f t="shared" si="0"/>
        <v>363917.2</v>
      </c>
      <c r="N62" s="2">
        <f t="shared" si="1"/>
        <v>176736.2</v>
      </c>
      <c r="O62" s="2">
        <f t="shared" si="2"/>
        <v>187181</v>
      </c>
      <c r="Q62" s="35">
        <f t="shared" si="3"/>
        <v>0.94419946468925808</v>
      </c>
    </row>
    <row r="63" spans="1:17" x14ac:dyDescent="0.25">
      <c r="A63" s="12">
        <v>58</v>
      </c>
      <c r="B63" s="12"/>
      <c r="C63" s="2">
        <v>290386</v>
      </c>
      <c r="D63" s="2">
        <v>136284</v>
      </c>
      <c r="E63" s="2">
        <v>154102</v>
      </c>
      <c r="G63" s="2">
        <v>54513</v>
      </c>
      <c r="H63" s="2">
        <v>22716</v>
      </c>
      <c r="I63" s="2">
        <v>31797</v>
      </c>
      <c r="K63" s="2">
        <v>533.20000000000005</v>
      </c>
      <c r="M63" s="2">
        <f t="shared" si="0"/>
        <v>345432.2</v>
      </c>
      <c r="N63" s="2">
        <f t="shared" si="1"/>
        <v>159533.20000000001</v>
      </c>
      <c r="O63" s="2">
        <f t="shared" si="2"/>
        <v>185899</v>
      </c>
      <c r="Q63" s="35">
        <f t="shared" si="3"/>
        <v>0.85817137262707177</v>
      </c>
    </row>
    <row r="64" spans="1:17" x14ac:dyDescent="0.25">
      <c r="A64" s="12">
        <v>59</v>
      </c>
      <c r="B64" s="12"/>
      <c r="C64" s="2">
        <v>159275</v>
      </c>
      <c r="D64" s="2">
        <v>80230</v>
      </c>
      <c r="E64" s="2">
        <v>79045</v>
      </c>
      <c r="G64" s="2">
        <v>32378</v>
      </c>
      <c r="H64" s="2">
        <v>14665</v>
      </c>
      <c r="I64" s="2">
        <v>17713</v>
      </c>
      <c r="K64" s="2">
        <v>533.20000000000005</v>
      </c>
      <c r="M64" s="2">
        <f t="shared" si="0"/>
        <v>192186.2</v>
      </c>
      <c r="N64" s="2">
        <f t="shared" si="1"/>
        <v>95428.2</v>
      </c>
      <c r="O64" s="2">
        <f t="shared" si="2"/>
        <v>96758</v>
      </c>
      <c r="Q64" s="35">
        <f t="shared" si="3"/>
        <v>0.98625643357655179</v>
      </c>
    </row>
    <row r="65" spans="1:17" x14ac:dyDescent="0.25">
      <c r="A65" s="12">
        <v>60</v>
      </c>
      <c r="B65" s="12"/>
      <c r="C65" s="2">
        <v>895526</v>
      </c>
      <c r="D65" s="2">
        <v>361298</v>
      </c>
      <c r="E65" s="2">
        <v>534228</v>
      </c>
      <c r="G65" s="2">
        <v>105598</v>
      </c>
      <c r="H65" s="2">
        <v>37867</v>
      </c>
      <c r="I65" s="2">
        <v>67731</v>
      </c>
      <c r="K65" s="2">
        <v>149.1</v>
      </c>
      <c r="M65" s="2">
        <f t="shared" si="0"/>
        <v>1001273.1</v>
      </c>
      <c r="N65" s="2">
        <f t="shared" si="1"/>
        <v>399314.1</v>
      </c>
      <c r="O65" s="2">
        <f t="shared" si="2"/>
        <v>601959</v>
      </c>
      <c r="Q65" s="35">
        <f t="shared" si="3"/>
        <v>0.66335763731416919</v>
      </c>
    </row>
    <row r="66" spans="1:17" x14ac:dyDescent="0.25">
      <c r="A66" s="13">
        <v>61</v>
      </c>
      <c r="B66" s="13"/>
      <c r="C66" s="2">
        <v>134756</v>
      </c>
      <c r="D66" s="2">
        <v>70534</v>
      </c>
      <c r="E66" s="2">
        <v>64222</v>
      </c>
      <c r="G66" s="2">
        <v>23510</v>
      </c>
      <c r="H66" s="2">
        <v>10666</v>
      </c>
      <c r="I66" s="2">
        <v>12844</v>
      </c>
      <c r="K66" s="2">
        <v>149.1</v>
      </c>
      <c r="M66" s="2">
        <f t="shared" si="0"/>
        <v>158415.1</v>
      </c>
      <c r="N66" s="2">
        <f t="shared" si="1"/>
        <v>81349.100000000006</v>
      </c>
      <c r="O66" s="2">
        <f t="shared" si="2"/>
        <v>77066</v>
      </c>
      <c r="Q66" s="35">
        <f t="shared" si="3"/>
        <v>1.0555770378636493</v>
      </c>
    </row>
    <row r="67" spans="1:17" x14ac:dyDescent="0.25">
      <c r="A67" s="13">
        <v>62</v>
      </c>
      <c r="B67" s="13"/>
      <c r="C67" s="2">
        <v>239484</v>
      </c>
      <c r="D67" s="2">
        <v>117592</v>
      </c>
      <c r="E67" s="2">
        <v>121892</v>
      </c>
      <c r="G67" s="2">
        <v>40402</v>
      </c>
      <c r="H67" s="2">
        <v>16840</v>
      </c>
      <c r="I67" s="2">
        <v>23562</v>
      </c>
      <c r="K67" s="2">
        <v>149.1</v>
      </c>
      <c r="M67" s="2">
        <f t="shared" si="0"/>
        <v>280035.09999999998</v>
      </c>
      <c r="N67" s="2">
        <f t="shared" si="1"/>
        <v>134581.1</v>
      </c>
      <c r="O67" s="2">
        <f t="shared" si="2"/>
        <v>145454</v>
      </c>
      <c r="Q67" s="35">
        <f t="shared" si="3"/>
        <v>0.92524853218199576</v>
      </c>
    </row>
    <row r="68" spans="1:17" x14ac:dyDescent="0.25">
      <c r="A68" s="13">
        <v>63</v>
      </c>
      <c r="B68" s="13"/>
      <c r="C68" s="2">
        <v>212860</v>
      </c>
      <c r="D68" s="2">
        <v>102849</v>
      </c>
      <c r="E68" s="2">
        <v>110011</v>
      </c>
      <c r="G68" s="2">
        <v>34940</v>
      </c>
      <c r="H68" s="2">
        <v>13990</v>
      </c>
      <c r="I68" s="2">
        <v>20950</v>
      </c>
      <c r="K68" s="2">
        <v>149.1</v>
      </c>
      <c r="M68" s="2">
        <f t="shared" si="0"/>
        <v>247949.1</v>
      </c>
      <c r="N68" s="2">
        <f t="shared" si="1"/>
        <v>116988.1</v>
      </c>
      <c r="O68" s="2">
        <f t="shared" si="2"/>
        <v>130961</v>
      </c>
      <c r="Q68" s="35">
        <f t="shared" si="3"/>
        <v>0.89330487702445771</v>
      </c>
    </row>
    <row r="69" spans="1:17" x14ac:dyDescent="0.25">
      <c r="A69" s="13">
        <v>64</v>
      </c>
      <c r="B69" s="13"/>
      <c r="C69" s="2">
        <v>140186</v>
      </c>
      <c r="D69" s="2">
        <v>66169</v>
      </c>
      <c r="E69" s="2">
        <v>74017</v>
      </c>
      <c r="G69" s="2">
        <v>23844</v>
      </c>
      <c r="H69" s="2">
        <v>9332</v>
      </c>
      <c r="I69" s="2">
        <v>14512</v>
      </c>
      <c r="K69" s="2">
        <v>149.1</v>
      </c>
      <c r="M69" s="2">
        <f t="shared" si="0"/>
        <v>164179.1</v>
      </c>
      <c r="N69" s="2">
        <f t="shared" si="1"/>
        <v>75650.100000000006</v>
      </c>
      <c r="O69" s="2">
        <f t="shared" si="2"/>
        <v>88529</v>
      </c>
      <c r="Q69" s="35">
        <f t="shared" si="3"/>
        <v>0.85452337652068822</v>
      </c>
    </row>
    <row r="70" spans="1:17" x14ac:dyDescent="0.25">
      <c r="A70" s="13">
        <v>65</v>
      </c>
      <c r="B70" s="13"/>
      <c r="C70" s="2">
        <v>516693</v>
      </c>
      <c r="D70" s="2">
        <v>219617</v>
      </c>
      <c r="E70" s="2">
        <v>297076</v>
      </c>
      <c r="G70" s="2">
        <v>66359</v>
      </c>
      <c r="H70" s="2">
        <v>23185</v>
      </c>
      <c r="I70" s="2">
        <v>43174</v>
      </c>
      <c r="K70" s="2">
        <v>149.1</v>
      </c>
      <c r="M70" s="2">
        <f t="shared" ref="M70:M106" si="4">N70+O70</f>
        <v>583201.1</v>
      </c>
      <c r="N70" s="2">
        <f t="shared" ref="N70:N106" si="5">D70+H70+K70</f>
        <v>242951.1</v>
      </c>
      <c r="O70" s="2">
        <f t="shared" ref="O70:O106" si="6">E70+I70</f>
        <v>340250</v>
      </c>
      <c r="Q70" s="35">
        <f t="shared" ref="Q70:Q105" si="7">N70/O70</f>
        <v>0.71403703159441589</v>
      </c>
    </row>
    <row r="71" spans="1:17" x14ac:dyDescent="0.25">
      <c r="A71" s="13">
        <v>66</v>
      </c>
      <c r="B71" s="13"/>
      <c r="C71" s="2">
        <v>158511</v>
      </c>
      <c r="D71" s="2">
        <v>79926</v>
      </c>
      <c r="E71" s="2">
        <v>78585</v>
      </c>
      <c r="G71" s="2">
        <v>24079</v>
      </c>
      <c r="H71" s="2">
        <v>9359</v>
      </c>
      <c r="I71" s="2">
        <v>14720</v>
      </c>
      <c r="K71" s="2">
        <v>149.1</v>
      </c>
      <c r="M71" s="2">
        <f t="shared" si="4"/>
        <v>182739.1</v>
      </c>
      <c r="N71" s="2">
        <f t="shared" si="5"/>
        <v>89434.1</v>
      </c>
      <c r="O71" s="2">
        <f t="shared" si="6"/>
        <v>93305</v>
      </c>
      <c r="Q71" s="35">
        <f t="shared" si="7"/>
        <v>0.95851347730561065</v>
      </c>
    </row>
    <row r="72" spans="1:17" x14ac:dyDescent="0.25">
      <c r="A72" s="13">
        <v>67</v>
      </c>
      <c r="B72" s="13"/>
      <c r="C72" s="2">
        <v>184986</v>
      </c>
      <c r="D72" s="2">
        <v>91312</v>
      </c>
      <c r="E72" s="2">
        <v>93674</v>
      </c>
      <c r="G72" s="2">
        <v>29936</v>
      </c>
      <c r="H72" s="2">
        <v>10703</v>
      </c>
      <c r="I72" s="2">
        <v>19233</v>
      </c>
      <c r="K72" s="2">
        <v>149.1</v>
      </c>
      <c r="M72" s="2">
        <f t="shared" si="4"/>
        <v>215071.1</v>
      </c>
      <c r="N72" s="2">
        <f t="shared" si="5"/>
        <v>102164.1</v>
      </c>
      <c r="O72" s="2">
        <f t="shared" si="6"/>
        <v>112907</v>
      </c>
      <c r="Q72" s="35">
        <f t="shared" si="7"/>
        <v>0.90485178066904626</v>
      </c>
    </row>
    <row r="73" spans="1:17" x14ac:dyDescent="0.25">
      <c r="A73" s="13">
        <v>68</v>
      </c>
      <c r="B73" s="13"/>
      <c r="C73" s="2">
        <v>135847</v>
      </c>
      <c r="D73" s="2">
        <v>64461</v>
      </c>
      <c r="E73" s="2">
        <v>71386</v>
      </c>
      <c r="G73" s="2">
        <v>24327</v>
      </c>
      <c r="H73" s="2">
        <v>8521</v>
      </c>
      <c r="I73" s="2">
        <v>15806</v>
      </c>
      <c r="K73" s="2">
        <v>149.1</v>
      </c>
      <c r="M73" s="2">
        <f t="shared" si="4"/>
        <v>160323.1</v>
      </c>
      <c r="N73" s="2">
        <f t="shared" si="5"/>
        <v>73131.100000000006</v>
      </c>
      <c r="O73" s="2">
        <f t="shared" si="6"/>
        <v>87192</v>
      </c>
      <c r="Q73" s="35">
        <f t="shared" si="7"/>
        <v>0.8387363519588954</v>
      </c>
    </row>
    <row r="74" spans="1:17" x14ac:dyDescent="0.25">
      <c r="A74" s="13">
        <v>69</v>
      </c>
      <c r="B74" s="13"/>
      <c r="C74" s="2">
        <v>66761</v>
      </c>
      <c r="D74" s="2">
        <v>32536</v>
      </c>
      <c r="E74" s="2">
        <v>34225</v>
      </c>
      <c r="G74" s="2">
        <v>12067</v>
      </c>
      <c r="H74" s="2">
        <v>4432</v>
      </c>
      <c r="I74" s="2">
        <v>7635</v>
      </c>
      <c r="K74" s="2">
        <v>149.1</v>
      </c>
      <c r="M74" s="2">
        <f t="shared" si="4"/>
        <v>78977.100000000006</v>
      </c>
      <c r="N74" s="2">
        <f t="shared" si="5"/>
        <v>37117.1</v>
      </c>
      <c r="O74" s="2">
        <f t="shared" si="6"/>
        <v>41860</v>
      </c>
      <c r="Q74" s="35">
        <f t="shared" si="7"/>
        <v>0.88669612995699953</v>
      </c>
    </row>
    <row r="75" spans="1:17" x14ac:dyDescent="0.25">
      <c r="A75" s="13">
        <v>70</v>
      </c>
      <c r="B75" s="13"/>
      <c r="C75" s="2">
        <v>565894</v>
      </c>
      <c r="D75" s="2">
        <v>225590</v>
      </c>
      <c r="E75" s="2">
        <v>340304</v>
      </c>
      <c r="G75" s="2">
        <v>49955</v>
      </c>
      <c r="H75" s="2">
        <v>15063</v>
      </c>
      <c r="I75" s="2">
        <v>34892</v>
      </c>
      <c r="M75" s="2">
        <f t="shared" si="4"/>
        <v>615849</v>
      </c>
      <c r="N75" s="2">
        <f t="shared" si="5"/>
        <v>240653</v>
      </c>
      <c r="O75" s="2">
        <f t="shared" si="6"/>
        <v>375196</v>
      </c>
      <c r="Q75" s="35">
        <f t="shared" si="7"/>
        <v>0.64140609174937901</v>
      </c>
    </row>
    <row r="76" spans="1:17" x14ac:dyDescent="0.25">
      <c r="A76" s="13">
        <v>71</v>
      </c>
      <c r="B76" s="13"/>
      <c r="C76" s="2">
        <v>42825</v>
      </c>
      <c r="D76" s="2">
        <v>21587</v>
      </c>
      <c r="E76" s="2">
        <v>21238</v>
      </c>
      <c r="G76" s="2">
        <v>6974</v>
      </c>
      <c r="H76" s="2">
        <v>2604</v>
      </c>
      <c r="I76" s="2">
        <v>4370</v>
      </c>
      <c r="M76" s="2">
        <f t="shared" si="4"/>
        <v>49799</v>
      </c>
      <c r="N76" s="2">
        <f t="shared" si="5"/>
        <v>24191</v>
      </c>
      <c r="O76" s="2">
        <f t="shared" si="6"/>
        <v>25608</v>
      </c>
      <c r="Q76" s="35">
        <f t="shared" si="7"/>
        <v>0.94466572945954386</v>
      </c>
    </row>
    <row r="77" spans="1:17" x14ac:dyDescent="0.25">
      <c r="A77" s="13">
        <v>72</v>
      </c>
      <c r="B77" s="13"/>
      <c r="C77" s="2">
        <v>86301</v>
      </c>
      <c r="D77" s="2">
        <v>42127</v>
      </c>
      <c r="E77" s="2">
        <v>44174</v>
      </c>
      <c r="G77" s="2">
        <v>14051</v>
      </c>
      <c r="H77" s="2">
        <v>4803</v>
      </c>
      <c r="I77" s="2">
        <v>9248</v>
      </c>
      <c r="M77" s="2">
        <f t="shared" si="4"/>
        <v>100352</v>
      </c>
      <c r="N77" s="2">
        <f t="shared" si="5"/>
        <v>46930</v>
      </c>
      <c r="O77" s="2">
        <f t="shared" si="6"/>
        <v>53422</v>
      </c>
      <c r="Q77" s="35">
        <f t="shared" si="7"/>
        <v>0.87847703193440907</v>
      </c>
    </row>
    <row r="78" spans="1:17" x14ac:dyDescent="0.25">
      <c r="A78" s="13">
        <v>73</v>
      </c>
      <c r="B78" s="13"/>
      <c r="C78" s="2">
        <v>68590</v>
      </c>
      <c r="D78" s="2">
        <v>33278</v>
      </c>
      <c r="E78" s="2">
        <v>35312</v>
      </c>
      <c r="G78" s="2">
        <v>10335</v>
      </c>
      <c r="H78" s="2">
        <v>3326</v>
      </c>
      <c r="I78" s="2">
        <v>7009</v>
      </c>
      <c r="M78" s="2">
        <f t="shared" si="4"/>
        <v>78925</v>
      </c>
      <c r="N78" s="2">
        <f t="shared" si="5"/>
        <v>36604</v>
      </c>
      <c r="O78" s="2">
        <f t="shared" si="6"/>
        <v>42321</v>
      </c>
      <c r="Q78" s="35">
        <f t="shared" si="7"/>
        <v>0.86491339996691952</v>
      </c>
    </row>
    <row r="79" spans="1:17" x14ac:dyDescent="0.25">
      <c r="A79" s="13">
        <v>74</v>
      </c>
      <c r="B79" s="13"/>
      <c r="C79" s="2">
        <v>41676</v>
      </c>
      <c r="D79" s="2">
        <v>20093</v>
      </c>
      <c r="E79" s="2">
        <v>21583</v>
      </c>
      <c r="G79" s="2">
        <v>6815</v>
      </c>
      <c r="H79" s="2">
        <v>2239</v>
      </c>
      <c r="I79" s="2">
        <v>4576</v>
      </c>
      <c r="M79" s="2">
        <f t="shared" si="4"/>
        <v>48491</v>
      </c>
      <c r="N79" s="2">
        <f t="shared" si="5"/>
        <v>22332</v>
      </c>
      <c r="O79" s="2">
        <f t="shared" si="6"/>
        <v>26159</v>
      </c>
      <c r="Q79" s="35">
        <f t="shared" si="7"/>
        <v>0.85370235865285371</v>
      </c>
    </row>
    <row r="80" spans="1:17" x14ac:dyDescent="0.25">
      <c r="A80" s="12">
        <v>75</v>
      </c>
      <c r="B80" s="12"/>
      <c r="C80" s="2">
        <v>232658</v>
      </c>
      <c r="D80" s="2">
        <v>102780</v>
      </c>
      <c r="E80" s="2">
        <v>129878</v>
      </c>
      <c r="G80" s="2">
        <v>23824</v>
      </c>
      <c r="H80" s="2">
        <v>6930</v>
      </c>
      <c r="I80" s="2">
        <v>16894</v>
      </c>
      <c r="M80" s="2">
        <f t="shared" si="4"/>
        <v>256482</v>
      </c>
      <c r="N80" s="2">
        <f t="shared" si="5"/>
        <v>109710</v>
      </c>
      <c r="O80" s="2">
        <f t="shared" si="6"/>
        <v>146772</v>
      </c>
      <c r="Q80" s="35">
        <f t="shared" si="7"/>
        <v>0.74748589649251906</v>
      </c>
    </row>
    <row r="81" spans="1:17" x14ac:dyDescent="0.25">
      <c r="A81" s="12">
        <v>76</v>
      </c>
      <c r="B81" s="12"/>
      <c r="C81" s="2">
        <v>45769</v>
      </c>
      <c r="D81" s="2">
        <v>22627</v>
      </c>
      <c r="E81" s="2">
        <v>23142</v>
      </c>
      <c r="G81" s="2">
        <v>7502</v>
      </c>
      <c r="H81" s="2">
        <v>2394</v>
      </c>
      <c r="I81" s="2">
        <v>5108</v>
      </c>
      <c r="M81" s="2">
        <f t="shared" si="4"/>
        <v>53271</v>
      </c>
      <c r="N81" s="2">
        <f t="shared" si="5"/>
        <v>25021</v>
      </c>
      <c r="O81" s="2">
        <f t="shared" si="6"/>
        <v>28250</v>
      </c>
      <c r="Q81" s="35">
        <f t="shared" si="7"/>
        <v>0.88569911504424781</v>
      </c>
    </row>
    <row r="82" spans="1:17" x14ac:dyDescent="0.25">
      <c r="A82" s="12">
        <v>77</v>
      </c>
      <c r="B82" s="12"/>
      <c r="C82" s="2">
        <v>39488</v>
      </c>
      <c r="D82" s="2">
        <v>20133</v>
      </c>
      <c r="E82" s="2">
        <v>19355</v>
      </c>
      <c r="G82" s="2">
        <v>5600</v>
      </c>
      <c r="H82" s="2">
        <v>1782</v>
      </c>
      <c r="I82" s="2">
        <v>3818</v>
      </c>
      <c r="M82" s="2">
        <f t="shared" si="4"/>
        <v>45088</v>
      </c>
      <c r="N82" s="2">
        <f t="shared" si="5"/>
        <v>21915</v>
      </c>
      <c r="O82" s="2">
        <f t="shared" si="6"/>
        <v>23173</v>
      </c>
      <c r="Q82" s="35">
        <f t="shared" si="7"/>
        <v>0.9457126828636776</v>
      </c>
    </row>
    <row r="83" spans="1:17" x14ac:dyDescent="0.25">
      <c r="A83" s="12">
        <v>78</v>
      </c>
      <c r="B83" s="12"/>
      <c r="C83" s="2">
        <v>48960</v>
      </c>
      <c r="D83" s="2">
        <v>24029</v>
      </c>
      <c r="E83" s="2">
        <v>24931</v>
      </c>
      <c r="G83" s="2">
        <v>7006</v>
      </c>
      <c r="H83" s="2">
        <v>2025</v>
      </c>
      <c r="I83" s="2">
        <v>4981</v>
      </c>
      <c r="M83" s="2">
        <f t="shared" si="4"/>
        <v>55966</v>
      </c>
      <c r="N83" s="2">
        <f t="shared" si="5"/>
        <v>26054</v>
      </c>
      <c r="O83" s="2">
        <f t="shared" si="6"/>
        <v>29912</v>
      </c>
      <c r="Q83" s="35">
        <f t="shared" si="7"/>
        <v>0.87102166354640276</v>
      </c>
    </row>
    <row r="84" spans="1:17" x14ac:dyDescent="0.25">
      <c r="A84" s="12">
        <v>79</v>
      </c>
      <c r="B84" s="12"/>
      <c r="C84" s="2">
        <v>19010</v>
      </c>
      <c r="D84" s="2">
        <v>9042</v>
      </c>
      <c r="E84" s="2">
        <v>9968</v>
      </c>
      <c r="G84" s="2">
        <v>2793</v>
      </c>
      <c r="H84" s="2">
        <v>937</v>
      </c>
      <c r="I84" s="2">
        <v>1856</v>
      </c>
      <c r="M84" s="2">
        <f t="shared" si="4"/>
        <v>21803</v>
      </c>
      <c r="N84" s="2">
        <f t="shared" si="5"/>
        <v>9979</v>
      </c>
      <c r="O84" s="2">
        <f t="shared" si="6"/>
        <v>11824</v>
      </c>
      <c r="Q84" s="35">
        <f t="shared" si="7"/>
        <v>0.84396143437077131</v>
      </c>
    </row>
    <row r="85" spans="1:17" x14ac:dyDescent="0.25">
      <c r="A85" s="12">
        <v>80</v>
      </c>
      <c r="B85" s="12"/>
      <c r="C85" s="2">
        <v>220911</v>
      </c>
      <c r="D85" s="2">
        <v>94299</v>
      </c>
      <c r="E85" s="2">
        <v>126612</v>
      </c>
      <c r="G85" s="2">
        <v>15383</v>
      </c>
      <c r="H85" s="2">
        <v>4297</v>
      </c>
      <c r="I85" s="2">
        <v>11086</v>
      </c>
      <c r="M85" s="2">
        <f t="shared" si="4"/>
        <v>236294</v>
      </c>
      <c r="N85" s="2">
        <f t="shared" si="5"/>
        <v>98596</v>
      </c>
      <c r="O85" s="2">
        <f t="shared" si="6"/>
        <v>137698</v>
      </c>
      <c r="Q85" s="35">
        <f t="shared" si="7"/>
        <v>0.71603073392496619</v>
      </c>
    </row>
    <row r="86" spans="1:17" x14ac:dyDescent="0.25">
      <c r="A86" s="12">
        <v>81</v>
      </c>
      <c r="B86" s="12"/>
      <c r="C86" s="2">
        <v>11136</v>
      </c>
      <c r="D86" s="2">
        <v>5613</v>
      </c>
      <c r="E86" s="2">
        <v>5523</v>
      </c>
      <c r="G86" s="2">
        <v>1538</v>
      </c>
      <c r="H86" s="2">
        <v>499</v>
      </c>
      <c r="I86" s="2">
        <v>1039</v>
      </c>
      <c r="M86" s="2">
        <f t="shared" si="4"/>
        <v>12674</v>
      </c>
      <c r="N86" s="2">
        <f t="shared" si="5"/>
        <v>6112</v>
      </c>
      <c r="O86" s="2">
        <f t="shared" si="6"/>
        <v>6562</v>
      </c>
      <c r="Q86" s="35">
        <f t="shared" si="7"/>
        <v>0.93142334654068881</v>
      </c>
    </row>
    <row r="87" spans="1:17" x14ac:dyDescent="0.25">
      <c r="A87" s="12">
        <v>82</v>
      </c>
      <c r="B87" s="12"/>
      <c r="C87" s="2">
        <v>17957</v>
      </c>
      <c r="D87" s="2">
        <v>8758</v>
      </c>
      <c r="E87" s="2">
        <v>9199</v>
      </c>
      <c r="G87" s="2">
        <v>2443</v>
      </c>
      <c r="H87" s="2">
        <v>724</v>
      </c>
      <c r="I87" s="2">
        <v>1719</v>
      </c>
      <c r="M87" s="2">
        <f t="shared" si="4"/>
        <v>20400</v>
      </c>
      <c r="N87" s="2">
        <f t="shared" si="5"/>
        <v>9482</v>
      </c>
      <c r="O87" s="2">
        <f t="shared" si="6"/>
        <v>10918</v>
      </c>
      <c r="Q87" s="35">
        <f t="shared" si="7"/>
        <v>0.86847407950174027</v>
      </c>
    </row>
    <row r="88" spans="1:17" x14ac:dyDescent="0.25">
      <c r="A88" s="12">
        <v>83</v>
      </c>
      <c r="B88" s="12"/>
      <c r="C88" s="2">
        <v>13206</v>
      </c>
      <c r="D88" s="2">
        <v>6159</v>
      </c>
      <c r="E88" s="2">
        <v>7047</v>
      </c>
      <c r="G88" s="2">
        <v>1629</v>
      </c>
      <c r="H88" s="2">
        <v>501</v>
      </c>
      <c r="I88" s="2">
        <v>1128</v>
      </c>
      <c r="M88" s="2">
        <f t="shared" si="4"/>
        <v>14835</v>
      </c>
      <c r="N88" s="2">
        <f t="shared" si="5"/>
        <v>6660</v>
      </c>
      <c r="O88" s="2">
        <f t="shared" si="6"/>
        <v>8175</v>
      </c>
      <c r="Q88" s="35">
        <f t="shared" si="7"/>
        <v>0.81467889908256885</v>
      </c>
    </row>
    <row r="89" spans="1:17" x14ac:dyDescent="0.25">
      <c r="A89" s="12">
        <v>84</v>
      </c>
      <c r="B89" s="12"/>
      <c r="C89" s="2">
        <v>9175</v>
      </c>
      <c r="D89" s="2">
        <v>4243</v>
      </c>
      <c r="E89" s="2">
        <v>4932</v>
      </c>
      <c r="G89" s="2">
        <v>1406</v>
      </c>
      <c r="H89" s="2">
        <v>436</v>
      </c>
      <c r="I89" s="2">
        <v>970</v>
      </c>
      <c r="M89" s="2">
        <f t="shared" si="4"/>
        <v>10581</v>
      </c>
      <c r="N89" s="2">
        <f t="shared" si="5"/>
        <v>4679</v>
      </c>
      <c r="O89" s="2">
        <f t="shared" si="6"/>
        <v>5902</v>
      </c>
      <c r="Q89" s="35">
        <f t="shared" si="7"/>
        <v>0.79278210776008129</v>
      </c>
    </row>
    <row r="90" spans="1:17" x14ac:dyDescent="0.25">
      <c r="A90" s="12">
        <v>85</v>
      </c>
      <c r="B90" s="12"/>
      <c r="C90" s="2">
        <v>52661</v>
      </c>
      <c r="D90" s="2">
        <v>24327</v>
      </c>
      <c r="E90" s="2">
        <v>28334</v>
      </c>
      <c r="G90" s="2">
        <v>4878</v>
      </c>
      <c r="H90" s="2">
        <v>1395</v>
      </c>
      <c r="I90" s="2">
        <v>3483</v>
      </c>
      <c r="M90" s="2">
        <f t="shared" si="4"/>
        <v>57539</v>
      </c>
      <c r="N90" s="2">
        <f t="shared" si="5"/>
        <v>25722</v>
      </c>
      <c r="O90" s="2">
        <f t="shared" si="6"/>
        <v>31817</v>
      </c>
      <c r="Q90" s="35">
        <f t="shared" si="7"/>
        <v>0.80843574189898482</v>
      </c>
    </row>
    <row r="91" spans="1:17" x14ac:dyDescent="0.25">
      <c r="A91" s="13">
        <v>86</v>
      </c>
      <c r="B91" s="13"/>
      <c r="C91" s="2">
        <v>7939</v>
      </c>
      <c r="D91" s="2">
        <v>4052</v>
      </c>
      <c r="E91" s="2">
        <v>3887</v>
      </c>
      <c r="G91" s="2">
        <v>1270</v>
      </c>
      <c r="H91" s="2">
        <v>398</v>
      </c>
      <c r="I91" s="2">
        <v>874</v>
      </c>
      <c r="M91" s="2">
        <f t="shared" si="4"/>
        <v>9211</v>
      </c>
      <c r="N91" s="2">
        <f t="shared" si="5"/>
        <v>4450</v>
      </c>
      <c r="O91" s="2">
        <f t="shared" si="6"/>
        <v>4761</v>
      </c>
      <c r="Q91" s="35">
        <f t="shared" si="7"/>
        <v>0.93467758874186091</v>
      </c>
    </row>
    <row r="92" spans="1:17" x14ac:dyDescent="0.25">
      <c r="A92" s="13">
        <v>87</v>
      </c>
      <c r="B92" s="13"/>
      <c r="C92" s="2">
        <v>7812</v>
      </c>
      <c r="D92" s="2">
        <v>3863</v>
      </c>
      <c r="E92" s="2">
        <v>3949</v>
      </c>
      <c r="G92" s="2">
        <v>1141</v>
      </c>
      <c r="H92" s="2">
        <v>353</v>
      </c>
      <c r="I92" s="2">
        <v>788</v>
      </c>
      <c r="M92" s="2">
        <f t="shared" si="4"/>
        <v>8953</v>
      </c>
      <c r="N92" s="2">
        <f t="shared" si="5"/>
        <v>4216</v>
      </c>
      <c r="O92" s="2">
        <f t="shared" si="6"/>
        <v>4737</v>
      </c>
      <c r="Q92" s="35">
        <f t="shared" si="7"/>
        <v>0.89001477728520162</v>
      </c>
    </row>
    <row r="93" spans="1:17" x14ac:dyDescent="0.25">
      <c r="A93" s="13">
        <v>88</v>
      </c>
      <c r="B93" s="13"/>
      <c r="C93" s="2">
        <v>6982</v>
      </c>
      <c r="D93" s="2">
        <v>3549</v>
      </c>
      <c r="E93" s="2">
        <v>3433</v>
      </c>
      <c r="G93" s="2">
        <v>1017</v>
      </c>
      <c r="H93" s="2">
        <v>340</v>
      </c>
      <c r="I93" s="2">
        <v>677</v>
      </c>
      <c r="M93" s="2">
        <f t="shared" si="4"/>
        <v>7999</v>
      </c>
      <c r="N93" s="2">
        <f t="shared" si="5"/>
        <v>3889</v>
      </c>
      <c r="O93" s="2">
        <f t="shared" si="6"/>
        <v>4110</v>
      </c>
      <c r="Q93" s="35">
        <f t="shared" si="7"/>
        <v>0.94622871046228707</v>
      </c>
    </row>
    <row r="94" spans="1:17" x14ac:dyDescent="0.25">
      <c r="A94" s="13">
        <v>89</v>
      </c>
      <c r="B94" s="13"/>
      <c r="C94" s="2">
        <v>4055</v>
      </c>
      <c r="D94" s="2">
        <v>1930</v>
      </c>
      <c r="E94" s="2">
        <v>2125</v>
      </c>
      <c r="G94" s="2">
        <v>566</v>
      </c>
      <c r="H94" s="2">
        <v>169</v>
      </c>
      <c r="I94" s="2">
        <v>397</v>
      </c>
      <c r="M94" s="2">
        <f t="shared" si="4"/>
        <v>4621</v>
      </c>
      <c r="N94" s="2">
        <f t="shared" si="5"/>
        <v>2099</v>
      </c>
      <c r="O94" s="2">
        <f t="shared" si="6"/>
        <v>2522</v>
      </c>
      <c r="Q94" s="35">
        <f t="shared" si="7"/>
        <v>0.83227597145122922</v>
      </c>
    </row>
    <row r="95" spans="1:17" x14ac:dyDescent="0.25">
      <c r="A95" s="13">
        <v>90</v>
      </c>
      <c r="B95" s="13"/>
      <c r="C95" s="2">
        <v>45760</v>
      </c>
      <c r="D95" s="2">
        <v>19015</v>
      </c>
      <c r="E95" s="2">
        <v>26745</v>
      </c>
      <c r="G95" s="2">
        <v>2680</v>
      </c>
      <c r="H95" s="2">
        <v>711</v>
      </c>
      <c r="I95" s="2">
        <v>1969</v>
      </c>
      <c r="M95" s="2">
        <f t="shared" si="4"/>
        <v>48440</v>
      </c>
      <c r="N95" s="2">
        <f t="shared" si="5"/>
        <v>19726</v>
      </c>
      <c r="O95" s="2">
        <f t="shared" si="6"/>
        <v>28714</v>
      </c>
      <c r="Q95" s="35">
        <f t="shared" si="7"/>
        <v>0.68698196001950274</v>
      </c>
    </row>
    <row r="96" spans="1:17" x14ac:dyDescent="0.25">
      <c r="A96" s="13">
        <v>91</v>
      </c>
      <c r="B96" s="13"/>
      <c r="C96" s="2">
        <v>1322</v>
      </c>
      <c r="D96" s="2">
        <v>599</v>
      </c>
      <c r="E96" s="2">
        <v>723</v>
      </c>
      <c r="G96" s="2">
        <v>176</v>
      </c>
      <c r="H96" s="2">
        <v>60</v>
      </c>
      <c r="I96" s="2">
        <v>116</v>
      </c>
      <c r="M96" s="2">
        <f t="shared" si="4"/>
        <v>1498</v>
      </c>
      <c r="N96" s="2">
        <f t="shared" si="5"/>
        <v>659</v>
      </c>
      <c r="O96" s="2">
        <f t="shared" si="6"/>
        <v>839</v>
      </c>
      <c r="Q96" s="35">
        <f t="shared" si="7"/>
        <v>0.78545887961859351</v>
      </c>
    </row>
    <row r="97" spans="1:17" x14ac:dyDescent="0.25">
      <c r="A97" s="13">
        <v>92</v>
      </c>
      <c r="B97" s="13"/>
      <c r="C97" s="2">
        <v>2183</v>
      </c>
      <c r="D97" s="2">
        <v>967</v>
      </c>
      <c r="E97" s="2">
        <v>1216</v>
      </c>
      <c r="G97" s="2">
        <v>296</v>
      </c>
      <c r="H97" s="2">
        <v>96</v>
      </c>
      <c r="I97" s="2">
        <v>200</v>
      </c>
      <c r="M97" s="2">
        <f t="shared" si="4"/>
        <v>2479</v>
      </c>
      <c r="N97" s="2">
        <f t="shared" si="5"/>
        <v>1063</v>
      </c>
      <c r="O97" s="2">
        <f t="shared" si="6"/>
        <v>1416</v>
      </c>
      <c r="Q97" s="35">
        <f t="shared" si="7"/>
        <v>0.75070621468926557</v>
      </c>
    </row>
    <row r="98" spans="1:17" x14ac:dyDescent="0.25">
      <c r="A98" s="13">
        <v>93</v>
      </c>
      <c r="B98" s="13"/>
      <c r="C98" s="2">
        <v>1733</v>
      </c>
      <c r="D98" s="2">
        <v>810</v>
      </c>
      <c r="E98" s="2">
        <v>923</v>
      </c>
      <c r="G98" s="2">
        <v>218</v>
      </c>
      <c r="H98" s="2">
        <v>65</v>
      </c>
      <c r="I98" s="2">
        <v>153</v>
      </c>
      <c r="M98" s="2">
        <f t="shared" si="4"/>
        <v>1951</v>
      </c>
      <c r="N98" s="2">
        <f t="shared" si="5"/>
        <v>875</v>
      </c>
      <c r="O98" s="2">
        <f t="shared" si="6"/>
        <v>1076</v>
      </c>
      <c r="Q98" s="35">
        <f t="shared" si="7"/>
        <v>0.81319702602230481</v>
      </c>
    </row>
    <row r="99" spans="1:17" x14ac:dyDescent="0.25">
      <c r="A99" s="13">
        <v>94</v>
      </c>
      <c r="B99" s="13"/>
      <c r="C99" s="2">
        <v>1178</v>
      </c>
      <c r="D99" s="2">
        <v>551</v>
      </c>
      <c r="E99" s="2">
        <v>627</v>
      </c>
      <c r="G99" s="2">
        <v>129</v>
      </c>
      <c r="H99" s="2">
        <v>45</v>
      </c>
      <c r="I99" s="2">
        <v>84</v>
      </c>
      <c r="M99" s="2">
        <f t="shared" si="4"/>
        <v>1307</v>
      </c>
      <c r="N99" s="2">
        <f t="shared" si="5"/>
        <v>596</v>
      </c>
      <c r="O99" s="2">
        <f t="shared" si="6"/>
        <v>711</v>
      </c>
      <c r="Q99" s="35">
        <f t="shared" si="7"/>
        <v>0.83825597749648384</v>
      </c>
    </row>
    <row r="100" spans="1:17" x14ac:dyDescent="0.25">
      <c r="A100" s="13">
        <v>95</v>
      </c>
      <c r="B100" s="13"/>
      <c r="C100" s="2">
        <v>7845</v>
      </c>
      <c r="D100" s="2">
        <v>3593</v>
      </c>
      <c r="E100" s="2">
        <v>4252</v>
      </c>
      <c r="G100" s="2">
        <v>490</v>
      </c>
      <c r="H100" s="2">
        <v>144</v>
      </c>
      <c r="I100" s="2">
        <v>346</v>
      </c>
      <c r="M100" s="2">
        <f t="shared" si="4"/>
        <v>8335</v>
      </c>
      <c r="N100" s="2">
        <f t="shared" si="5"/>
        <v>3737</v>
      </c>
      <c r="O100" s="2">
        <f t="shared" si="6"/>
        <v>4598</v>
      </c>
      <c r="Q100" s="35">
        <f t="shared" si="7"/>
        <v>0.81274467159634622</v>
      </c>
    </row>
    <row r="101" spans="1:17" x14ac:dyDescent="0.25">
      <c r="A101" s="13">
        <v>96</v>
      </c>
      <c r="B101" s="13"/>
      <c r="C101" s="2">
        <v>1836</v>
      </c>
      <c r="D101" s="2">
        <v>871</v>
      </c>
      <c r="E101" s="2">
        <v>965</v>
      </c>
      <c r="G101" s="2">
        <v>194</v>
      </c>
      <c r="H101" s="2">
        <v>64</v>
      </c>
      <c r="I101" s="2">
        <v>130</v>
      </c>
      <c r="M101" s="2">
        <f t="shared" si="4"/>
        <v>2030</v>
      </c>
      <c r="N101" s="2">
        <f t="shared" si="5"/>
        <v>935</v>
      </c>
      <c r="O101" s="2">
        <f t="shared" si="6"/>
        <v>1095</v>
      </c>
      <c r="Q101" s="35">
        <f t="shared" si="7"/>
        <v>0.85388127853881279</v>
      </c>
    </row>
    <row r="102" spans="1:17" x14ac:dyDescent="0.25">
      <c r="A102" s="13">
        <v>97</v>
      </c>
      <c r="B102" s="13"/>
      <c r="C102" s="2">
        <v>1450</v>
      </c>
      <c r="D102" s="2">
        <v>673</v>
      </c>
      <c r="E102" s="2">
        <v>777</v>
      </c>
      <c r="G102" s="2">
        <v>145</v>
      </c>
      <c r="H102" s="2">
        <v>46</v>
      </c>
      <c r="I102" s="2">
        <v>99</v>
      </c>
      <c r="M102" s="2">
        <f t="shared" si="4"/>
        <v>1595</v>
      </c>
      <c r="N102" s="2">
        <f t="shared" si="5"/>
        <v>719</v>
      </c>
      <c r="O102" s="2">
        <f t="shared" si="6"/>
        <v>876</v>
      </c>
      <c r="Q102" s="35">
        <f t="shared" si="7"/>
        <v>0.82077625570776258</v>
      </c>
    </row>
    <row r="103" spans="1:17" x14ac:dyDescent="0.25">
      <c r="A103" s="13">
        <v>98</v>
      </c>
      <c r="B103" s="13"/>
      <c r="C103" s="2">
        <v>1707</v>
      </c>
      <c r="D103" s="2">
        <v>742</v>
      </c>
      <c r="E103" s="2">
        <v>965</v>
      </c>
      <c r="G103" s="2">
        <v>186</v>
      </c>
      <c r="H103" s="2">
        <v>75</v>
      </c>
      <c r="I103" s="2">
        <v>111</v>
      </c>
      <c r="M103" s="2">
        <f t="shared" si="4"/>
        <v>1893</v>
      </c>
      <c r="N103" s="2">
        <f t="shared" si="5"/>
        <v>817</v>
      </c>
      <c r="O103" s="2">
        <f t="shared" si="6"/>
        <v>1076</v>
      </c>
      <c r="Q103" s="35">
        <f t="shared" si="7"/>
        <v>0.75929368029739774</v>
      </c>
    </row>
    <row r="104" spans="1:17" x14ac:dyDescent="0.25">
      <c r="A104" s="13">
        <v>99</v>
      </c>
      <c r="B104" s="13"/>
      <c r="C104" s="2">
        <v>941</v>
      </c>
      <c r="D104" s="2">
        <v>378</v>
      </c>
      <c r="E104" s="2">
        <v>563</v>
      </c>
      <c r="G104" s="2">
        <v>77</v>
      </c>
      <c r="H104" s="2">
        <v>38</v>
      </c>
      <c r="I104" s="2">
        <v>39</v>
      </c>
      <c r="M104" s="2">
        <f t="shared" si="4"/>
        <v>1018</v>
      </c>
      <c r="N104" s="2">
        <f t="shared" si="5"/>
        <v>416</v>
      </c>
      <c r="O104" s="2">
        <f t="shared" si="6"/>
        <v>602</v>
      </c>
      <c r="Q104" s="35">
        <f t="shared" si="7"/>
        <v>0.69102990033222589</v>
      </c>
    </row>
    <row r="105" spans="1:17" x14ac:dyDescent="0.25">
      <c r="A105" s="12" t="s">
        <v>10</v>
      </c>
      <c r="B105" s="12"/>
      <c r="C105" s="2">
        <v>10930</v>
      </c>
      <c r="D105" s="2">
        <v>4210</v>
      </c>
      <c r="E105" s="2">
        <v>6720</v>
      </c>
      <c r="G105" s="2">
        <v>501</v>
      </c>
      <c r="H105" s="2">
        <v>135</v>
      </c>
      <c r="I105" s="2">
        <v>366</v>
      </c>
      <c r="M105" s="2">
        <f t="shared" si="4"/>
        <v>11431</v>
      </c>
      <c r="N105" s="2">
        <f t="shared" si="5"/>
        <v>4345</v>
      </c>
      <c r="O105" s="2">
        <f t="shared" si="6"/>
        <v>7086</v>
      </c>
      <c r="Q105" s="35">
        <f t="shared" si="7"/>
        <v>0.61318092012418857</v>
      </c>
    </row>
    <row r="106" spans="1:17" x14ac:dyDescent="0.25">
      <c r="A106" s="12" t="s">
        <v>11</v>
      </c>
      <c r="B106" s="12"/>
      <c r="C106" s="2">
        <v>17165</v>
      </c>
      <c r="D106" s="2">
        <v>7546</v>
      </c>
      <c r="E106" s="2">
        <v>9619</v>
      </c>
      <c r="G106" s="2">
        <v>11496</v>
      </c>
      <c r="H106" s="2">
        <v>5791</v>
      </c>
      <c r="I106" s="2">
        <v>5705</v>
      </c>
      <c r="K106" s="2">
        <v>35738</v>
      </c>
      <c r="M106" s="2">
        <f t="shared" si="4"/>
        <v>64399</v>
      </c>
      <c r="N106" s="2">
        <f t="shared" si="5"/>
        <v>49075</v>
      </c>
      <c r="O106" s="2">
        <f t="shared" si="6"/>
        <v>15324</v>
      </c>
    </row>
    <row r="107" spans="1:17" x14ac:dyDescent="0.25">
      <c r="A107" s="12" t="s">
        <v>7</v>
      </c>
      <c r="B107" s="12"/>
      <c r="C107" s="2">
        <v>51019349</v>
      </c>
      <c r="D107" s="2">
        <v>22475995</v>
      </c>
      <c r="E107" s="2">
        <v>28543354</v>
      </c>
      <c r="G107" s="2">
        <v>8654849</v>
      </c>
      <c r="H107" s="2">
        <v>3907301</v>
      </c>
      <c r="I107" s="2">
        <v>4747548</v>
      </c>
      <c r="K107" s="2">
        <v>2885411</v>
      </c>
    </row>
    <row r="109" spans="1:17" x14ac:dyDescent="0.25">
      <c r="A109" s="33" t="s">
        <v>58</v>
      </c>
    </row>
    <row r="111" spans="1:17" x14ac:dyDescent="0.25">
      <c r="A111" s="34" t="s">
        <v>32</v>
      </c>
      <c r="C111" s="2">
        <f>SUM(C5:C9)</f>
        <v>6278246</v>
      </c>
      <c r="D111" s="2">
        <f>SUM(D5:D9)</f>
        <v>3137910</v>
      </c>
      <c r="E111" s="2">
        <f>SUM(E5:E9)</f>
        <v>3140336</v>
      </c>
      <c r="G111" s="2">
        <f>SUM(G5:G9)</f>
        <v>761059</v>
      </c>
      <c r="H111" s="2">
        <f>SUM(H5:H9)</f>
        <v>380055</v>
      </c>
      <c r="I111" s="2">
        <f>SUM(I5:I9)</f>
        <v>381004</v>
      </c>
      <c r="K111" s="2">
        <f>SUM(K5:K9)</f>
        <v>0</v>
      </c>
      <c r="M111" s="2">
        <f>SUM(M5:M9)</f>
        <v>7039305</v>
      </c>
      <c r="N111" s="2">
        <f>SUM(N5:N9)</f>
        <v>3517965</v>
      </c>
      <c r="O111" s="2">
        <f>SUM(O5:O9)</f>
        <v>3521340</v>
      </c>
      <c r="Q111" s="35">
        <f t="shared" ref="Q111:Q131" si="8">N111/O111</f>
        <v>0.9990415580432449</v>
      </c>
    </row>
    <row r="112" spans="1:17" x14ac:dyDescent="0.25">
      <c r="A112" s="34" t="s">
        <v>33</v>
      </c>
      <c r="C112" s="2">
        <f>SUM(C10:C14)</f>
        <v>7973257</v>
      </c>
      <c r="D112" s="2">
        <f>SUM(D10:D14)</f>
        <v>3942297</v>
      </c>
      <c r="E112" s="2">
        <f>SUM(E10:E14)</f>
        <v>4030960</v>
      </c>
      <c r="G112" s="2">
        <f>SUM(G10:G14)</f>
        <v>1005029</v>
      </c>
      <c r="H112" s="2">
        <f>SUM(H10:H14)</f>
        <v>492147</v>
      </c>
      <c r="I112" s="2">
        <f>SUM(I10:I14)</f>
        <v>512882</v>
      </c>
      <c r="K112" s="2">
        <f>SUM(K10:K14)</f>
        <v>0</v>
      </c>
      <c r="M112" s="2">
        <f>SUM(M10:M14)</f>
        <v>8978286</v>
      </c>
      <c r="N112" s="2">
        <f>SUM(N10:N14)</f>
        <v>4434444</v>
      </c>
      <c r="O112" s="2">
        <f>SUM(O10:O14)</f>
        <v>4543842</v>
      </c>
      <c r="Q112" s="35">
        <f t="shared" si="8"/>
        <v>0.97592389876232488</v>
      </c>
    </row>
    <row r="113" spans="1:17" x14ac:dyDescent="0.25">
      <c r="A113" s="34" t="s">
        <v>34</v>
      </c>
      <c r="C113" s="2">
        <f>SUM(C15:C19)</f>
        <v>7384644</v>
      </c>
      <c r="D113" s="2">
        <f>SUM(D15:D19)</f>
        <v>3626965</v>
      </c>
      <c r="E113" s="2">
        <f>SUM(E15:E19)</f>
        <v>3757679</v>
      </c>
      <c r="G113" s="2">
        <f>SUM(G15:G19)</f>
        <v>1025093</v>
      </c>
      <c r="H113" s="2">
        <f>SUM(H15:H19)</f>
        <v>492848</v>
      </c>
      <c r="I113" s="2">
        <f>SUM(I15:I19)</f>
        <v>532245</v>
      </c>
      <c r="K113" s="2">
        <f>SUM(K15:K19)</f>
        <v>0</v>
      </c>
      <c r="M113" s="2">
        <f>SUM(M15:M19)</f>
        <v>8409737</v>
      </c>
      <c r="N113" s="2">
        <f>SUM(N15:N19)</f>
        <v>4119813</v>
      </c>
      <c r="O113" s="2">
        <f>SUM(O15:O19)</f>
        <v>4289924</v>
      </c>
      <c r="Q113" s="35">
        <f t="shared" si="8"/>
        <v>0.9603463837587799</v>
      </c>
    </row>
    <row r="114" spans="1:17" x14ac:dyDescent="0.25">
      <c r="A114" s="34" t="s">
        <v>17</v>
      </c>
      <c r="C114" s="2">
        <f>SUM(C20:C24)</f>
        <v>5262125</v>
      </c>
      <c r="D114" s="2">
        <f>SUM(D20:D24)</f>
        <v>2204332</v>
      </c>
      <c r="E114" s="2">
        <f>SUM(E20:E24)</f>
        <v>3057793</v>
      </c>
      <c r="G114" s="2">
        <f>SUM(G20:G24)</f>
        <v>893420</v>
      </c>
      <c r="H114" s="2">
        <f>SUM(H20:H24)</f>
        <v>383270</v>
      </c>
      <c r="I114" s="2">
        <f>SUM(I20:I24)</f>
        <v>510150</v>
      </c>
      <c r="K114" s="2">
        <f>SUM(K20:K24)</f>
        <v>408822</v>
      </c>
      <c r="M114" s="2">
        <f>SUM(M20:M24)</f>
        <v>6564367</v>
      </c>
      <c r="N114" s="2">
        <f>SUM(N20:N24)</f>
        <v>2996424</v>
      </c>
      <c r="O114" s="2">
        <f>SUM(O20:O24)</f>
        <v>3567943</v>
      </c>
      <c r="Q114" s="35">
        <f t="shared" si="8"/>
        <v>0.83981834911600328</v>
      </c>
    </row>
    <row r="115" spans="1:17" x14ac:dyDescent="0.25">
      <c r="A115" s="34" t="s">
        <v>18</v>
      </c>
      <c r="C115" s="2">
        <f>SUM(C25:C29)</f>
        <v>2924323</v>
      </c>
      <c r="D115" s="2">
        <f>SUM(D25:D29)</f>
        <v>675022</v>
      </c>
      <c r="E115" s="2">
        <f>SUM(E25:E29)</f>
        <v>2249301</v>
      </c>
      <c r="G115" s="2">
        <f>SUM(G25:G29)</f>
        <v>762155</v>
      </c>
      <c r="H115" s="2">
        <f>SUM(H25:H29)</f>
        <v>275461</v>
      </c>
      <c r="I115" s="2">
        <f>SUM(I25:I29)</f>
        <v>486694</v>
      </c>
      <c r="K115" s="2">
        <f>SUM(K25:K29)</f>
        <v>1120922</v>
      </c>
      <c r="M115" s="2">
        <f>SUM(M25:M29)</f>
        <v>4807400</v>
      </c>
      <c r="N115" s="2">
        <f>SUM(N25:N29)</f>
        <v>2071405</v>
      </c>
      <c r="O115" s="2">
        <f>SUM(O25:O29)</f>
        <v>2735995</v>
      </c>
      <c r="Q115" s="35">
        <f t="shared" si="8"/>
        <v>0.7570938543381841</v>
      </c>
    </row>
    <row r="116" spans="1:17" x14ac:dyDescent="0.25">
      <c r="A116" s="34" t="s">
        <v>19</v>
      </c>
      <c r="C116" s="2">
        <f>SUM(C30:C34)</f>
        <v>2700361</v>
      </c>
      <c r="D116" s="2">
        <f>SUM(D30:D34)</f>
        <v>762879</v>
      </c>
      <c r="E116" s="2">
        <f>SUM(E30:E34)</f>
        <v>1937482</v>
      </c>
      <c r="G116" s="2">
        <f>SUM(G30:G34)</f>
        <v>737126</v>
      </c>
      <c r="H116" s="2">
        <f>SUM(H30:H34)</f>
        <v>314491</v>
      </c>
      <c r="I116" s="2">
        <f>SUM(I30:I34)</f>
        <v>422635</v>
      </c>
      <c r="K116" s="2">
        <f>SUM(K30:K34)</f>
        <v>755313</v>
      </c>
      <c r="M116" s="2">
        <f>SUM(M30:M34)</f>
        <v>4192800</v>
      </c>
      <c r="N116" s="2">
        <f>SUM(N30:N34)</f>
        <v>1832683</v>
      </c>
      <c r="O116" s="2">
        <f>SUM(O30:O34)</f>
        <v>2360117</v>
      </c>
      <c r="Q116" s="35">
        <f t="shared" si="8"/>
        <v>0.77652209615031798</v>
      </c>
    </row>
    <row r="117" spans="1:17" x14ac:dyDescent="0.25">
      <c r="A117" s="34" t="s">
        <v>20</v>
      </c>
      <c r="C117" s="2">
        <f>SUM(C35:C39)</f>
        <v>2517485</v>
      </c>
      <c r="D117" s="2">
        <f>SUM(D35:D39)</f>
        <v>886121</v>
      </c>
      <c r="E117" s="2">
        <f>SUM(E35:E39)</f>
        <v>1631364</v>
      </c>
      <c r="G117" s="2">
        <f>SUM(G35:G39)</f>
        <v>635204</v>
      </c>
      <c r="H117" s="2">
        <f>SUM(H35:H39)</f>
        <v>299402</v>
      </c>
      <c r="I117" s="2">
        <f>SUM(I35:I39)</f>
        <v>335802</v>
      </c>
      <c r="K117" s="2">
        <f>SUM(K35:K39)</f>
        <v>380143</v>
      </c>
      <c r="M117" s="2">
        <f>SUM(M35:M39)</f>
        <v>3532832</v>
      </c>
      <c r="N117" s="2">
        <f>SUM(N35:N39)</f>
        <v>1565666</v>
      </c>
      <c r="O117" s="2">
        <f>SUM(O35:O39)</f>
        <v>1967166</v>
      </c>
      <c r="Q117" s="35">
        <f t="shared" si="8"/>
        <v>0.79589927845438568</v>
      </c>
    </row>
    <row r="118" spans="1:17" x14ac:dyDescent="0.25">
      <c r="A118" s="34" t="s">
        <v>21</v>
      </c>
      <c r="C118" s="2">
        <f>SUM(C40:C44)</f>
        <v>2949230</v>
      </c>
      <c r="D118" s="2">
        <f>SUM(D40:D44)</f>
        <v>1294415</v>
      </c>
      <c r="E118" s="2">
        <f>SUM(E40:E44)</f>
        <v>1654815</v>
      </c>
      <c r="G118" s="2">
        <f>SUM(G40:G44)</f>
        <v>608246</v>
      </c>
      <c r="H118" s="2">
        <f>SUM(H40:H44)</f>
        <v>297890</v>
      </c>
      <c r="I118" s="2">
        <f>SUM(I40:I44)</f>
        <v>310356</v>
      </c>
      <c r="K118" s="2">
        <f>SUM(K40:K44)</f>
        <v>134620</v>
      </c>
      <c r="M118" s="2">
        <f>SUM(M40:M44)</f>
        <v>3692096</v>
      </c>
      <c r="N118" s="2">
        <f>SUM(N40:N44)</f>
        <v>1726925</v>
      </c>
      <c r="O118" s="2">
        <f>SUM(O40:O44)</f>
        <v>1965171</v>
      </c>
      <c r="Q118" s="35">
        <f t="shared" si="8"/>
        <v>0.87876576643966353</v>
      </c>
    </row>
    <row r="119" spans="1:17" x14ac:dyDescent="0.25">
      <c r="A119" s="34" t="s">
        <v>46</v>
      </c>
      <c r="C119" s="2">
        <f>SUM(C45:C49)</f>
        <v>2510114</v>
      </c>
      <c r="D119" s="2">
        <f>SUM(D45:D49)</f>
        <v>1139779</v>
      </c>
      <c r="E119" s="2">
        <f>SUM(E45:E49)</f>
        <v>1370335</v>
      </c>
      <c r="G119" s="2">
        <f>SUM(G45:G49)</f>
        <v>505995</v>
      </c>
      <c r="H119" s="2">
        <f>SUM(H45:H49)</f>
        <v>246919</v>
      </c>
      <c r="I119" s="2">
        <f>SUM(I45:I49)</f>
        <v>259076</v>
      </c>
      <c r="K119" s="2">
        <f>SUM(K45:K49)</f>
        <v>21465</v>
      </c>
      <c r="M119" s="2">
        <f>SUM(M45:M49)</f>
        <v>3037574</v>
      </c>
      <c r="N119" s="2">
        <f>SUM(N45:N49)</f>
        <v>1408163</v>
      </c>
      <c r="O119" s="2">
        <f>SUM(O45:O49)</f>
        <v>1629411</v>
      </c>
      <c r="Q119" s="35">
        <f t="shared" si="8"/>
        <v>0.86421596515550714</v>
      </c>
    </row>
    <row r="120" spans="1:17" x14ac:dyDescent="0.25">
      <c r="A120" s="34" t="s">
        <v>45</v>
      </c>
      <c r="C120" s="2">
        <f>SUM(C50:C54)</f>
        <v>2391948</v>
      </c>
      <c r="D120" s="2">
        <f>SUM(D50:D54)</f>
        <v>1152084</v>
      </c>
      <c r="E120" s="2">
        <f>SUM(E50:E54)</f>
        <v>1239864</v>
      </c>
      <c r="G120" s="2">
        <f>SUM(G50:G54)</f>
        <v>468338</v>
      </c>
      <c r="H120" s="2">
        <f>SUM(H50:H54)</f>
        <v>226809</v>
      </c>
      <c r="I120" s="2">
        <f>SUM(I50:I54)</f>
        <v>241529</v>
      </c>
      <c r="K120" s="2">
        <f>SUM(K50:K54)</f>
        <v>21465</v>
      </c>
      <c r="M120" s="2">
        <f>SUM(M50:M54)</f>
        <v>2881751</v>
      </c>
      <c r="N120" s="2">
        <f>SUM(N50:N54)</f>
        <v>1400358</v>
      </c>
      <c r="O120" s="2">
        <f>SUM(O50:O54)</f>
        <v>1481393</v>
      </c>
      <c r="Q120" s="35">
        <f t="shared" si="8"/>
        <v>0.94529810792949609</v>
      </c>
    </row>
    <row r="121" spans="1:17" x14ac:dyDescent="0.25">
      <c r="A121" s="34" t="s">
        <v>35</v>
      </c>
      <c r="C121" s="2">
        <f>SUM(C55:C59)</f>
        <v>1944175</v>
      </c>
      <c r="D121" s="2">
        <f>SUM(D55:D59)</f>
        <v>849896</v>
      </c>
      <c r="E121" s="2">
        <f>SUM(E55:E59)</f>
        <v>1094579</v>
      </c>
      <c r="G121" s="2">
        <f>SUM(G55:G59)</f>
        <v>370989</v>
      </c>
      <c r="H121" s="2">
        <f>SUM(H55:H59)</f>
        <v>161521</v>
      </c>
      <c r="I121" s="2">
        <f>SUM(I55:I59)</f>
        <v>209488</v>
      </c>
      <c r="K121" s="2">
        <f>SUM(K55:K59)</f>
        <v>2666</v>
      </c>
      <c r="M121" s="2">
        <f>SUM(M55:M59)</f>
        <v>2318150</v>
      </c>
      <c r="N121" s="2">
        <f>SUM(N55:N59)</f>
        <v>1014083</v>
      </c>
      <c r="O121" s="2">
        <f>SUM(O55:O59)</f>
        <v>1304067</v>
      </c>
      <c r="Q121" s="35">
        <f t="shared" si="8"/>
        <v>0.77763105729997006</v>
      </c>
    </row>
    <row r="122" spans="1:17" x14ac:dyDescent="0.25">
      <c r="A122" s="34" t="s">
        <v>36</v>
      </c>
      <c r="C122" s="2">
        <f>SUM(C60:C64)</f>
        <v>1880786</v>
      </c>
      <c r="D122" s="2">
        <f>SUM(D60:D64)</f>
        <v>880277</v>
      </c>
      <c r="E122" s="2">
        <f>SUM(E60:E64)</f>
        <v>1000509</v>
      </c>
      <c r="G122" s="2">
        <f>SUM(G60:G64)</f>
        <v>314399</v>
      </c>
      <c r="H122" s="2">
        <f>SUM(H60:H64)</f>
        <v>133110</v>
      </c>
      <c r="I122" s="2">
        <f>SUM(I60:I64)</f>
        <v>181289</v>
      </c>
      <c r="K122" s="2">
        <f>SUM(K60:K64)</f>
        <v>2666</v>
      </c>
      <c r="M122" s="2">
        <f>SUM(M60:M64)</f>
        <v>2197851</v>
      </c>
      <c r="N122" s="2">
        <f>SUM(N60:N64)</f>
        <v>1016053</v>
      </c>
      <c r="O122" s="2">
        <f>SUM(O60:O64)</f>
        <v>1181798</v>
      </c>
      <c r="Q122" s="35">
        <f t="shared" si="8"/>
        <v>0.85975183576211844</v>
      </c>
    </row>
    <row r="123" spans="1:17" x14ac:dyDescent="0.25">
      <c r="A123" s="34" t="s">
        <v>37</v>
      </c>
      <c r="C123" s="2">
        <f>SUM(C65:C69)</f>
        <v>1622812</v>
      </c>
      <c r="D123" s="2">
        <f>SUM(D65:D69)</f>
        <v>718442</v>
      </c>
      <c r="E123" s="2">
        <f>SUM(E65:E69)</f>
        <v>904370</v>
      </c>
      <c r="G123" s="2">
        <f>SUM(G65:G69)</f>
        <v>228294</v>
      </c>
      <c r="H123" s="2">
        <f>SUM(H65:H69)</f>
        <v>88695</v>
      </c>
      <c r="I123" s="2">
        <f>SUM(I65:I69)</f>
        <v>139599</v>
      </c>
      <c r="K123" s="2">
        <f>SUM(K65:K69)</f>
        <v>745.5</v>
      </c>
      <c r="M123" s="2">
        <f>SUM(M65:M69)</f>
        <v>1851851.5</v>
      </c>
      <c r="N123" s="2">
        <f>SUM(N65:N69)</f>
        <v>807882.49999999988</v>
      </c>
      <c r="O123" s="2">
        <f>SUM(O65:O69)</f>
        <v>1043969</v>
      </c>
      <c r="Q123" s="35">
        <f t="shared" si="8"/>
        <v>0.77385679076677549</v>
      </c>
    </row>
    <row r="124" spans="1:17" x14ac:dyDescent="0.25">
      <c r="A124" s="34" t="s">
        <v>38</v>
      </c>
      <c r="C124" s="2">
        <f>SUM(C70:C74)</f>
        <v>1062798</v>
      </c>
      <c r="D124" s="2">
        <f>SUM(D70:D74)</f>
        <v>487852</v>
      </c>
      <c r="E124" s="2">
        <f>SUM(E70:E74)</f>
        <v>574946</v>
      </c>
      <c r="G124" s="2">
        <f>SUM(G70:G74)</f>
        <v>156768</v>
      </c>
      <c r="H124" s="2">
        <f>SUM(H70:H74)</f>
        <v>56200</v>
      </c>
      <c r="I124" s="2">
        <f>SUM(I70:I74)</f>
        <v>100568</v>
      </c>
      <c r="K124" s="2">
        <f>SUM(K70:K74)</f>
        <v>745.5</v>
      </c>
      <c r="M124" s="2">
        <f>SUM(M70:M74)</f>
        <v>1220311.5</v>
      </c>
      <c r="N124" s="2">
        <f>SUM(N70:N74)</f>
        <v>544797.5</v>
      </c>
      <c r="O124" s="2">
        <f>SUM(O70:O74)</f>
        <v>675514</v>
      </c>
      <c r="Q124" s="35">
        <f t="shared" si="8"/>
        <v>0.80649327771149082</v>
      </c>
    </row>
    <row r="125" spans="1:17" x14ac:dyDescent="0.25">
      <c r="A125" s="34" t="s">
        <v>39</v>
      </c>
      <c r="C125" s="2">
        <f>SUM(C75:C79)</f>
        <v>805286</v>
      </c>
      <c r="D125" s="2">
        <f>SUM(D75:D79)</f>
        <v>342675</v>
      </c>
      <c r="E125" s="2">
        <f>SUM(E75:E79)</f>
        <v>462611</v>
      </c>
      <c r="G125" s="2">
        <f>SUM(G75:G79)</f>
        <v>88130</v>
      </c>
      <c r="H125" s="2">
        <f>SUM(H75:H79)</f>
        <v>28035</v>
      </c>
      <c r="I125" s="2">
        <f>SUM(I75:I79)</f>
        <v>60095</v>
      </c>
      <c r="K125" s="2">
        <f>SUM(K75:K79)</f>
        <v>0</v>
      </c>
      <c r="M125" s="2">
        <f>SUM(M75:M79)</f>
        <v>893416</v>
      </c>
      <c r="N125" s="2">
        <f>SUM(N75:N79)</f>
        <v>370710</v>
      </c>
      <c r="O125" s="2">
        <f>SUM(O75:O79)</f>
        <v>522706</v>
      </c>
      <c r="Q125" s="35">
        <f t="shared" si="8"/>
        <v>0.70921320972018687</v>
      </c>
    </row>
    <row r="126" spans="1:17" x14ac:dyDescent="0.25">
      <c r="A126" s="34" t="s">
        <v>40</v>
      </c>
      <c r="C126" s="2">
        <f>SUM(C80:C84)</f>
        <v>385885</v>
      </c>
      <c r="D126" s="2">
        <f>SUM(D80:D84)</f>
        <v>178611</v>
      </c>
      <c r="E126" s="2">
        <f>SUM(E80:E84)</f>
        <v>207274</v>
      </c>
      <c r="G126" s="2">
        <f>SUM(G80:G84)</f>
        <v>46725</v>
      </c>
      <c r="H126" s="2">
        <f>SUM(H80:H84)</f>
        <v>14068</v>
      </c>
      <c r="I126" s="2">
        <f>SUM(I80:I84)</f>
        <v>32657</v>
      </c>
      <c r="K126" s="2">
        <f>SUM(K80:K84)</f>
        <v>0</v>
      </c>
      <c r="M126" s="2">
        <f>SUM(M80:M84)</f>
        <v>432610</v>
      </c>
      <c r="N126" s="2">
        <f>SUM(N80:N84)</f>
        <v>192679</v>
      </c>
      <c r="O126" s="2">
        <f>SUM(O80:O84)</f>
        <v>239931</v>
      </c>
      <c r="Q126" s="35">
        <f t="shared" si="8"/>
        <v>0.80306004643001527</v>
      </c>
    </row>
    <row r="127" spans="1:17" x14ac:dyDescent="0.25">
      <c r="A127" s="34" t="s">
        <v>41</v>
      </c>
      <c r="C127" s="2">
        <f>SUM(C85:C89)</f>
        <v>272385</v>
      </c>
      <c r="D127" s="2">
        <f>SUM(D85:D89)</f>
        <v>119072</v>
      </c>
      <c r="E127" s="2">
        <f>SUM(E85:E89)</f>
        <v>153313</v>
      </c>
      <c r="G127" s="2">
        <f>SUM(G85:G89)</f>
        <v>22399</v>
      </c>
      <c r="H127" s="2">
        <f>SUM(H85:H89)</f>
        <v>6457</v>
      </c>
      <c r="I127" s="2">
        <f>SUM(I85:I89)</f>
        <v>15942</v>
      </c>
      <c r="K127" s="2">
        <f>SUM(K85:K89)</f>
        <v>0</v>
      </c>
      <c r="M127" s="2">
        <f>SUM(M85:M89)</f>
        <v>294784</v>
      </c>
      <c r="N127" s="2">
        <f>SUM(N85:N89)</f>
        <v>125529</v>
      </c>
      <c r="O127" s="2">
        <f>SUM(O85:O89)</f>
        <v>169255</v>
      </c>
      <c r="Q127" s="35">
        <f t="shared" si="8"/>
        <v>0.7416560810611208</v>
      </c>
    </row>
    <row r="128" spans="1:17" x14ac:dyDescent="0.25">
      <c r="A128" s="34" t="s">
        <v>42</v>
      </c>
      <c r="C128" s="2">
        <f>SUM(C90:C94)</f>
        <v>79449</v>
      </c>
      <c r="D128" s="2">
        <f>SUM(D90:D94)</f>
        <v>37721</v>
      </c>
      <c r="E128" s="2">
        <f>SUM(E90:E94)</f>
        <v>41728</v>
      </c>
      <c r="G128" s="2">
        <f>SUM(G90:G94)</f>
        <v>8872</v>
      </c>
      <c r="H128" s="2">
        <f>SUM(H90:H94)</f>
        <v>2655</v>
      </c>
      <c r="I128" s="2">
        <f>SUM(I90:I94)</f>
        <v>6219</v>
      </c>
      <c r="K128" s="2">
        <f>SUM(K90:K94)</f>
        <v>0</v>
      </c>
      <c r="M128" s="2">
        <f>SUM(M90:M94)</f>
        <v>88323</v>
      </c>
      <c r="N128" s="2">
        <f>SUM(N90:N94)</f>
        <v>40376</v>
      </c>
      <c r="O128" s="2">
        <f>SUM(O90:O94)</f>
        <v>47947</v>
      </c>
      <c r="Q128" s="35">
        <f t="shared" si="8"/>
        <v>0.84209648153169125</v>
      </c>
    </row>
    <row r="129" spans="1:17" x14ac:dyDescent="0.25">
      <c r="A129" s="34" t="s">
        <v>43</v>
      </c>
      <c r="C129" s="2">
        <f>SUM(C95:C99)</f>
        <v>52176</v>
      </c>
      <c r="D129" s="2">
        <f>SUM(D95:D99)</f>
        <v>21942</v>
      </c>
      <c r="E129" s="2">
        <f>SUM(E95:E99)</f>
        <v>30234</v>
      </c>
      <c r="G129" s="2">
        <f>SUM(G95:G99)</f>
        <v>3499</v>
      </c>
      <c r="H129" s="2">
        <f>SUM(H95:H99)</f>
        <v>977</v>
      </c>
      <c r="I129" s="2">
        <f>SUM(I95:I99)</f>
        <v>2522</v>
      </c>
      <c r="K129" s="2">
        <f>SUM(K95:K99)</f>
        <v>0</v>
      </c>
      <c r="M129" s="2">
        <f>SUM(M95:M99)</f>
        <v>55675</v>
      </c>
      <c r="N129" s="2">
        <f>SUM(N95:N99)</f>
        <v>22919</v>
      </c>
      <c r="O129" s="2">
        <f>SUM(O95:O99)</f>
        <v>32756</v>
      </c>
      <c r="Q129" s="35">
        <f t="shared" si="8"/>
        <v>0.69968860666748078</v>
      </c>
    </row>
    <row r="130" spans="1:17" x14ac:dyDescent="0.25">
      <c r="A130" s="34" t="s">
        <v>44</v>
      </c>
      <c r="C130" s="2">
        <f>SUM(C100:C104)</f>
        <v>13779</v>
      </c>
      <c r="D130" s="2">
        <f>SUM(D100:D104)</f>
        <v>6257</v>
      </c>
      <c r="E130" s="2">
        <f>SUM(E100:E104)</f>
        <v>7522</v>
      </c>
      <c r="G130" s="2">
        <f>SUM(G100:G104)</f>
        <v>1092</v>
      </c>
      <c r="H130" s="2">
        <f>SUM(H100:H104)</f>
        <v>367</v>
      </c>
      <c r="I130" s="2">
        <f>SUM(I100:I104)</f>
        <v>725</v>
      </c>
      <c r="K130" s="2">
        <f>SUM(K100:K104)</f>
        <v>0</v>
      </c>
      <c r="M130" s="2">
        <f>SUM(M100:M104)</f>
        <v>14871</v>
      </c>
      <c r="N130" s="2">
        <f>SUM(N100:N104)</f>
        <v>6624</v>
      </c>
      <c r="O130" s="2">
        <f>SUM(O100:O104)</f>
        <v>8247</v>
      </c>
      <c r="Q130" s="35">
        <f t="shared" si="8"/>
        <v>0.80320116405965802</v>
      </c>
    </row>
    <row r="131" spans="1:17" x14ac:dyDescent="0.25">
      <c r="A131" s="34" t="s">
        <v>10</v>
      </c>
      <c r="C131" s="2">
        <f>C105</f>
        <v>10930</v>
      </c>
      <c r="D131" s="2">
        <f>D105</f>
        <v>4210</v>
      </c>
      <c r="E131" s="2">
        <f>E105</f>
        <v>6720</v>
      </c>
      <c r="G131" s="2">
        <f>G105</f>
        <v>501</v>
      </c>
      <c r="H131" s="2">
        <f>H105</f>
        <v>135</v>
      </c>
      <c r="I131" s="2">
        <f>I105</f>
        <v>366</v>
      </c>
      <c r="K131" s="2">
        <f>K105</f>
        <v>0</v>
      </c>
      <c r="M131" s="2">
        <f>M105</f>
        <v>11431</v>
      </c>
      <c r="N131" s="2">
        <f>N105</f>
        <v>4345</v>
      </c>
      <c r="O131" s="2">
        <f>O105</f>
        <v>7086</v>
      </c>
      <c r="Q131" s="35">
        <f t="shared" si="8"/>
        <v>0.61318092012418857</v>
      </c>
    </row>
    <row r="132" spans="1:17" x14ac:dyDescent="0.25">
      <c r="A132" s="34"/>
    </row>
    <row r="133" spans="1:17" x14ac:dyDescent="0.25">
      <c r="A133" s="34"/>
    </row>
    <row r="134" spans="1:17" x14ac:dyDescent="0.25">
      <c r="A134" s="34"/>
    </row>
    <row r="135" spans="1:17" x14ac:dyDescent="0.25">
      <c r="A135" s="34"/>
    </row>
    <row r="136" spans="1:17" x14ac:dyDescent="0.25">
      <c r="A136" s="34"/>
    </row>
    <row r="137" spans="1:17" x14ac:dyDescent="0.25">
      <c r="A137" s="34"/>
    </row>
    <row r="138" spans="1:17" x14ac:dyDescent="0.25">
      <c r="A138" s="34"/>
    </row>
    <row r="139" spans="1:17" x14ac:dyDescent="0.25">
      <c r="A139" s="34"/>
    </row>
    <row r="140" spans="1:17" x14ac:dyDescent="0.25">
      <c r="A140" s="34"/>
    </row>
    <row r="141" spans="1:17" x14ac:dyDescent="0.25">
      <c r="A141" s="34"/>
    </row>
    <row r="142" spans="1:17" x14ac:dyDescent="0.25">
      <c r="A142" s="34"/>
    </row>
    <row r="143" spans="1:17" x14ac:dyDescent="0.25">
      <c r="A143" s="34"/>
    </row>
    <row r="144" spans="1:17" x14ac:dyDescent="0.25">
      <c r="A144" s="34"/>
    </row>
    <row r="145" spans="1:1" x14ac:dyDescent="0.25">
      <c r="A145" s="34"/>
    </row>
    <row r="146" spans="1:1" x14ac:dyDescent="0.25">
      <c r="A146" s="34"/>
    </row>
    <row r="147" spans="1:1" x14ac:dyDescent="0.25">
      <c r="A147" s="34"/>
    </row>
    <row r="148" spans="1:1" x14ac:dyDescent="0.25">
      <c r="A148" s="34"/>
    </row>
    <row r="149" spans="1:1" x14ac:dyDescent="0.25">
      <c r="A149" s="34"/>
    </row>
    <row r="150" spans="1:1" x14ac:dyDescent="0.25">
      <c r="A150" s="34"/>
    </row>
    <row r="151" spans="1:1" x14ac:dyDescent="0.25">
      <c r="A151" s="34"/>
    </row>
    <row r="152" spans="1:1" x14ac:dyDescent="0.25">
      <c r="A152" s="34"/>
    </row>
    <row r="153" spans="1:1" x14ac:dyDescent="0.25">
      <c r="A153" s="34"/>
    </row>
    <row r="154" spans="1:1" x14ac:dyDescent="0.25">
      <c r="A154" s="34"/>
    </row>
    <row r="155" spans="1:1" x14ac:dyDescent="0.25">
      <c r="A155" s="34"/>
    </row>
    <row r="156" spans="1:1" x14ac:dyDescent="0.25">
      <c r="A156" s="34"/>
    </row>
    <row r="157" spans="1:1" x14ac:dyDescent="0.25">
      <c r="A157" s="34"/>
    </row>
    <row r="158" spans="1:1" x14ac:dyDescent="0.25">
      <c r="A158" s="34"/>
    </row>
    <row r="159" spans="1:1" x14ac:dyDescent="0.25">
      <c r="A159" s="34"/>
    </row>
    <row r="160" spans="1:1" x14ac:dyDescent="0.25">
      <c r="A160" s="34"/>
    </row>
    <row r="161" spans="1:1" x14ac:dyDescent="0.25">
      <c r="A161" s="34"/>
    </row>
    <row r="162" spans="1:1" x14ac:dyDescent="0.25">
      <c r="A162" s="34"/>
    </row>
    <row r="163" spans="1:1" x14ac:dyDescent="0.25">
      <c r="A163" s="34"/>
    </row>
    <row r="164" spans="1:1" x14ac:dyDescent="0.25">
      <c r="A164" s="34"/>
    </row>
    <row r="165" spans="1:1" x14ac:dyDescent="0.25">
      <c r="A165" s="34"/>
    </row>
    <row r="166" spans="1:1" x14ac:dyDescent="0.25">
      <c r="A166" s="34"/>
    </row>
    <row r="167" spans="1:1" x14ac:dyDescent="0.25">
      <c r="A167" s="34"/>
    </row>
    <row r="168" spans="1:1" x14ac:dyDescent="0.25">
      <c r="A168" s="34"/>
    </row>
    <row r="169" spans="1:1" x14ac:dyDescent="0.25">
      <c r="A169" s="34"/>
    </row>
    <row r="170" spans="1:1" x14ac:dyDescent="0.25">
      <c r="A170" s="34"/>
    </row>
    <row r="171" spans="1:1" x14ac:dyDescent="0.25">
      <c r="A171" s="34"/>
    </row>
  </sheetData>
  <mergeCells count="4">
    <mergeCell ref="C3:E3"/>
    <mergeCell ref="G3:I3"/>
    <mergeCell ref="M3:O3"/>
    <mergeCell ref="S3:U3"/>
  </mergeCells>
  <pageMargins left="0.7" right="0.7" top="0.75" bottom="0.75" header="0.3" footer="0.3"/>
  <pageSetup orientation="portrait" r:id="rId1"/>
  <ignoredErrors>
    <ignoredError sqref="C111:C130 D111:K13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33BA-98C4-49D0-A733-3F6F6614A8B2}">
  <dimension ref="A1:D24"/>
  <sheetViews>
    <sheetView workbookViewId="0"/>
  </sheetViews>
  <sheetFormatPr defaultRowHeight="15" x14ac:dyDescent="0.25"/>
  <cols>
    <col min="4" max="4" width="9.85546875" bestFit="1" customWidth="1"/>
  </cols>
  <sheetData>
    <row r="1" spans="1:4" x14ac:dyDescent="0.25">
      <c r="A1" s="1" t="s">
        <v>54</v>
      </c>
    </row>
    <row r="3" spans="1:4" x14ac:dyDescent="0.25">
      <c r="A3" s="18" t="s">
        <v>6</v>
      </c>
      <c r="B3" s="18" t="s">
        <v>47</v>
      </c>
      <c r="C3" s="18" t="s">
        <v>9</v>
      </c>
      <c r="D3" s="18" t="s">
        <v>8</v>
      </c>
    </row>
    <row r="4" spans="1:4" x14ac:dyDescent="0.25">
      <c r="A4" s="34" t="s">
        <v>32</v>
      </c>
      <c r="B4" s="2">
        <v>3517965</v>
      </c>
      <c r="C4" s="2">
        <v>3521340</v>
      </c>
      <c r="D4" s="2">
        <f>0-B4</f>
        <v>-3517965</v>
      </c>
    </row>
    <row r="5" spans="1:4" x14ac:dyDescent="0.25">
      <c r="A5" s="34" t="s">
        <v>33</v>
      </c>
      <c r="B5" s="2">
        <v>4434444</v>
      </c>
      <c r="C5" s="2">
        <v>4543842</v>
      </c>
      <c r="D5" s="2">
        <f t="shared" ref="D5:D24" si="0">0-B5</f>
        <v>-4434444</v>
      </c>
    </row>
    <row r="6" spans="1:4" x14ac:dyDescent="0.25">
      <c r="A6" s="34" t="s">
        <v>34</v>
      </c>
      <c r="B6" s="2">
        <v>4119813</v>
      </c>
      <c r="C6" s="2">
        <v>4289924</v>
      </c>
      <c r="D6" s="2">
        <f t="shared" si="0"/>
        <v>-4119813</v>
      </c>
    </row>
    <row r="7" spans="1:4" x14ac:dyDescent="0.25">
      <c r="A7" s="34" t="s">
        <v>17</v>
      </c>
      <c r="B7" s="2">
        <v>2996424</v>
      </c>
      <c r="C7" s="2">
        <v>3567943</v>
      </c>
      <c r="D7" s="2">
        <f t="shared" si="0"/>
        <v>-2996424</v>
      </c>
    </row>
    <row r="8" spans="1:4" x14ac:dyDescent="0.25">
      <c r="A8" s="34" t="s">
        <v>18</v>
      </c>
      <c r="B8" s="2">
        <v>2071405</v>
      </c>
      <c r="C8" s="2">
        <v>2735995</v>
      </c>
      <c r="D8" s="2">
        <f t="shared" si="0"/>
        <v>-2071405</v>
      </c>
    </row>
    <row r="9" spans="1:4" x14ac:dyDescent="0.25">
      <c r="A9" s="34" t="s">
        <v>19</v>
      </c>
      <c r="B9" s="2">
        <v>1832683</v>
      </c>
      <c r="C9" s="2">
        <v>2360117</v>
      </c>
      <c r="D9" s="2">
        <f t="shared" si="0"/>
        <v>-1832683</v>
      </c>
    </row>
    <row r="10" spans="1:4" x14ac:dyDescent="0.25">
      <c r="A10" s="34" t="s">
        <v>20</v>
      </c>
      <c r="B10" s="2">
        <v>1565666</v>
      </c>
      <c r="C10" s="2">
        <v>1967166</v>
      </c>
      <c r="D10" s="2">
        <f t="shared" si="0"/>
        <v>-1565666</v>
      </c>
    </row>
    <row r="11" spans="1:4" x14ac:dyDescent="0.25">
      <c r="A11" s="34" t="s">
        <v>21</v>
      </c>
      <c r="B11" s="2">
        <v>1726925</v>
      </c>
      <c r="C11" s="2">
        <v>1965171</v>
      </c>
      <c r="D11" s="2">
        <f t="shared" si="0"/>
        <v>-1726925</v>
      </c>
    </row>
    <row r="12" spans="1:4" x14ac:dyDescent="0.25">
      <c r="A12" s="34" t="s">
        <v>46</v>
      </c>
      <c r="B12" s="2">
        <v>1408163</v>
      </c>
      <c r="C12" s="2">
        <v>1629411</v>
      </c>
      <c r="D12" s="2">
        <f t="shared" si="0"/>
        <v>-1408163</v>
      </c>
    </row>
    <row r="13" spans="1:4" x14ac:dyDescent="0.25">
      <c r="A13" s="34" t="s">
        <v>45</v>
      </c>
      <c r="B13" s="2">
        <v>1400358</v>
      </c>
      <c r="C13" s="2">
        <v>1481393</v>
      </c>
      <c r="D13" s="2">
        <f t="shared" si="0"/>
        <v>-1400358</v>
      </c>
    </row>
    <row r="14" spans="1:4" x14ac:dyDescent="0.25">
      <c r="A14" s="34" t="s">
        <v>35</v>
      </c>
      <c r="B14" s="2">
        <v>1014083</v>
      </c>
      <c r="C14" s="2">
        <v>1304067</v>
      </c>
      <c r="D14" s="2">
        <f t="shared" si="0"/>
        <v>-1014083</v>
      </c>
    </row>
    <row r="15" spans="1:4" x14ac:dyDescent="0.25">
      <c r="A15" s="34" t="s">
        <v>36</v>
      </c>
      <c r="B15" s="2">
        <v>1016053</v>
      </c>
      <c r="C15" s="2">
        <v>1181798</v>
      </c>
      <c r="D15" s="2">
        <f t="shared" si="0"/>
        <v>-1016053</v>
      </c>
    </row>
    <row r="16" spans="1:4" x14ac:dyDescent="0.25">
      <c r="A16" s="34" t="s">
        <v>37</v>
      </c>
      <c r="B16" s="2">
        <v>807882.49999999988</v>
      </c>
      <c r="C16" s="2">
        <v>1043969</v>
      </c>
      <c r="D16" s="2">
        <f t="shared" si="0"/>
        <v>-807882.49999999988</v>
      </c>
    </row>
    <row r="17" spans="1:4" x14ac:dyDescent="0.25">
      <c r="A17" s="34" t="s">
        <v>38</v>
      </c>
      <c r="B17" s="2">
        <v>544797.5</v>
      </c>
      <c r="C17" s="2">
        <v>675514</v>
      </c>
      <c r="D17" s="2">
        <f t="shared" si="0"/>
        <v>-544797.5</v>
      </c>
    </row>
    <row r="18" spans="1:4" x14ac:dyDescent="0.25">
      <c r="A18" s="34" t="s">
        <v>39</v>
      </c>
      <c r="B18" s="2">
        <v>370710</v>
      </c>
      <c r="C18" s="2">
        <v>522706</v>
      </c>
      <c r="D18" s="2">
        <f t="shared" si="0"/>
        <v>-370710</v>
      </c>
    </row>
    <row r="19" spans="1:4" x14ac:dyDescent="0.25">
      <c r="A19" s="34" t="s">
        <v>40</v>
      </c>
      <c r="B19" s="2">
        <v>192679</v>
      </c>
      <c r="C19" s="2">
        <v>239931</v>
      </c>
      <c r="D19" s="2">
        <f t="shared" si="0"/>
        <v>-192679</v>
      </c>
    </row>
    <row r="20" spans="1:4" x14ac:dyDescent="0.25">
      <c r="A20" s="34" t="s">
        <v>41</v>
      </c>
      <c r="B20" s="2">
        <v>125529</v>
      </c>
      <c r="C20" s="2">
        <v>169255</v>
      </c>
      <c r="D20" s="2">
        <f t="shared" si="0"/>
        <v>-125529</v>
      </c>
    </row>
    <row r="21" spans="1:4" x14ac:dyDescent="0.25">
      <c r="A21" s="34" t="s">
        <v>42</v>
      </c>
      <c r="B21" s="2">
        <v>40376</v>
      </c>
      <c r="C21" s="2">
        <v>47947</v>
      </c>
      <c r="D21" s="2">
        <f t="shared" si="0"/>
        <v>-40376</v>
      </c>
    </row>
    <row r="22" spans="1:4" x14ac:dyDescent="0.25">
      <c r="A22" s="34" t="s">
        <v>43</v>
      </c>
      <c r="B22" s="2">
        <v>22919</v>
      </c>
      <c r="C22" s="2">
        <v>32756</v>
      </c>
      <c r="D22" s="2">
        <f t="shared" si="0"/>
        <v>-22919</v>
      </c>
    </row>
    <row r="23" spans="1:4" x14ac:dyDescent="0.25">
      <c r="A23" s="34" t="s">
        <v>44</v>
      </c>
      <c r="B23" s="2">
        <v>6624</v>
      </c>
      <c r="C23" s="2">
        <v>8247</v>
      </c>
      <c r="D23" s="2">
        <f t="shared" si="0"/>
        <v>-6624</v>
      </c>
    </row>
    <row r="24" spans="1:4" x14ac:dyDescent="0.25">
      <c r="A24" s="34" t="s">
        <v>10</v>
      </c>
      <c r="B24" s="2">
        <v>4345</v>
      </c>
      <c r="C24" s="2">
        <v>7086</v>
      </c>
      <c r="D24" s="2">
        <f t="shared" si="0"/>
        <v>-4345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B8E1E-8C4D-44E1-9586-4CEFDEF185C8}">
  <dimension ref="A1:D104"/>
  <sheetViews>
    <sheetView topLeftCell="D1" zoomScale="150" zoomScaleNormal="150" workbookViewId="0">
      <selection activeCell="R17" sqref="R17"/>
    </sheetView>
  </sheetViews>
  <sheetFormatPr defaultRowHeight="15" x14ac:dyDescent="0.25"/>
  <sheetData>
    <row r="1" spans="1:4" x14ac:dyDescent="0.25">
      <c r="A1" s="1" t="s">
        <v>55</v>
      </c>
    </row>
    <row r="3" spans="1:4" x14ac:dyDescent="0.25">
      <c r="A3" s="37" t="s">
        <v>6</v>
      </c>
      <c r="B3" s="38" t="s">
        <v>47</v>
      </c>
      <c r="C3" s="38" t="s">
        <v>9</v>
      </c>
      <c r="D3" s="18" t="s">
        <v>8</v>
      </c>
    </row>
    <row r="4" spans="1:4" x14ac:dyDescent="0.25">
      <c r="A4" s="4">
        <v>0</v>
      </c>
      <c r="B4" s="2">
        <v>756450</v>
      </c>
      <c r="C4" s="2">
        <v>740669</v>
      </c>
      <c r="D4" s="2">
        <f>0-B4</f>
        <v>-756450</v>
      </c>
    </row>
    <row r="5" spans="1:4" x14ac:dyDescent="0.25">
      <c r="A5" s="5">
        <v>1</v>
      </c>
      <c r="B5" s="2">
        <v>767368</v>
      </c>
      <c r="C5" s="2">
        <v>761800</v>
      </c>
      <c r="D5" s="2">
        <f t="shared" ref="D5:D68" si="0">0-B5</f>
        <v>-767368</v>
      </c>
    </row>
    <row r="6" spans="1:4" x14ac:dyDescent="0.25">
      <c r="A6" s="5">
        <v>2</v>
      </c>
      <c r="B6" s="2">
        <v>757200</v>
      </c>
      <c r="C6" s="2">
        <v>748471</v>
      </c>
      <c r="D6" s="2">
        <f t="shared" si="0"/>
        <v>-757200</v>
      </c>
    </row>
    <row r="7" spans="1:4" x14ac:dyDescent="0.25">
      <c r="A7" s="5">
        <v>3</v>
      </c>
      <c r="B7" s="2">
        <v>590137</v>
      </c>
      <c r="C7" s="2">
        <v>595847</v>
      </c>
      <c r="D7" s="2">
        <f t="shared" si="0"/>
        <v>-590137</v>
      </c>
    </row>
    <row r="8" spans="1:4" x14ac:dyDescent="0.25">
      <c r="A8" s="5">
        <v>4</v>
      </c>
      <c r="B8" s="2">
        <v>646810</v>
      </c>
      <c r="C8" s="2">
        <v>674553</v>
      </c>
      <c r="D8" s="2">
        <f t="shared" si="0"/>
        <v>-646810</v>
      </c>
    </row>
    <row r="9" spans="1:4" x14ac:dyDescent="0.25">
      <c r="A9" s="5">
        <v>5</v>
      </c>
      <c r="B9" s="2">
        <v>840490</v>
      </c>
      <c r="C9" s="2">
        <v>843374</v>
      </c>
      <c r="D9" s="2">
        <f t="shared" si="0"/>
        <v>-840490</v>
      </c>
    </row>
    <row r="10" spans="1:4" x14ac:dyDescent="0.25">
      <c r="A10" s="5">
        <v>6</v>
      </c>
      <c r="B10" s="2">
        <v>938896</v>
      </c>
      <c r="C10" s="2">
        <v>954601</v>
      </c>
      <c r="D10" s="2">
        <f t="shared" si="0"/>
        <v>-938896</v>
      </c>
    </row>
    <row r="11" spans="1:4" x14ac:dyDescent="0.25">
      <c r="A11" s="5">
        <v>7</v>
      </c>
      <c r="B11" s="2">
        <v>885127</v>
      </c>
      <c r="C11" s="2">
        <v>929898</v>
      </c>
      <c r="D11" s="2">
        <f t="shared" si="0"/>
        <v>-885127</v>
      </c>
    </row>
    <row r="12" spans="1:4" x14ac:dyDescent="0.25">
      <c r="A12" s="5">
        <v>8</v>
      </c>
      <c r="B12" s="2">
        <v>934901</v>
      </c>
      <c r="C12" s="2">
        <v>967519</v>
      </c>
      <c r="D12" s="2">
        <f t="shared" si="0"/>
        <v>-934901</v>
      </c>
    </row>
    <row r="13" spans="1:4" x14ac:dyDescent="0.25">
      <c r="A13" s="5">
        <v>9</v>
      </c>
      <c r="B13" s="2">
        <v>835030</v>
      </c>
      <c r="C13" s="2">
        <v>848450</v>
      </c>
      <c r="D13" s="2">
        <f t="shared" si="0"/>
        <v>-835030</v>
      </c>
    </row>
    <row r="14" spans="1:4" x14ac:dyDescent="0.25">
      <c r="A14" s="5">
        <v>10</v>
      </c>
      <c r="B14" s="2">
        <v>910530</v>
      </c>
      <c r="C14" s="2">
        <v>928464</v>
      </c>
      <c r="D14" s="2">
        <f t="shared" si="0"/>
        <v>-910530</v>
      </c>
    </row>
    <row r="15" spans="1:4" x14ac:dyDescent="0.25">
      <c r="A15" s="5">
        <v>11</v>
      </c>
      <c r="B15" s="2">
        <v>706152</v>
      </c>
      <c r="C15" s="2">
        <v>723063</v>
      </c>
      <c r="D15" s="2">
        <f t="shared" si="0"/>
        <v>-706152</v>
      </c>
    </row>
    <row r="16" spans="1:4" x14ac:dyDescent="0.25">
      <c r="A16" s="5">
        <v>12</v>
      </c>
      <c r="B16" s="2">
        <v>961474</v>
      </c>
      <c r="C16" s="2">
        <v>1006499</v>
      </c>
      <c r="D16" s="2">
        <f t="shared" si="0"/>
        <v>-961474</v>
      </c>
    </row>
    <row r="17" spans="1:4" x14ac:dyDescent="0.25">
      <c r="A17" s="4">
        <v>13</v>
      </c>
      <c r="B17" s="2">
        <v>814536</v>
      </c>
      <c r="C17" s="2">
        <v>844305</v>
      </c>
      <c r="D17" s="2">
        <f t="shared" si="0"/>
        <v>-814536</v>
      </c>
    </row>
    <row r="18" spans="1:4" x14ac:dyDescent="0.25">
      <c r="A18" s="5">
        <v>14</v>
      </c>
      <c r="B18" s="2">
        <v>727121</v>
      </c>
      <c r="C18" s="2">
        <v>787593</v>
      </c>
      <c r="D18" s="2">
        <f t="shared" si="0"/>
        <v>-727121</v>
      </c>
    </row>
    <row r="19" spans="1:4" x14ac:dyDescent="0.25">
      <c r="A19" s="5">
        <v>15</v>
      </c>
      <c r="B19" s="2">
        <v>670400</v>
      </c>
      <c r="C19" s="2">
        <v>777220</v>
      </c>
      <c r="D19" s="2">
        <f t="shared" si="0"/>
        <v>-670400</v>
      </c>
    </row>
    <row r="20" spans="1:4" x14ac:dyDescent="0.25">
      <c r="A20" s="5">
        <v>16</v>
      </c>
      <c r="B20" s="2">
        <v>713569</v>
      </c>
      <c r="C20" s="2">
        <v>810723</v>
      </c>
      <c r="D20" s="2">
        <f t="shared" si="0"/>
        <v>-713569</v>
      </c>
    </row>
    <row r="21" spans="1:4" x14ac:dyDescent="0.25">
      <c r="A21" s="5">
        <v>17</v>
      </c>
      <c r="B21" s="2">
        <v>602838</v>
      </c>
      <c r="C21" s="2">
        <v>726119</v>
      </c>
      <c r="D21" s="2">
        <f t="shared" si="0"/>
        <v>-602838</v>
      </c>
    </row>
    <row r="22" spans="1:4" x14ac:dyDescent="0.25">
      <c r="A22" s="5">
        <v>18</v>
      </c>
      <c r="B22" s="2">
        <v>518106</v>
      </c>
      <c r="C22" s="2">
        <v>677166</v>
      </c>
      <c r="D22" s="2">
        <f t="shared" si="0"/>
        <v>-518106</v>
      </c>
    </row>
    <row r="23" spans="1:4" x14ac:dyDescent="0.25">
      <c r="A23" s="5">
        <v>19</v>
      </c>
      <c r="B23" s="2">
        <v>491511</v>
      </c>
      <c r="C23" s="2">
        <v>576715</v>
      </c>
      <c r="D23" s="2">
        <f t="shared" si="0"/>
        <v>-491511</v>
      </c>
    </row>
    <row r="24" spans="1:4" x14ac:dyDescent="0.25">
      <c r="A24" s="5">
        <v>20</v>
      </c>
      <c r="B24" s="2">
        <v>513590</v>
      </c>
      <c r="C24" s="2">
        <v>812759</v>
      </c>
      <c r="D24" s="2">
        <f t="shared" si="0"/>
        <v>-513590</v>
      </c>
    </row>
    <row r="25" spans="1:4" x14ac:dyDescent="0.25">
      <c r="A25" s="5">
        <v>21</v>
      </c>
      <c r="B25" s="2">
        <v>338741</v>
      </c>
      <c r="C25" s="2">
        <v>375756</v>
      </c>
      <c r="D25" s="2">
        <f t="shared" si="0"/>
        <v>-338741</v>
      </c>
    </row>
    <row r="26" spans="1:4" x14ac:dyDescent="0.25">
      <c r="A26" s="5">
        <v>22</v>
      </c>
      <c r="B26" s="2">
        <v>418726</v>
      </c>
      <c r="C26" s="2">
        <v>579685</v>
      </c>
      <c r="D26" s="2">
        <f t="shared" si="0"/>
        <v>-418726</v>
      </c>
    </row>
    <row r="27" spans="1:4" x14ac:dyDescent="0.25">
      <c r="A27" s="5">
        <v>23</v>
      </c>
      <c r="B27" s="2">
        <v>428013</v>
      </c>
      <c r="C27" s="2">
        <v>539870</v>
      </c>
      <c r="D27" s="2">
        <f t="shared" si="0"/>
        <v>-428013</v>
      </c>
    </row>
    <row r="28" spans="1:4" x14ac:dyDescent="0.25">
      <c r="A28" s="6">
        <v>24</v>
      </c>
      <c r="B28" s="2">
        <v>372335</v>
      </c>
      <c r="C28" s="2">
        <v>427925</v>
      </c>
      <c r="D28" s="2">
        <f t="shared" si="0"/>
        <v>-372335</v>
      </c>
    </row>
    <row r="29" spans="1:4" x14ac:dyDescent="0.25">
      <c r="A29" s="12">
        <v>25</v>
      </c>
      <c r="B29" s="2">
        <v>430837</v>
      </c>
      <c r="C29" s="2">
        <v>703946</v>
      </c>
      <c r="D29" s="2">
        <f t="shared" si="0"/>
        <v>-430837</v>
      </c>
    </row>
    <row r="30" spans="1:4" x14ac:dyDescent="0.25">
      <c r="A30" s="12">
        <v>26</v>
      </c>
      <c r="B30" s="2">
        <v>361157</v>
      </c>
      <c r="C30" s="2">
        <v>431970</v>
      </c>
      <c r="D30" s="2">
        <f t="shared" si="0"/>
        <v>-361157</v>
      </c>
    </row>
    <row r="31" spans="1:4" x14ac:dyDescent="0.25">
      <c r="A31" s="12">
        <v>27</v>
      </c>
      <c r="B31" s="2">
        <v>377080</v>
      </c>
      <c r="C31" s="2">
        <v>473330</v>
      </c>
      <c r="D31" s="2">
        <f t="shared" si="0"/>
        <v>-377080</v>
      </c>
    </row>
    <row r="32" spans="1:4" x14ac:dyDescent="0.25">
      <c r="A32" s="12">
        <v>28</v>
      </c>
      <c r="B32" s="2">
        <v>380781</v>
      </c>
      <c r="C32" s="2">
        <v>479327</v>
      </c>
      <c r="D32" s="2">
        <f t="shared" si="0"/>
        <v>-380781</v>
      </c>
    </row>
    <row r="33" spans="1:4" x14ac:dyDescent="0.25">
      <c r="A33" s="12">
        <v>29</v>
      </c>
      <c r="B33" s="2">
        <v>282828</v>
      </c>
      <c r="C33" s="2">
        <v>271544</v>
      </c>
      <c r="D33" s="2">
        <f t="shared" si="0"/>
        <v>-282828</v>
      </c>
    </row>
    <row r="34" spans="1:4" x14ac:dyDescent="0.25">
      <c r="A34" s="12">
        <v>30</v>
      </c>
      <c r="B34" s="2">
        <v>399969</v>
      </c>
      <c r="C34" s="2">
        <v>772814</v>
      </c>
      <c r="D34" s="2">
        <f t="shared" si="0"/>
        <v>-399969</v>
      </c>
    </row>
    <row r="35" spans="1:4" x14ac:dyDescent="0.25">
      <c r="A35" s="12">
        <v>31</v>
      </c>
      <c r="B35" s="2">
        <v>204058</v>
      </c>
      <c r="C35" s="2">
        <v>179551</v>
      </c>
      <c r="D35" s="2">
        <f t="shared" si="0"/>
        <v>-204058</v>
      </c>
    </row>
    <row r="36" spans="1:4" x14ac:dyDescent="0.25">
      <c r="A36" s="12">
        <v>32</v>
      </c>
      <c r="B36" s="2">
        <v>336201</v>
      </c>
      <c r="C36" s="2">
        <v>372986</v>
      </c>
      <c r="D36" s="2">
        <f t="shared" si="0"/>
        <v>-336201</v>
      </c>
    </row>
    <row r="37" spans="1:4" x14ac:dyDescent="0.25">
      <c r="A37" s="12">
        <v>33</v>
      </c>
      <c r="B37" s="2">
        <v>344670</v>
      </c>
      <c r="C37" s="2">
        <v>367136</v>
      </c>
      <c r="D37" s="2">
        <f t="shared" si="0"/>
        <v>-344670</v>
      </c>
    </row>
    <row r="38" spans="1:4" x14ac:dyDescent="0.25">
      <c r="A38" s="12">
        <v>34</v>
      </c>
      <c r="B38" s="2">
        <v>280768</v>
      </c>
      <c r="C38" s="2">
        <v>274679</v>
      </c>
      <c r="D38" s="2">
        <f t="shared" si="0"/>
        <v>-280768</v>
      </c>
    </row>
    <row r="39" spans="1:4" x14ac:dyDescent="0.25">
      <c r="A39" s="12">
        <v>35</v>
      </c>
      <c r="B39" s="2">
        <v>399506</v>
      </c>
      <c r="C39" s="2">
        <v>635935</v>
      </c>
      <c r="D39" s="2">
        <f t="shared" si="0"/>
        <v>-399506</v>
      </c>
    </row>
    <row r="40" spans="1:4" x14ac:dyDescent="0.25">
      <c r="A40" s="13">
        <v>36</v>
      </c>
      <c r="B40" s="2">
        <v>323419</v>
      </c>
      <c r="C40" s="2">
        <v>338990</v>
      </c>
      <c r="D40" s="2">
        <f t="shared" si="0"/>
        <v>-323419</v>
      </c>
    </row>
    <row r="41" spans="1:4" x14ac:dyDescent="0.25">
      <c r="A41" s="13">
        <v>37</v>
      </c>
      <c r="B41" s="2">
        <v>339611</v>
      </c>
      <c r="C41" s="2">
        <v>360701</v>
      </c>
      <c r="D41" s="2">
        <f t="shared" si="0"/>
        <v>-339611</v>
      </c>
    </row>
    <row r="42" spans="1:4" x14ac:dyDescent="0.25">
      <c r="A42" s="13">
        <v>38</v>
      </c>
      <c r="B42" s="2">
        <v>372569</v>
      </c>
      <c r="C42" s="2">
        <v>393056</v>
      </c>
      <c r="D42" s="2">
        <f t="shared" si="0"/>
        <v>-372569</v>
      </c>
    </row>
    <row r="43" spans="1:4" x14ac:dyDescent="0.25">
      <c r="A43" s="13">
        <v>39</v>
      </c>
      <c r="B43" s="2">
        <v>291820</v>
      </c>
      <c r="C43" s="2">
        <v>236489</v>
      </c>
      <c r="D43" s="2">
        <f t="shared" si="0"/>
        <v>-291820</v>
      </c>
    </row>
    <row r="44" spans="1:4" x14ac:dyDescent="0.25">
      <c r="A44" s="13">
        <v>40</v>
      </c>
      <c r="B44" s="2">
        <v>392886</v>
      </c>
      <c r="C44" s="2">
        <v>656384</v>
      </c>
      <c r="D44" s="2">
        <f t="shared" si="0"/>
        <v>-392886</v>
      </c>
    </row>
    <row r="45" spans="1:4" x14ac:dyDescent="0.25">
      <c r="A45" s="13">
        <v>41</v>
      </c>
      <c r="B45" s="2">
        <v>200817</v>
      </c>
      <c r="C45" s="2">
        <v>181544</v>
      </c>
      <c r="D45" s="2">
        <f t="shared" si="0"/>
        <v>-200817</v>
      </c>
    </row>
    <row r="46" spans="1:4" x14ac:dyDescent="0.25">
      <c r="A46" s="13">
        <v>42</v>
      </c>
      <c r="B46" s="2">
        <v>306701</v>
      </c>
      <c r="C46" s="2">
        <v>319586</v>
      </c>
      <c r="D46" s="2">
        <f t="shared" si="0"/>
        <v>-306701</v>
      </c>
    </row>
    <row r="47" spans="1:4" x14ac:dyDescent="0.25">
      <c r="A47" s="13">
        <v>43</v>
      </c>
      <c r="B47" s="2">
        <v>281649</v>
      </c>
      <c r="C47" s="2">
        <v>263193</v>
      </c>
      <c r="D47" s="2">
        <f t="shared" si="0"/>
        <v>-281649</v>
      </c>
    </row>
    <row r="48" spans="1:4" x14ac:dyDescent="0.25">
      <c r="A48" s="13">
        <v>44</v>
      </c>
      <c r="B48" s="2">
        <v>226110</v>
      </c>
      <c r="C48" s="2">
        <v>208704</v>
      </c>
      <c r="D48" s="2">
        <f t="shared" si="0"/>
        <v>-226110</v>
      </c>
    </row>
    <row r="49" spans="1:4" x14ac:dyDescent="0.25">
      <c r="A49" s="13">
        <v>45</v>
      </c>
      <c r="B49" s="2">
        <v>415284</v>
      </c>
      <c r="C49" s="2">
        <v>546751</v>
      </c>
      <c r="D49" s="2">
        <f t="shared" si="0"/>
        <v>-415284</v>
      </c>
    </row>
    <row r="50" spans="1:4" x14ac:dyDescent="0.25">
      <c r="A50" s="13">
        <v>46</v>
      </c>
      <c r="B50" s="2">
        <v>288955</v>
      </c>
      <c r="C50" s="2">
        <v>258831</v>
      </c>
      <c r="D50" s="2">
        <f t="shared" si="0"/>
        <v>-288955</v>
      </c>
    </row>
    <row r="51" spans="1:4" x14ac:dyDescent="0.25">
      <c r="A51" s="13">
        <v>47</v>
      </c>
      <c r="B51" s="2">
        <v>263212</v>
      </c>
      <c r="C51" s="2">
        <v>248164</v>
      </c>
      <c r="D51" s="2">
        <f t="shared" si="0"/>
        <v>-263212</v>
      </c>
    </row>
    <row r="52" spans="1:4" x14ac:dyDescent="0.25">
      <c r="A52" s="13">
        <v>48</v>
      </c>
      <c r="B52" s="2">
        <v>265088</v>
      </c>
      <c r="C52" s="2">
        <v>274681</v>
      </c>
      <c r="D52" s="2">
        <f t="shared" si="0"/>
        <v>-265088</v>
      </c>
    </row>
    <row r="53" spans="1:4" x14ac:dyDescent="0.25">
      <c r="A53" s="13">
        <v>49</v>
      </c>
      <c r="B53" s="2">
        <v>167819</v>
      </c>
      <c r="C53" s="2">
        <v>152966</v>
      </c>
      <c r="D53" s="2">
        <f t="shared" si="0"/>
        <v>-167819</v>
      </c>
    </row>
    <row r="54" spans="1:4" x14ac:dyDescent="0.25">
      <c r="A54" s="12">
        <v>50</v>
      </c>
      <c r="B54" s="2">
        <v>392971.2</v>
      </c>
      <c r="C54" s="2">
        <v>631526</v>
      </c>
      <c r="D54" s="2">
        <f t="shared" si="0"/>
        <v>-392971.2</v>
      </c>
    </row>
    <row r="55" spans="1:4" x14ac:dyDescent="0.25">
      <c r="A55" s="12">
        <v>51</v>
      </c>
      <c r="B55" s="2">
        <v>134452.20000000001</v>
      </c>
      <c r="C55" s="2">
        <v>129165</v>
      </c>
      <c r="D55" s="2">
        <f t="shared" si="0"/>
        <v>-134452.20000000001</v>
      </c>
    </row>
    <row r="56" spans="1:4" x14ac:dyDescent="0.25">
      <c r="A56" s="12">
        <v>52</v>
      </c>
      <c r="B56" s="2">
        <v>196917.2</v>
      </c>
      <c r="C56" s="2">
        <v>214406</v>
      </c>
      <c r="D56" s="2">
        <f t="shared" si="0"/>
        <v>-196917.2</v>
      </c>
    </row>
    <row r="57" spans="1:4" x14ac:dyDescent="0.25">
      <c r="A57" s="12">
        <v>53</v>
      </c>
      <c r="B57" s="2">
        <v>160205.20000000001</v>
      </c>
      <c r="C57" s="2">
        <v>177261</v>
      </c>
      <c r="D57" s="2">
        <f t="shared" si="0"/>
        <v>-160205.20000000001</v>
      </c>
    </row>
    <row r="58" spans="1:4" x14ac:dyDescent="0.25">
      <c r="A58" s="12">
        <v>54</v>
      </c>
      <c r="B58" s="2">
        <v>129537.2</v>
      </c>
      <c r="C58" s="2">
        <v>151709</v>
      </c>
      <c r="D58" s="2">
        <f t="shared" si="0"/>
        <v>-129537.2</v>
      </c>
    </row>
    <row r="59" spans="1:4" x14ac:dyDescent="0.25">
      <c r="A59" s="12">
        <v>55</v>
      </c>
      <c r="B59" s="2">
        <v>364740.2</v>
      </c>
      <c r="C59" s="2">
        <v>480576</v>
      </c>
      <c r="D59" s="2">
        <f t="shared" si="0"/>
        <v>-364740.2</v>
      </c>
    </row>
    <row r="60" spans="1:4" x14ac:dyDescent="0.25">
      <c r="A60" s="12">
        <v>56</v>
      </c>
      <c r="B60" s="2">
        <v>219615.2</v>
      </c>
      <c r="C60" s="2">
        <v>231384</v>
      </c>
      <c r="D60" s="2">
        <f t="shared" si="0"/>
        <v>-219615.2</v>
      </c>
    </row>
    <row r="61" spans="1:4" x14ac:dyDescent="0.25">
      <c r="A61" s="12">
        <v>57</v>
      </c>
      <c r="B61" s="2">
        <v>176736.2</v>
      </c>
      <c r="C61" s="2">
        <v>187181</v>
      </c>
      <c r="D61" s="2">
        <f t="shared" si="0"/>
        <v>-176736.2</v>
      </c>
    </row>
    <row r="62" spans="1:4" x14ac:dyDescent="0.25">
      <c r="A62" s="12">
        <v>58</v>
      </c>
      <c r="B62" s="2">
        <v>159533.20000000001</v>
      </c>
      <c r="C62" s="2">
        <v>185899</v>
      </c>
      <c r="D62" s="2">
        <f t="shared" si="0"/>
        <v>-159533.20000000001</v>
      </c>
    </row>
    <row r="63" spans="1:4" x14ac:dyDescent="0.25">
      <c r="A63" s="12">
        <v>59</v>
      </c>
      <c r="B63" s="2">
        <v>95428.2</v>
      </c>
      <c r="C63" s="2">
        <v>96758</v>
      </c>
      <c r="D63" s="2">
        <f t="shared" si="0"/>
        <v>-95428.2</v>
      </c>
    </row>
    <row r="64" spans="1:4" x14ac:dyDescent="0.25">
      <c r="A64" s="12">
        <v>60</v>
      </c>
      <c r="B64" s="2">
        <v>399314.1</v>
      </c>
      <c r="C64" s="2">
        <v>601959</v>
      </c>
      <c r="D64" s="2">
        <f t="shared" si="0"/>
        <v>-399314.1</v>
      </c>
    </row>
    <row r="65" spans="1:4" x14ac:dyDescent="0.25">
      <c r="A65" s="13">
        <v>61</v>
      </c>
      <c r="B65" s="2">
        <v>81349.100000000006</v>
      </c>
      <c r="C65" s="2">
        <v>77066</v>
      </c>
      <c r="D65" s="2">
        <f t="shared" si="0"/>
        <v>-81349.100000000006</v>
      </c>
    </row>
    <row r="66" spans="1:4" x14ac:dyDescent="0.25">
      <c r="A66" s="13">
        <v>62</v>
      </c>
      <c r="B66" s="2">
        <v>134581.1</v>
      </c>
      <c r="C66" s="2">
        <v>145454</v>
      </c>
      <c r="D66" s="2">
        <f t="shared" si="0"/>
        <v>-134581.1</v>
      </c>
    </row>
    <row r="67" spans="1:4" x14ac:dyDescent="0.25">
      <c r="A67" s="13">
        <v>63</v>
      </c>
      <c r="B67" s="2">
        <v>116988.1</v>
      </c>
      <c r="C67" s="2">
        <v>130961</v>
      </c>
      <c r="D67" s="2">
        <f t="shared" si="0"/>
        <v>-116988.1</v>
      </c>
    </row>
    <row r="68" spans="1:4" x14ac:dyDescent="0.25">
      <c r="A68" s="13">
        <v>64</v>
      </c>
      <c r="B68" s="2">
        <v>75650.100000000006</v>
      </c>
      <c r="C68" s="2">
        <v>88529</v>
      </c>
      <c r="D68" s="2">
        <f t="shared" si="0"/>
        <v>-75650.100000000006</v>
      </c>
    </row>
    <row r="69" spans="1:4" x14ac:dyDescent="0.25">
      <c r="A69" s="13">
        <v>65</v>
      </c>
      <c r="B69" s="2">
        <v>242951.1</v>
      </c>
      <c r="C69" s="2">
        <v>340250</v>
      </c>
      <c r="D69" s="2">
        <f t="shared" ref="D69:D104" si="1">0-B69</f>
        <v>-242951.1</v>
      </c>
    </row>
    <row r="70" spans="1:4" x14ac:dyDescent="0.25">
      <c r="A70" s="13">
        <v>66</v>
      </c>
      <c r="B70" s="2">
        <v>89434.1</v>
      </c>
      <c r="C70" s="2">
        <v>93305</v>
      </c>
      <c r="D70" s="2">
        <f t="shared" si="1"/>
        <v>-89434.1</v>
      </c>
    </row>
    <row r="71" spans="1:4" x14ac:dyDescent="0.25">
      <c r="A71" s="13">
        <v>67</v>
      </c>
      <c r="B71" s="2">
        <v>102164.1</v>
      </c>
      <c r="C71" s="2">
        <v>112907</v>
      </c>
      <c r="D71" s="2">
        <f t="shared" si="1"/>
        <v>-102164.1</v>
      </c>
    </row>
    <row r="72" spans="1:4" x14ac:dyDescent="0.25">
      <c r="A72" s="13">
        <v>68</v>
      </c>
      <c r="B72" s="2">
        <v>73131.100000000006</v>
      </c>
      <c r="C72" s="2">
        <v>87192</v>
      </c>
      <c r="D72" s="2">
        <f t="shared" si="1"/>
        <v>-73131.100000000006</v>
      </c>
    </row>
    <row r="73" spans="1:4" x14ac:dyDescent="0.25">
      <c r="A73" s="13">
        <v>69</v>
      </c>
      <c r="B73" s="2">
        <v>37117.1</v>
      </c>
      <c r="C73" s="2">
        <v>41860</v>
      </c>
      <c r="D73" s="2">
        <f t="shared" si="1"/>
        <v>-37117.1</v>
      </c>
    </row>
    <row r="74" spans="1:4" x14ac:dyDescent="0.25">
      <c r="A74" s="13">
        <v>70</v>
      </c>
      <c r="B74" s="2">
        <v>240653</v>
      </c>
      <c r="C74" s="2">
        <v>375196</v>
      </c>
      <c r="D74" s="2">
        <f t="shared" si="1"/>
        <v>-240653</v>
      </c>
    </row>
    <row r="75" spans="1:4" x14ac:dyDescent="0.25">
      <c r="A75" s="13">
        <v>71</v>
      </c>
      <c r="B75" s="2">
        <v>24191</v>
      </c>
      <c r="C75" s="2">
        <v>25608</v>
      </c>
      <c r="D75" s="2">
        <f t="shared" si="1"/>
        <v>-24191</v>
      </c>
    </row>
    <row r="76" spans="1:4" x14ac:dyDescent="0.25">
      <c r="A76" s="13">
        <v>72</v>
      </c>
      <c r="B76" s="2">
        <v>46930</v>
      </c>
      <c r="C76" s="2">
        <v>53422</v>
      </c>
      <c r="D76" s="2">
        <f t="shared" si="1"/>
        <v>-46930</v>
      </c>
    </row>
    <row r="77" spans="1:4" x14ac:dyDescent="0.25">
      <c r="A77" s="13">
        <v>73</v>
      </c>
      <c r="B77" s="2">
        <v>36604</v>
      </c>
      <c r="C77" s="2">
        <v>42321</v>
      </c>
      <c r="D77" s="2">
        <f t="shared" si="1"/>
        <v>-36604</v>
      </c>
    </row>
    <row r="78" spans="1:4" x14ac:dyDescent="0.25">
      <c r="A78" s="13">
        <v>74</v>
      </c>
      <c r="B78" s="2">
        <v>22332</v>
      </c>
      <c r="C78" s="2">
        <v>26159</v>
      </c>
      <c r="D78" s="2">
        <f t="shared" si="1"/>
        <v>-22332</v>
      </c>
    </row>
    <row r="79" spans="1:4" x14ac:dyDescent="0.25">
      <c r="A79" s="12">
        <v>75</v>
      </c>
      <c r="B79" s="2">
        <v>109710</v>
      </c>
      <c r="C79" s="2">
        <v>146772</v>
      </c>
      <c r="D79" s="2">
        <f t="shared" si="1"/>
        <v>-109710</v>
      </c>
    </row>
    <row r="80" spans="1:4" x14ac:dyDescent="0.25">
      <c r="A80" s="12">
        <v>76</v>
      </c>
      <c r="B80" s="2">
        <v>25021</v>
      </c>
      <c r="C80" s="2">
        <v>28250</v>
      </c>
      <c r="D80" s="2">
        <f t="shared" si="1"/>
        <v>-25021</v>
      </c>
    </row>
    <row r="81" spans="1:4" x14ac:dyDescent="0.25">
      <c r="A81" s="12">
        <v>77</v>
      </c>
      <c r="B81" s="2">
        <v>21915</v>
      </c>
      <c r="C81" s="2">
        <v>23173</v>
      </c>
      <c r="D81" s="2">
        <f t="shared" si="1"/>
        <v>-21915</v>
      </c>
    </row>
    <row r="82" spans="1:4" x14ac:dyDescent="0.25">
      <c r="A82" s="12">
        <v>78</v>
      </c>
      <c r="B82" s="2">
        <v>26054</v>
      </c>
      <c r="C82" s="2">
        <v>29912</v>
      </c>
      <c r="D82" s="2">
        <f t="shared" si="1"/>
        <v>-26054</v>
      </c>
    </row>
    <row r="83" spans="1:4" x14ac:dyDescent="0.25">
      <c r="A83" s="12">
        <v>79</v>
      </c>
      <c r="B83" s="2">
        <v>9979</v>
      </c>
      <c r="C83" s="2">
        <v>11824</v>
      </c>
      <c r="D83" s="2">
        <f t="shared" si="1"/>
        <v>-9979</v>
      </c>
    </row>
    <row r="84" spans="1:4" x14ac:dyDescent="0.25">
      <c r="A84" s="12">
        <v>80</v>
      </c>
      <c r="B84" s="2">
        <v>98596</v>
      </c>
      <c r="C84" s="2">
        <v>137698</v>
      </c>
      <c r="D84" s="2">
        <f t="shared" si="1"/>
        <v>-98596</v>
      </c>
    </row>
    <row r="85" spans="1:4" x14ac:dyDescent="0.25">
      <c r="A85" s="12">
        <v>81</v>
      </c>
      <c r="B85" s="2">
        <v>6112</v>
      </c>
      <c r="C85" s="2">
        <v>6562</v>
      </c>
      <c r="D85" s="2">
        <f t="shared" si="1"/>
        <v>-6112</v>
      </c>
    </row>
    <row r="86" spans="1:4" x14ac:dyDescent="0.25">
      <c r="A86" s="12">
        <v>82</v>
      </c>
      <c r="B86" s="2">
        <v>9482</v>
      </c>
      <c r="C86" s="2">
        <v>10918</v>
      </c>
      <c r="D86" s="2">
        <f t="shared" si="1"/>
        <v>-9482</v>
      </c>
    </row>
    <row r="87" spans="1:4" x14ac:dyDescent="0.25">
      <c r="A87" s="12">
        <v>83</v>
      </c>
      <c r="B87" s="2">
        <v>6660</v>
      </c>
      <c r="C87" s="2">
        <v>8175</v>
      </c>
      <c r="D87" s="2">
        <f t="shared" si="1"/>
        <v>-6660</v>
      </c>
    </row>
    <row r="88" spans="1:4" x14ac:dyDescent="0.25">
      <c r="A88" s="12">
        <v>84</v>
      </c>
      <c r="B88" s="2">
        <v>4679</v>
      </c>
      <c r="C88" s="2">
        <v>5902</v>
      </c>
      <c r="D88" s="2">
        <f t="shared" si="1"/>
        <v>-4679</v>
      </c>
    </row>
    <row r="89" spans="1:4" x14ac:dyDescent="0.25">
      <c r="A89" s="12">
        <v>85</v>
      </c>
      <c r="B89" s="2">
        <v>25722</v>
      </c>
      <c r="C89" s="2">
        <v>31817</v>
      </c>
      <c r="D89" s="2">
        <f t="shared" si="1"/>
        <v>-25722</v>
      </c>
    </row>
    <row r="90" spans="1:4" x14ac:dyDescent="0.25">
      <c r="A90" s="13">
        <v>86</v>
      </c>
      <c r="B90" s="2">
        <v>4450</v>
      </c>
      <c r="C90" s="2">
        <v>4761</v>
      </c>
      <c r="D90" s="2">
        <f t="shared" si="1"/>
        <v>-4450</v>
      </c>
    </row>
    <row r="91" spans="1:4" x14ac:dyDescent="0.25">
      <c r="A91" s="13">
        <v>87</v>
      </c>
      <c r="B91" s="2">
        <v>4216</v>
      </c>
      <c r="C91" s="2">
        <v>4737</v>
      </c>
      <c r="D91" s="2">
        <f t="shared" si="1"/>
        <v>-4216</v>
      </c>
    </row>
    <row r="92" spans="1:4" x14ac:dyDescent="0.25">
      <c r="A92" s="13">
        <v>88</v>
      </c>
      <c r="B92" s="2">
        <v>3889</v>
      </c>
      <c r="C92" s="2">
        <v>4110</v>
      </c>
      <c r="D92" s="2">
        <f t="shared" si="1"/>
        <v>-3889</v>
      </c>
    </row>
    <row r="93" spans="1:4" x14ac:dyDescent="0.25">
      <c r="A93" s="13">
        <v>89</v>
      </c>
      <c r="B93" s="2">
        <v>2099</v>
      </c>
      <c r="C93" s="2">
        <v>2522</v>
      </c>
      <c r="D93" s="2">
        <f t="shared" si="1"/>
        <v>-2099</v>
      </c>
    </row>
    <row r="94" spans="1:4" x14ac:dyDescent="0.25">
      <c r="A94" s="13">
        <v>90</v>
      </c>
      <c r="B94" s="2">
        <v>19726</v>
      </c>
      <c r="C94" s="2">
        <v>28714</v>
      </c>
      <c r="D94" s="2">
        <f t="shared" si="1"/>
        <v>-19726</v>
      </c>
    </row>
    <row r="95" spans="1:4" x14ac:dyDescent="0.25">
      <c r="A95" s="13">
        <v>91</v>
      </c>
      <c r="B95" s="2">
        <v>659</v>
      </c>
      <c r="C95" s="2">
        <v>839</v>
      </c>
      <c r="D95" s="2">
        <f t="shared" si="1"/>
        <v>-659</v>
      </c>
    </row>
    <row r="96" spans="1:4" x14ac:dyDescent="0.25">
      <c r="A96" s="13">
        <v>92</v>
      </c>
      <c r="B96" s="2">
        <v>1063</v>
      </c>
      <c r="C96" s="2">
        <v>1416</v>
      </c>
      <c r="D96" s="2">
        <f t="shared" si="1"/>
        <v>-1063</v>
      </c>
    </row>
    <row r="97" spans="1:4" x14ac:dyDescent="0.25">
      <c r="A97" s="13">
        <v>93</v>
      </c>
      <c r="B97" s="2">
        <v>875</v>
      </c>
      <c r="C97" s="2">
        <v>1076</v>
      </c>
      <c r="D97" s="2">
        <f t="shared" si="1"/>
        <v>-875</v>
      </c>
    </row>
    <row r="98" spans="1:4" x14ac:dyDescent="0.25">
      <c r="A98" s="13">
        <v>94</v>
      </c>
      <c r="B98" s="2">
        <v>596</v>
      </c>
      <c r="C98" s="2">
        <v>711</v>
      </c>
      <c r="D98" s="2">
        <f t="shared" si="1"/>
        <v>-596</v>
      </c>
    </row>
    <row r="99" spans="1:4" x14ac:dyDescent="0.25">
      <c r="A99" s="13">
        <v>95</v>
      </c>
      <c r="B99" s="2">
        <v>3737</v>
      </c>
      <c r="C99" s="2">
        <v>4598</v>
      </c>
      <c r="D99" s="2">
        <f t="shared" si="1"/>
        <v>-3737</v>
      </c>
    </row>
    <row r="100" spans="1:4" x14ac:dyDescent="0.25">
      <c r="A100" s="13">
        <v>96</v>
      </c>
      <c r="B100" s="2">
        <v>935</v>
      </c>
      <c r="C100" s="2">
        <v>1095</v>
      </c>
      <c r="D100" s="2">
        <f t="shared" si="1"/>
        <v>-935</v>
      </c>
    </row>
    <row r="101" spans="1:4" x14ac:dyDescent="0.25">
      <c r="A101" s="13">
        <v>97</v>
      </c>
      <c r="B101" s="2">
        <v>719</v>
      </c>
      <c r="C101" s="2">
        <v>876</v>
      </c>
      <c r="D101" s="2">
        <f t="shared" si="1"/>
        <v>-719</v>
      </c>
    </row>
    <row r="102" spans="1:4" x14ac:dyDescent="0.25">
      <c r="A102" s="13">
        <v>98</v>
      </c>
      <c r="B102" s="2">
        <v>817</v>
      </c>
      <c r="C102" s="2">
        <v>1076</v>
      </c>
      <c r="D102" s="2">
        <f t="shared" si="1"/>
        <v>-817</v>
      </c>
    </row>
    <row r="103" spans="1:4" x14ac:dyDescent="0.25">
      <c r="A103" s="13">
        <v>99</v>
      </c>
      <c r="B103" s="2">
        <v>416</v>
      </c>
      <c r="C103" s="2">
        <v>602</v>
      </c>
      <c r="D103" s="2">
        <f t="shared" si="1"/>
        <v>-416</v>
      </c>
    </row>
    <row r="104" spans="1:4" x14ac:dyDescent="0.25">
      <c r="A104" s="12" t="s">
        <v>10</v>
      </c>
      <c r="B104" s="2">
        <v>4345</v>
      </c>
      <c r="C104" s="2">
        <v>7086</v>
      </c>
      <c r="D104" s="2">
        <f t="shared" si="1"/>
        <v>-4345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CC946-8C8A-4206-96C6-A57541C1CBC0}">
  <dimension ref="A1:D90"/>
  <sheetViews>
    <sheetView tabSelected="1" topLeftCell="A31" workbookViewId="0">
      <selection activeCell="AI45" sqref="AI45"/>
    </sheetView>
  </sheetViews>
  <sheetFormatPr defaultRowHeight="15" x14ac:dyDescent="0.25"/>
  <cols>
    <col min="2" max="2" width="13.140625" customWidth="1"/>
  </cols>
  <sheetData>
    <row r="1" spans="1:4" x14ac:dyDescent="0.25">
      <c r="A1" t="s">
        <v>86</v>
      </c>
    </row>
    <row r="3" spans="1:4" ht="30" x14ac:dyDescent="0.25">
      <c r="A3" s="46" t="s">
        <v>6</v>
      </c>
      <c r="B3" s="47" t="s">
        <v>85</v>
      </c>
      <c r="C3" s="47" t="s">
        <v>83</v>
      </c>
      <c r="D3" s="47" t="s">
        <v>84</v>
      </c>
    </row>
    <row r="4" spans="1:4" x14ac:dyDescent="0.25">
      <c r="A4" s="34">
        <v>15</v>
      </c>
      <c r="B4" s="2">
        <v>1136</v>
      </c>
      <c r="C4">
        <v>1</v>
      </c>
      <c r="D4" s="51">
        <f>B4/C4</f>
        <v>1136</v>
      </c>
    </row>
    <row r="5" spans="1:4" x14ac:dyDescent="0.25">
      <c r="A5" s="34" t="s">
        <v>68</v>
      </c>
      <c r="B5" s="2">
        <v>12083</v>
      </c>
      <c r="C5">
        <v>2</v>
      </c>
      <c r="D5" s="51">
        <f t="shared" ref="D5:D14" si="0">B5/C5</f>
        <v>6041.5</v>
      </c>
    </row>
    <row r="6" spans="1:4" x14ac:dyDescent="0.25">
      <c r="A6" s="34">
        <v>18</v>
      </c>
      <c r="B6" s="2">
        <v>53524</v>
      </c>
      <c r="C6">
        <v>1</v>
      </c>
      <c r="D6" s="51">
        <f t="shared" si="0"/>
        <v>53524</v>
      </c>
    </row>
    <row r="7" spans="1:4" x14ac:dyDescent="0.25">
      <c r="A7" s="34">
        <v>19</v>
      </c>
      <c r="B7" s="2">
        <v>189610</v>
      </c>
      <c r="C7">
        <v>1</v>
      </c>
      <c r="D7" s="51">
        <f t="shared" si="0"/>
        <v>189610</v>
      </c>
    </row>
    <row r="8" spans="1:4" x14ac:dyDescent="0.25">
      <c r="A8" s="48" t="s">
        <v>17</v>
      </c>
      <c r="B8" s="49">
        <v>256353</v>
      </c>
      <c r="C8" s="50">
        <v>5</v>
      </c>
      <c r="D8" s="52">
        <f t="shared" si="0"/>
        <v>51270.6</v>
      </c>
    </row>
    <row r="9" spans="1:4" x14ac:dyDescent="0.25">
      <c r="A9" s="34" t="s">
        <v>18</v>
      </c>
      <c r="B9" s="2">
        <v>746474</v>
      </c>
      <c r="C9">
        <v>5</v>
      </c>
      <c r="D9" s="51">
        <f t="shared" si="0"/>
        <v>149294.79999999999</v>
      </c>
    </row>
    <row r="10" spans="1:4" x14ac:dyDescent="0.25">
      <c r="A10" s="34" t="s">
        <v>19</v>
      </c>
      <c r="B10" s="2">
        <v>530927</v>
      </c>
      <c r="C10">
        <v>5</v>
      </c>
      <c r="D10" s="51">
        <f t="shared" si="0"/>
        <v>106185.4</v>
      </c>
    </row>
    <row r="11" spans="1:4" x14ac:dyDescent="0.25">
      <c r="A11" s="34" t="s">
        <v>69</v>
      </c>
      <c r="B11" s="2">
        <v>380898</v>
      </c>
      <c r="C11">
        <v>10</v>
      </c>
      <c r="D11" s="51">
        <f t="shared" si="0"/>
        <v>38089.800000000003</v>
      </c>
    </row>
    <row r="12" spans="1:4" x14ac:dyDescent="0.25">
      <c r="A12" s="34" t="s">
        <v>22</v>
      </c>
      <c r="B12" s="2">
        <v>27095</v>
      </c>
      <c r="C12">
        <v>10</v>
      </c>
      <c r="D12" s="51">
        <f t="shared" si="0"/>
        <v>2709.5</v>
      </c>
    </row>
    <row r="13" spans="1:4" x14ac:dyDescent="0.25">
      <c r="A13" s="34" t="s">
        <v>23</v>
      </c>
      <c r="B13" s="2">
        <v>2820</v>
      </c>
      <c r="C13">
        <v>10</v>
      </c>
      <c r="D13" s="51">
        <f t="shared" si="0"/>
        <v>282</v>
      </c>
    </row>
    <row r="14" spans="1:4" x14ac:dyDescent="0.25">
      <c r="A14" s="34" t="s">
        <v>24</v>
      </c>
      <c r="B14" s="2">
        <v>726</v>
      </c>
      <c r="C14">
        <v>10</v>
      </c>
      <c r="D14" s="51">
        <f t="shared" si="0"/>
        <v>72.599999999999994</v>
      </c>
    </row>
    <row r="15" spans="1:4" x14ac:dyDescent="0.25">
      <c r="A15" s="34" t="s">
        <v>26</v>
      </c>
      <c r="B15" s="2">
        <v>4903</v>
      </c>
    </row>
    <row r="16" spans="1:4" x14ac:dyDescent="0.25">
      <c r="A16" s="34" t="s">
        <v>7</v>
      </c>
      <c r="B16" s="2">
        <v>1950196</v>
      </c>
    </row>
    <row r="18" spans="1:1" x14ac:dyDescent="0.25">
      <c r="A18" t="s">
        <v>87</v>
      </c>
    </row>
    <row r="19" spans="1:1" x14ac:dyDescent="0.25">
      <c r="A19" t="s">
        <v>88</v>
      </c>
    </row>
    <row r="20" spans="1:1" x14ac:dyDescent="0.25">
      <c r="A20" t="s">
        <v>89</v>
      </c>
    </row>
    <row r="21" spans="1:1" x14ac:dyDescent="0.25">
      <c r="A21" t="s">
        <v>90</v>
      </c>
    </row>
    <row r="23" spans="1:1" x14ac:dyDescent="0.25">
      <c r="A23" t="s">
        <v>91</v>
      </c>
    </row>
    <row r="25" spans="1:1" x14ac:dyDescent="0.25">
      <c r="A25" t="s">
        <v>92</v>
      </c>
    </row>
    <row r="26" spans="1:1" x14ac:dyDescent="0.25">
      <c r="A26" t="s">
        <v>93</v>
      </c>
    </row>
    <row r="27" spans="1:1" x14ac:dyDescent="0.25">
      <c r="A27" t="s">
        <v>94</v>
      </c>
    </row>
    <row r="28" spans="1:1" x14ac:dyDescent="0.25">
      <c r="A28" t="s">
        <v>95</v>
      </c>
    </row>
    <row r="30" spans="1:1" x14ac:dyDescent="0.25">
      <c r="A30" t="s">
        <v>96</v>
      </c>
    </row>
    <row r="31" spans="1:1" x14ac:dyDescent="0.25">
      <c r="A31" t="s">
        <v>97</v>
      </c>
    </row>
    <row r="33" spans="1:3" x14ac:dyDescent="0.25">
      <c r="A33" t="s">
        <v>98</v>
      </c>
    </row>
    <row r="35" spans="1:3" x14ac:dyDescent="0.25">
      <c r="A35" s="38" t="s">
        <v>6</v>
      </c>
      <c r="B35" s="38" t="s">
        <v>100</v>
      </c>
      <c r="C35" s="38" t="s">
        <v>99</v>
      </c>
    </row>
    <row r="36" spans="1:3" x14ac:dyDescent="0.25">
      <c r="A36" s="55">
        <v>15</v>
      </c>
      <c r="B36" s="55">
        <v>1136.0122679999999</v>
      </c>
      <c r="C36" s="55">
        <v>1136</v>
      </c>
    </row>
    <row r="37" spans="1:3" x14ac:dyDescent="0.25">
      <c r="A37" s="55">
        <v>16</v>
      </c>
      <c r="B37" s="55">
        <v>3270.325155</v>
      </c>
      <c r="C37" s="55">
        <v>6041.5</v>
      </c>
    </row>
    <row r="38" spans="1:3" x14ac:dyDescent="0.25">
      <c r="A38" s="55">
        <v>17</v>
      </c>
      <c r="B38" s="55">
        <v>8812.6748449999996</v>
      </c>
      <c r="C38" s="55">
        <v>6041.5</v>
      </c>
    </row>
    <row r="39" spans="1:3" x14ac:dyDescent="0.25">
      <c r="A39" s="55">
        <v>18</v>
      </c>
      <c r="B39" s="55">
        <v>53524</v>
      </c>
      <c r="C39" s="55">
        <v>53524</v>
      </c>
    </row>
    <row r="40" spans="1:3" x14ac:dyDescent="0.25">
      <c r="A40" s="55">
        <v>19</v>
      </c>
      <c r="B40" s="55">
        <v>189610</v>
      </c>
      <c r="C40" s="55">
        <v>189610</v>
      </c>
    </row>
    <row r="41" spans="1:3" x14ac:dyDescent="0.25">
      <c r="A41" s="55">
        <v>20</v>
      </c>
      <c r="B41" s="55">
        <v>165826.28892799999</v>
      </c>
      <c r="C41" s="55">
        <v>149294.79999999999</v>
      </c>
    </row>
    <row r="42" spans="1:3" x14ac:dyDescent="0.25">
      <c r="A42" s="55">
        <v>21</v>
      </c>
      <c r="B42" s="55">
        <v>157114.790347</v>
      </c>
      <c r="C42" s="55">
        <v>149294.79999999999</v>
      </c>
    </row>
    <row r="43" spans="1:3" x14ac:dyDescent="0.25">
      <c r="A43" s="55">
        <v>22</v>
      </c>
      <c r="B43" s="55">
        <v>148860.94059799999</v>
      </c>
      <c r="C43" s="55">
        <v>149294.79999999999</v>
      </c>
    </row>
    <row r="44" spans="1:3" x14ac:dyDescent="0.25">
      <c r="A44" s="55">
        <v>23</v>
      </c>
      <c r="B44" s="55">
        <v>141040.697613</v>
      </c>
      <c r="C44" s="55">
        <v>149294.79999999999</v>
      </c>
    </row>
    <row r="45" spans="1:3" x14ac:dyDescent="0.25">
      <c r="A45" s="55">
        <v>24</v>
      </c>
      <c r="B45" s="55">
        <v>133631.28234500001</v>
      </c>
      <c r="C45" s="55">
        <v>149294.79999999999</v>
      </c>
    </row>
    <row r="46" spans="1:3" x14ac:dyDescent="0.25">
      <c r="A46" s="55">
        <v>25</v>
      </c>
      <c r="B46" s="55">
        <v>126611.112418</v>
      </c>
      <c r="C46" s="55">
        <v>106185.4</v>
      </c>
    </row>
    <row r="47" spans="1:3" x14ac:dyDescent="0.25">
      <c r="A47" s="55">
        <v>26</v>
      </c>
      <c r="B47" s="55">
        <v>116822.645625</v>
      </c>
      <c r="C47" s="55">
        <v>106185.4</v>
      </c>
    </row>
    <row r="48" spans="1:3" x14ac:dyDescent="0.25">
      <c r="A48" s="55">
        <v>27</v>
      </c>
      <c r="B48" s="55">
        <v>106585.49572799999</v>
      </c>
      <c r="C48" s="55">
        <v>106185.4</v>
      </c>
    </row>
    <row r="49" spans="1:3" x14ac:dyDescent="0.25">
      <c r="A49" s="55">
        <v>28</v>
      </c>
      <c r="B49" s="55">
        <v>95949.350600000005</v>
      </c>
      <c r="C49" s="55">
        <v>106185.4</v>
      </c>
    </row>
    <row r="50" spans="1:3" x14ac:dyDescent="0.25">
      <c r="A50" s="55">
        <v>29</v>
      </c>
      <c r="B50" s="55">
        <v>84958.395596000002</v>
      </c>
      <c r="C50" s="55">
        <v>106185.4</v>
      </c>
    </row>
    <row r="51" spans="1:3" x14ac:dyDescent="0.25">
      <c r="A51" s="55">
        <v>30</v>
      </c>
      <c r="B51" s="55">
        <v>73651.922919999997</v>
      </c>
      <c r="C51" s="55">
        <v>38089.800000000003</v>
      </c>
    </row>
    <row r="52" spans="1:3" x14ac:dyDescent="0.25">
      <c r="A52" s="55">
        <v>31</v>
      </c>
      <c r="B52" s="55">
        <v>62668.348621999998</v>
      </c>
      <c r="C52" s="55">
        <v>38089.800000000003</v>
      </c>
    </row>
    <row r="53" spans="1:3" x14ac:dyDescent="0.25">
      <c r="A53" s="55">
        <v>32</v>
      </c>
      <c r="B53" s="55">
        <v>53337.745343000002</v>
      </c>
      <c r="C53" s="55">
        <v>38089.800000000003</v>
      </c>
    </row>
    <row r="54" spans="1:3" x14ac:dyDescent="0.25">
      <c r="A54" s="55">
        <v>33</v>
      </c>
      <c r="B54" s="55">
        <v>45294.516090999998</v>
      </c>
      <c r="C54" s="55">
        <v>38089.800000000003</v>
      </c>
    </row>
    <row r="55" spans="1:3" x14ac:dyDescent="0.25">
      <c r="A55" s="55">
        <v>34</v>
      </c>
      <c r="B55" s="55">
        <v>38253.925039000002</v>
      </c>
      <c r="C55" s="55">
        <v>38089.800000000003</v>
      </c>
    </row>
    <row r="56" spans="1:3" x14ac:dyDescent="0.25">
      <c r="A56" s="55">
        <v>35</v>
      </c>
      <c r="B56" s="55">
        <v>31994.213</v>
      </c>
      <c r="C56" s="55">
        <v>38089.800000000003</v>
      </c>
    </row>
    <row r="57" spans="1:3" x14ac:dyDescent="0.25">
      <c r="A57" s="55">
        <v>36</v>
      </c>
      <c r="B57" s="55">
        <v>26342.668526000001</v>
      </c>
      <c r="C57" s="55">
        <v>38089.800000000003</v>
      </c>
    </row>
    <row r="58" spans="1:3" x14ac:dyDescent="0.25">
      <c r="A58" s="55">
        <v>37</v>
      </c>
      <c r="B58" s="55">
        <v>21164.779741999999</v>
      </c>
      <c r="C58" s="55">
        <v>38089.800000000003</v>
      </c>
    </row>
    <row r="59" spans="1:3" x14ac:dyDescent="0.25">
      <c r="A59" s="55">
        <v>38</v>
      </c>
      <c r="B59" s="55">
        <v>16355.785529000001</v>
      </c>
      <c r="C59" s="55">
        <v>38089.800000000003</v>
      </c>
    </row>
    <row r="60" spans="1:3" x14ac:dyDescent="0.25">
      <c r="A60" s="55">
        <v>39</v>
      </c>
      <c r="B60" s="55">
        <v>11834.095377</v>
      </c>
      <c r="C60" s="55">
        <v>38089.800000000003</v>
      </c>
    </row>
    <row r="61" spans="1:3" x14ac:dyDescent="0.25">
      <c r="A61" s="55">
        <v>40</v>
      </c>
      <c r="B61" s="55">
        <v>7536.164616</v>
      </c>
      <c r="C61" s="55">
        <v>2709.5</v>
      </c>
    </row>
    <row r="62" spans="1:3" x14ac:dyDescent="0.25">
      <c r="A62" s="55">
        <v>41</v>
      </c>
      <c r="B62" s="55">
        <v>5535.9728709999999</v>
      </c>
      <c r="C62" s="55">
        <v>2709.5</v>
      </c>
    </row>
    <row r="63" spans="1:3" x14ac:dyDescent="0.25">
      <c r="A63" s="55">
        <v>42</v>
      </c>
      <c r="B63" s="55">
        <v>4066.656872</v>
      </c>
      <c r="C63" s="55">
        <v>2709.5</v>
      </c>
    </row>
    <row r="64" spans="1:3" x14ac:dyDescent="0.25">
      <c r="A64" s="55">
        <v>43</v>
      </c>
      <c r="B64" s="55">
        <v>2987.315599</v>
      </c>
      <c r="C64" s="55">
        <v>2709.5</v>
      </c>
    </row>
    <row r="65" spans="1:3" x14ac:dyDescent="0.25">
      <c r="A65" s="55">
        <v>44</v>
      </c>
      <c r="B65" s="55">
        <v>2194.4449140000002</v>
      </c>
      <c r="C65" s="55">
        <v>2709.5</v>
      </c>
    </row>
    <row r="66" spans="1:3" x14ac:dyDescent="0.25">
      <c r="A66" s="55">
        <v>45</v>
      </c>
      <c r="B66" s="55">
        <v>1612.011962</v>
      </c>
      <c r="C66" s="55">
        <v>2709.5</v>
      </c>
    </row>
    <row r="67" spans="1:3" x14ac:dyDescent="0.25">
      <c r="A67" s="55">
        <v>46</v>
      </c>
      <c r="B67" s="55">
        <v>1184.1639540000001</v>
      </c>
      <c r="C67" s="55">
        <v>2709.5</v>
      </c>
    </row>
    <row r="68" spans="1:3" x14ac:dyDescent="0.25">
      <c r="A68" s="55">
        <v>47</v>
      </c>
      <c r="B68" s="55">
        <v>869.87212399999999</v>
      </c>
      <c r="C68" s="55">
        <v>2709.5</v>
      </c>
    </row>
    <row r="69" spans="1:3" x14ac:dyDescent="0.25">
      <c r="A69" s="55">
        <v>48</v>
      </c>
      <c r="B69" s="55">
        <v>638.997252</v>
      </c>
      <c r="C69" s="55">
        <v>2709.5</v>
      </c>
    </row>
    <row r="70" spans="1:3" x14ac:dyDescent="0.25">
      <c r="A70" s="55">
        <v>49</v>
      </c>
      <c r="B70" s="55">
        <v>469.39944000000003</v>
      </c>
      <c r="C70" s="55">
        <v>2709.5</v>
      </c>
    </row>
    <row r="71" spans="1:3" x14ac:dyDescent="0.25">
      <c r="A71" s="55">
        <v>50</v>
      </c>
      <c r="B71" s="55">
        <v>344.81499500000001</v>
      </c>
      <c r="C71" s="55">
        <v>282</v>
      </c>
    </row>
    <row r="72" spans="1:3" x14ac:dyDescent="0.25">
      <c r="A72" s="55">
        <v>51</v>
      </c>
      <c r="B72" s="55">
        <v>329.08790099999999</v>
      </c>
      <c r="C72" s="55">
        <v>282</v>
      </c>
    </row>
    <row r="73" spans="1:3" x14ac:dyDescent="0.25">
      <c r="A73" s="55">
        <v>52</v>
      </c>
      <c r="B73" s="55">
        <v>314.07812200000001</v>
      </c>
      <c r="C73" s="55">
        <v>282</v>
      </c>
    </row>
    <row r="74" spans="1:3" x14ac:dyDescent="0.25">
      <c r="A74" s="55">
        <v>53</v>
      </c>
      <c r="B74" s="55">
        <v>299.75294400000001</v>
      </c>
      <c r="C74" s="55">
        <v>282</v>
      </c>
    </row>
    <row r="75" spans="1:3" x14ac:dyDescent="0.25">
      <c r="A75" s="55">
        <v>54</v>
      </c>
      <c r="B75" s="55">
        <v>286.08114</v>
      </c>
      <c r="C75" s="55">
        <v>282</v>
      </c>
    </row>
    <row r="76" spans="1:3" x14ac:dyDescent="0.25">
      <c r="A76" s="55">
        <v>55</v>
      </c>
      <c r="B76" s="55">
        <v>273.03291100000001</v>
      </c>
      <c r="C76" s="55">
        <v>282</v>
      </c>
    </row>
    <row r="77" spans="1:3" x14ac:dyDescent="0.25">
      <c r="A77" s="55">
        <v>56</v>
      </c>
      <c r="B77" s="55">
        <v>260.579814</v>
      </c>
      <c r="C77" s="55">
        <v>282</v>
      </c>
    </row>
    <row r="78" spans="1:3" x14ac:dyDescent="0.25">
      <c r="A78" s="55">
        <v>57</v>
      </c>
      <c r="B78" s="55">
        <v>248.694706</v>
      </c>
      <c r="C78" s="55">
        <v>282</v>
      </c>
    </row>
    <row r="79" spans="1:3" x14ac:dyDescent="0.25">
      <c r="A79" s="55">
        <v>58</v>
      </c>
      <c r="B79" s="55">
        <v>237.35168100000001</v>
      </c>
      <c r="C79" s="55">
        <v>282</v>
      </c>
    </row>
    <row r="80" spans="1:3" x14ac:dyDescent="0.25">
      <c r="A80" s="55">
        <v>59</v>
      </c>
      <c r="B80" s="55">
        <v>226.526014</v>
      </c>
      <c r="C80" s="55">
        <v>282</v>
      </c>
    </row>
    <row r="81" spans="1:3" x14ac:dyDescent="0.25">
      <c r="A81" s="55">
        <v>60</v>
      </c>
      <c r="B81" s="55">
        <v>216.194108</v>
      </c>
      <c r="C81" s="55">
        <v>72.599999999999994</v>
      </c>
    </row>
    <row r="82" spans="1:3" x14ac:dyDescent="0.25">
      <c r="A82" s="55">
        <v>61</v>
      </c>
      <c r="B82" s="55">
        <v>153.976035</v>
      </c>
      <c r="C82" s="55">
        <v>72.599999999999994</v>
      </c>
    </row>
    <row r="83" spans="1:3" x14ac:dyDescent="0.25">
      <c r="A83" s="55">
        <v>62</v>
      </c>
      <c r="B83" s="55">
        <v>109.663577</v>
      </c>
      <c r="C83" s="55">
        <v>72.599999999999994</v>
      </c>
    </row>
    <row r="84" spans="1:3" x14ac:dyDescent="0.25">
      <c r="A84" s="55">
        <v>63</v>
      </c>
      <c r="B84" s="55">
        <v>78.103713999999997</v>
      </c>
      <c r="C84" s="55">
        <v>72.599999999999994</v>
      </c>
    </row>
    <row r="85" spans="1:3" x14ac:dyDescent="0.25">
      <c r="A85" s="55">
        <v>64</v>
      </c>
      <c r="B85" s="55">
        <v>55.626401000000001</v>
      </c>
      <c r="C85" s="55">
        <v>72.599999999999994</v>
      </c>
    </row>
    <row r="86" spans="1:3" x14ac:dyDescent="0.25">
      <c r="A86" s="55">
        <v>65</v>
      </c>
      <c r="B86" s="55">
        <v>39.617789000000002</v>
      </c>
      <c r="C86" s="55">
        <v>72.599999999999994</v>
      </c>
    </row>
    <row r="87" spans="1:3" x14ac:dyDescent="0.25">
      <c r="A87" s="55">
        <v>66</v>
      </c>
      <c r="B87" s="55">
        <v>28.216263999999999</v>
      </c>
      <c r="C87" s="55">
        <v>72.599999999999994</v>
      </c>
    </row>
    <row r="88" spans="1:3" x14ac:dyDescent="0.25">
      <c r="A88" s="55">
        <v>67</v>
      </c>
      <c r="B88" s="55">
        <v>20.095962</v>
      </c>
      <c r="C88" s="55">
        <v>72.599999999999994</v>
      </c>
    </row>
    <row r="89" spans="1:3" x14ac:dyDescent="0.25">
      <c r="A89" s="55">
        <v>68</v>
      </c>
      <c r="B89" s="55">
        <v>14.312585</v>
      </c>
      <c r="C89" s="55">
        <v>72.599999999999994</v>
      </c>
    </row>
    <row r="90" spans="1:3" x14ac:dyDescent="0.25">
      <c r="A90" s="55">
        <v>69</v>
      </c>
      <c r="B90" s="55">
        <v>10.193593999999999</v>
      </c>
      <c r="C90" s="55">
        <v>72.599999999999994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заглавие</vt:lpstr>
      <vt:lpstr>сельское</vt:lpstr>
      <vt:lpstr>городское</vt:lpstr>
      <vt:lpstr>армия</vt:lpstr>
      <vt:lpstr>всего</vt:lpstr>
      <vt:lpstr>chart-5</vt:lpstr>
      <vt:lpstr>chart-1</vt:lpstr>
      <vt:lpstr>интерполяция РККА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2024-02-18T23:48:20Z</dcterms:created>
  <dcterms:modified xsi:type="dcterms:W3CDTF">2024-02-25T20:09:36Z</dcterms:modified>
</cp:coreProperties>
</file>