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B288B03B-8CD4-45F4-AF6B-AC9A67549A64}" xr6:coauthVersionLast="45" xr6:coauthVersionMax="45" xr10:uidLastSave="{00000000-0000-0000-0000-000000000000}"/>
  <bookViews>
    <workbookView xWindow="16440" yWindow="285" windowWidth="20325" windowHeight="23295" xr2:uid="{00000000-000D-0000-FFFF-FFFF00000000}"/>
  </bookViews>
  <sheets>
    <sheet name="Tab19" sheetId="1" r:id="rId1"/>
    <sheet name="Population" sheetId="4" r:id="rId2"/>
    <sheet name="POP" sheetId="5" r:id="rId3"/>
    <sheet name="Births" sheetId="2" r:id="rId4"/>
    <sheet name="Deaths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3" l="1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45" i="3"/>
  <c r="M45" i="3"/>
  <c r="L45" i="3"/>
  <c r="K45" i="3"/>
  <c r="N44" i="3"/>
  <c r="M44" i="3"/>
  <c r="L44" i="3"/>
  <c r="K44" i="3"/>
  <c r="N43" i="3"/>
  <c r="M43" i="3"/>
  <c r="L43" i="3"/>
  <c r="K43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N55" i="3" s="1"/>
  <c r="M4" i="3"/>
  <c r="M55" i="3" s="1"/>
  <c r="L4" i="3"/>
  <c r="L55" i="3" s="1"/>
  <c r="K4" i="3"/>
  <c r="K55" i="3" s="1"/>
  <c r="N55" i="2"/>
  <c r="M55" i="2"/>
  <c r="L55" i="2"/>
  <c r="K55" i="2"/>
  <c r="K53" i="2"/>
  <c r="K52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C53" i="4"/>
  <c r="AJ53" i="4" s="1"/>
  <c r="AB53" i="4"/>
  <c r="AI53" i="4" s="1"/>
  <c r="AA53" i="4"/>
  <c r="AH53" i="4" s="1"/>
  <c r="AD51" i="4"/>
  <c r="AK51" i="4" s="1"/>
  <c r="AC51" i="4"/>
  <c r="AJ51" i="4" s="1"/>
  <c r="AB51" i="4"/>
  <c r="AI51" i="4" s="1"/>
  <c r="AC50" i="4"/>
  <c r="AJ50" i="4" s="1"/>
  <c r="AB50" i="4"/>
  <c r="AI50" i="4" s="1"/>
  <c r="AA50" i="4"/>
  <c r="AH50" i="4" s="1"/>
  <c r="AA46" i="4"/>
  <c r="AH46" i="4" s="1"/>
  <c r="AD45" i="4"/>
  <c r="AK45" i="4" s="1"/>
  <c r="AC45" i="4"/>
  <c r="AB45" i="4"/>
  <c r="AI45" i="4" s="1"/>
  <c r="AD44" i="4"/>
  <c r="AC44" i="4"/>
  <c r="AB44" i="4"/>
  <c r="AI44" i="4" s="1"/>
  <c r="AA44" i="4"/>
  <c r="AH44" i="4" s="1"/>
  <c r="AD43" i="4"/>
  <c r="AC43" i="4"/>
  <c r="AB43" i="4"/>
  <c r="AA43" i="4"/>
  <c r="AD42" i="4"/>
  <c r="AC42" i="4"/>
  <c r="AB42" i="4"/>
  <c r="AA42" i="4"/>
  <c r="AD41" i="4"/>
  <c r="AC41" i="4"/>
  <c r="AB41" i="4"/>
  <c r="AA41" i="4"/>
  <c r="AD40" i="4"/>
  <c r="AC40" i="4"/>
  <c r="AB40" i="4"/>
  <c r="AA40" i="4"/>
  <c r="AD39" i="4"/>
  <c r="AC39" i="4"/>
  <c r="AB39" i="4"/>
  <c r="AA39" i="4"/>
  <c r="AD38" i="4"/>
  <c r="AC38" i="4"/>
  <c r="AB38" i="4"/>
  <c r="AA38" i="4"/>
  <c r="AD37" i="4"/>
  <c r="AC37" i="4"/>
  <c r="AB37" i="4"/>
  <c r="AA37" i="4"/>
  <c r="AD36" i="4"/>
  <c r="AC36" i="4"/>
  <c r="AB36" i="4"/>
  <c r="AA36" i="4"/>
  <c r="AD35" i="4"/>
  <c r="AC35" i="4"/>
  <c r="AB35" i="4"/>
  <c r="AA35" i="4"/>
  <c r="AD34" i="4"/>
  <c r="AC34" i="4"/>
  <c r="AB34" i="4"/>
  <c r="AA34" i="4"/>
  <c r="AD33" i="4"/>
  <c r="AC33" i="4"/>
  <c r="AB33" i="4"/>
  <c r="AA33" i="4"/>
  <c r="AD32" i="4"/>
  <c r="AC32" i="4"/>
  <c r="AB32" i="4"/>
  <c r="AA32" i="4"/>
  <c r="AD31" i="4"/>
  <c r="AC31" i="4"/>
  <c r="AB31" i="4"/>
  <c r="AA31" i="4"/>
  <c r="AD30" i="4"/>
  <c r="AC30" i="4"/>
  <c r="AB30" i="4"/>
  <c r="AA30" i="4"/>
  <c r="AD29" i="4"/>
  <c r="AC29" i="4"/>
  <c r="AB29" i="4"/>
  <c r="AA29" i="4"/>
  <c r="AD28" i="4"/>
  <c r="AC28" i="4"/>
  <c r="AB28" i="4"/>
  <c r="AA28" i="4"/>
  <c r="AD27" i="4"/>
  <c r="AC27" i="4"/>
  <c r="AB27" i="4"/>
  <c r="AA27" i="4"/>
  <c r="AD26" i="4"/>
  <c r="AC26" i="4"/>
  <c r="AB26" i="4"/>
  <c r="AA26" i="4"/>
  <c r="AD25" i="4"/>
  <c r="AC25" i="4"/>
  <c r="AB25" i="4"/>
  <c r="AA25" i="4"/>
  <c r="AD24" i="4"/>
  <c r="AC24" i="4"/>
  <c r="AB24" i="4"/>
  <c r="AA24" i="4"/>
  <c r="AD23" i="4"/>
  <c r="AC23" i="4"/>
  <c r="AB23" i="4"/>
  <c r="AA23" i="4"/>
  <c r="AD22" i="4"/>
  <c r="AC22" i="4"/>
  <c r="AB22" i="4"/>
  <c r="AA22" i="4"/>
  <c r="AD21" i="4"/>
  <c r="AC21" i="4"/>
  <c r="AB21" i="4"/>
  <c r="AA21" i="4"/>
  <c r="AD20" i="4"/>
  <c r="AC20" i="4"/>
  <c r="AB20" i="4"/>
  <c r="AA20" i="4"/>
  <c r="AD19" i="4"/>
  <c r="AC19" i="4"/>
  <c r="AB19" i="4"/>
  <c r="AA19" i="4"/>
  <c r="AD18" i="4"/>
  <c r="AC18" i="4"/>
  <c r="AB18" i="4"/>
  <c r="AA18" i="4"/>
  <c r="AD17" i="4"/>
  <c r="AC17" i="4"/>
  <c r="AB17" i="4"/>
  <c r="AA17" i="4"/>
  <c r="AD16" i="4"/>
  <c r="AC16" i="4"/>
  <c r="AB16" i="4"/>
  <c r="AA16" i="4"/>
  <c r="AD15" i="4"/>
  <c r="AC15" i="4"/>
  <c r="AB15" i="4"/>
  <c r="AA15" i="4"/>
  <c r="AD14" i="4"/>
  <c r="AC14" i="4"/>
  <c r="AB14" i="4"/>
  <c r="AA14" i="4"/>
  <c r="AD13" i="4"/>
  <c r="AC13" i="4"/>
  <c r="AB13" i="4"/>
  <c r="AA13" i="4"/>
  <c r="AD12" i="4"/>
  <c r="AC12" i="4"/>
  <c r="AB12" i="4"/>
  <c r="AA12" i="4"/>
  <c r="AD11" i="4"/>
  <c r="AC11" i="4"/>
  <c r="AB11" i="4"/>
  <c r="AA11" i="4"/>
  <c r="AD10" i="4"/>
  <c r="AC10" i="4"/>
  <c r="AB10" i="4"/>
  <c r="AA10" i="4"/>
  <c r="AD9" i="4"/>
  <c r="AC9" i="4"/>
  <c r="AB9" i="4"/>
  <c r="AA9" i="4"/>
  <c r="AD8" i="4"/>
  <c r="AC8" i="4"/>
  <c r="AB8" i="4"/>
  <c r="AA8" i="4"/>
  <c r="AD7" i="4"/>
  <c r="AC7" i="4"/>
  <c r="AB7" i="4"/>
  <c r="AA7" i="4"/>
  <c r="AD6" i="4"/>
  <c r="AC6" i="4"/>
  <c r="AB6" i="4"/>
  <c r="AA6" i="4"/>
  <c r="AD5" i="4"/>
  <c r="AC5" i="4"/>
  <c r="AB5" i="4"/>
  <c r="AA5" i="4"/>
  <c r="AD4" i="4"/>
  <c r="AC4" i="4"/>
  <c r="AB4" i="4"/>
  <c r="AA4" i="4"/>
  <c r="H53" i="4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G53" i="4"/>
  <c r="G52" i="4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G51" i="4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G50" i="4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G49" i="4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G48" i="4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G46" i="4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G45" i="4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H44" i="4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G44" i="4"/>
  <c r="G43" i="4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G42" i="4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G41" i="4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G40" i="4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G39" i="4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G38" i="4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G37" i="4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G36" i="4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G35" i="4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G34" i="4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G32" i="4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G31" i="4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G30" i="4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G28" i="4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G26" i="4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G24" i="4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G23" i="4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H22" i="4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G22" i="4"/>
  <c r="G21" i="4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G20" i="4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G16" i="4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G14" i="4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G13" i="4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G12" i="4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G11" i="4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G10" i="4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G9" i="4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G8" i="4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G7" i="4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G6" i="4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G5" i="4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Y4" i="4"/>
  <c r="K4" i="4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J4" i="4"/>
  <c r="I4" i="4"/>
  <c r="H4" i="4"/>
  <c r="G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AB47" i="4" l="1"/>
  <c r="AI47" i="4" s="1"/>
  <c r="AC47" i="4"/>
  <c r="AJ47" i="4" s="1"/>
  <c r="AD47" i="4"/>
  <c r="AK47" i="4" s="1"/>
  <c r="AD50" i="4"/>
  <c r="AK50" i="4" s="1"/>
  <c r="AD53" i="4"/>
  <c r="AK53" i="4" s="1"/>
  <c r="AA45" i="4"/>
  <c r="AH45" i="4" s="1"/>
  <c r="AH55" i="4" s="1"/>
  <c r="AA48" i="4"/>
  <c r="AH48" i="4" s="1"/>
  <c r="AA51" i="4"/>
  <c r="AH51" i="4" s="1"/>
  <c r="AC48" i="4"/>
  <c r="AJ48" i="4" s="1"/>
  <c r="AA52" i="4"/>
  <c r="AH52" i="4" s="1"/>
  <c r="AB46" i="4"/>
  <c r="AI46" i="4" s="1"/>
  <c r="AI55" i="4" s="1"/>
  <c r="AB49" i="4"/>
  <c r="AI49" i="4" s="1"/>
  <c r="AB52" i="4"/>
  <c r="AI52" i="4" s="1"/>
  <c r="AA47" i="4"/>
  <c r="AH47" i="4" s="1"/>
  <c r="AA49" i="4"/>
  <c r="AH49" i="4" s="1"/>
  <c r="AC46" i="4"/>
  <c r="AJ46" i="4" s="1"/>
  <c r="AJ55" i="4" s="1"/>
  <c r="AC49" i="4"/>
  <c r="AJ49" i="4" s="1"/>
  <c r="AC52" i="4"/>
  <c r="AJ52" i="4" s="1"/>
  <c r="AB48" i="4"/>
  <c r="AI48" i="4" s="1"/>
  <c r="AD48" i="4"/>
  <c r="AK48" i="4" s="1"/>
  <c r="AD46" i="4"/>
  <c r="AK46" i="4" s="1"/>
  <c r="AK55" i="4" s="1"/>
  <c r="AD49" i="4"/>
  <c r="AK49" i="4" s="1"/>
  <c r="AD52" i="4"/>
  <c r="AK52" i="4" s="1"/>
</calcChain>
</file>

<file path=xl/sharedStrings.xml><?xml version="1.0" encoding="utf-8"?>
<sst xmlns="http://schemas.openxmlformats.org/spreadsheetml/2006/main" count="314" uniqueCount="92">
  <si>
    <r>
      <rPr>
        <sz val="10"/>
        <rFont val="Arial"/>
        <family val="2"/>
      </rPr>
      <t>1897 г.</t>
    </r>
  </si>
  <si>
    <r>
      <rPr>
        <sz val="10"/>
        <rFont val="Arial"/>
        <family val="2"/>
      </rPr>
      <t>1 января 1914 г.</t>
    </r>
  </si>
  <si>
    <t>Оренбургская (вкл. Уфимскую)</t>
  </si>
  <si>
    <t>Екатеринославская</t>
  </si>
  <si>
    <t>Обл Войска Донского</t>
  </si>
  <si>
    <t>Астраханская</t>
  </si>
  <si>
    <t>Таврическая</t>
  </si>
  <si>
    <t>Минская</t>
  </si>
  <si>
    <t>Херсонская</t>
  </si>
  <si>
    <t>Петербургская</t>
  </si>
  <si>
    <t>Могилевская</t>
  </si>
  <si>
    <t>Волынская</t>
  </si>
  <si>
    <t>Бессарабская</t>
  </si>
  <si>
    <t>Витебскя</t>
  </si>
  <si>
    <t>Киевская</t>
  </si>
  <si>
    <t>Виленская</t>
  </si>
  <si>
    <t>Московская</t>
  </si>
  <si>
    <t>Гродненская</t>
  </si>
  <si>
    <t>Подольская</t>
  </si>
  <si>
    <t>Харьковская</t>
  </si>
  <si>
    <t>Черниговская</t>
  </si>
  <si>
    <t>Полтавская</t>
  </si>
  <si>
    <t>Псковская</t>
  </si>
  <si>
    <t>Рязанская</t>
  </si>
  <si>
    <t>Саратовская</t>
  </si>
  <si>
    <t>Смоленская</t>
  </si>
  <si>
    <t>Лифляндская</t>
  </si>
  <si>
    <t>Пермская</t>
  </si>
  <si>
    <t>Воронежская</t>
  </si>
  <si>
    <t>Вологодская</t>
  </si>
  <si>
    <t>Орловская</t>
  </si>
  <si>
    <t>Тамбовская</t>
  </si>
  <si>
    <t>Казанская</t>
  </si>
  <si>
    <t>Курская</t>
  </si>
  <si>
    <t>Вятская</t>
  </si>
  <si>
    <t>Ковенская</t>
  </si>
  <si>
    <t>Симбирская</t>
  </si>
  <si>
    <t>Архангельская</t>
  </si>
  <si>
    <t>Костромская</t>
  </si>
  <si>
    <t>Владимирская</t>
  </si>
  <si>
    <t>Новгородская</t>
  </si>
  <si>
    <t>Тульская</t>
  </si>
  <si>
    <t>Пензенская</t>
  </si>
  <si>
    <t>Эстляндская</t>
  </si>
  <si>
    <t>Нижегородская</t>
  </si>
  <si>
    <t>Тверская</t>
  </si>
  <si>
    <t>Олонецкая</t>
  </si>
  <si>
    <t>Калужская</t>
  </si>
  <si>
    <t>Курляндская</t>
  </si>
  <si>
    <t>Ярославская</t>
  </si>
  <si>
    <t>тыс. чел.</t>
  </si>
  <si>
    <t>пп</t>
  </si>
  <si>
    <t>1891-95</t>
  </si>
  <si>
    <t>1896-00</t>
  </si>
  <si>
    <t>1901-05</t>
  </si>
  <si>
    <t>1906-10</t>
  </si>
  <si>
    <t>1911-13</t>
  </si>
  <si>
    <t>Бессарасская</t>
  </si>
  <si>
    <t>Витебская</t>
  </si>
  <si>
    <t xml:space="preserve">Вологодская </t>
  </si>
  <si>
    <t>Земля Войска Донского</t>
  </si>
  <si>
    <t>Оренбургская</t>
  </si>
  <si>
    <t>Самарская</t>
  </si>
  <si>
    <t>С.-Петербургская</t>
  </si>
  <si>
    <t>Уфимская</t>
  </si>
  <si>
    <t>1886-1890</t>
  </si>
  <si>
    <t>Для Астраханской губ. данные о рождаемости и смертности за 1896-00 гг. отсутствуют.</t>
  </si>
  <si>
    <t>(Значение за 1891-95 не принято в учёт, чтобы исключить влияние неурожая и голода 1891-92 гг.)</t>
  </si>
  <si>
    <t>Взяты как среднее между значениями за 1886-1890 и 1901-05 гг.</t>
  </si>
  <si>
    <t>Уфимская губ. существовала в 1865-1922 гг.</t>
  </si>
  <si>
    <t>Население</t>
  </si>
  <si>
    <t>Y-RATE</t>
  </si>
  <si>
    <t>RSFSR</t>
  </si>
  <si>
    <t>TOTAL</t>
  </si>
  <si>
    <t>Население (скопировано как Values из страницы Population)</t>
  </si>
  <si>
    <t>Сведения о народонаседении см. в сборниках "Обзор Уфимской губернии" за 1912 и предыдущие годы.</t>
  </si>
  <si>
    <t>http://elib.shpl.ru/ru/nodes/41925-obzor-ufimskoy-gubernii-po-godam-ufa-1871-1916</t>
  </si>
  <si>
    <t>Динамика численности населения 50 губерний Европейской России за 1863 — 1 января 1914 гг.</t>
  </si>
  <si>
    <t>Рашин, таблица 19 (стр. 44-45)</t>
  </si>
  <si>
    <t>А.Г. Рашин, "Население России за 100 лет (1811-1913 гг.) : Статистические очерки", М. : Гос. стат. издат-во, 1956</t>
  </si>
  <si>
    <t>Рождаемость на 1000 (Рашин, стр. 167-168)</t>
  </si>
  <si>
    <t>Смертность на 1000 (Рашин, стр. 197-188)</t>
  </si>
  <si>
    <t>Y-RATE = среднегодовой экспоненциальный темп прироста населения губернии между 1897 и 1914</t>
  </si>
  <si>
    <t>RSFSR = вошла ли губерния в РСФСР</t>
  </si>
  <si>
    <t>1896-00, 1901-05, 1906-10, 1911-13 (первый ряд) = среднегодовое значение за пятилетие или трёхлетие</t>
  </si>
  <si>
    <t>1896-00, 1901-05, 1906-10, 1911-13 (второй ряд) = среднегодовое значение за пятилетие или трёхлетие, если губерния вошла в РСФСР, иначе 0</t>
  </si>
  <si>
    <t>Второй ряд = взвешенный с численностью населения за данный период и его вхождением или невхождением в СССР</t>
  </si>
  <si>
    <t>Первый ряд (1896 ... 1913) = рождаемость по таблице Рашина</t>
  </si>
  <si>
    <t>Первый ряд (1896 ... 1913) = смретность по таблице Рашина</t>
  </si>
  <si>
    <t>1897 и 1914 = по Рашину, табл. 19</t>
  </si>
  <si>
    <t>1896-1914 = оценка численности населения на данный год исходя из Y-RATE</t>
  </si>
  <si>
    <t>Губернии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</si>
</sst>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5" xfId="0" applyBorder="1" applyAlignment="1">
      <alignment horizontal="justify" vertical="top"/>
    </xf>
    <xf numFmtId="0" fontId="0" fillId="0" borderId="18" xfId="0" applyBorder="1" applyAlignment="1">
      <alignment horizontal="justify" vertical="top" wrapText="1"/>
    </xf>
    <xf numFmtId="0" fontId="0" fillId="0" borderId="19" xfId="0" applyBorder="1" applyAlignment="1">
      <alignment horizontal="left" vertical="top"/>
    </xf>
    <xf numFmtId="0" fontId="0" fillId="0" borderId="26" xfId="0" applyBorder="1" applyAlignment="1">
      <alignment horizontal="justify" vertical="top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 vertical="top" wrapText="1"/>
    </xf>
    <xf numFmtId="0" fontId="0" fillId="0" borderId="2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14" xfId="0" applyNumberFormat="1" applyBorder="1" applyAlignment="1">
      <alignment horizontal="left" vertical="top"/>
    </xf>
    <xf numFmtId="0" fontId="0" fillId="0" borderId="24" xfId="0" applyNumberFormat="1" applyBorder="1" applyAlignment="1">
      <alignment horizontal="left"/>
    </xf>
    <xf numFmtId="0" fontId="0" fillId="0" borderId="25" xfId="0" applyNumberForma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6" xfId="0" applyNumberFormat="1" applyBorder="1" applyAlignment="1">
      <alignment horizontal="right" vertical="top"/>
    </xf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22" xfId="0" applyNumberFormat="1" applyBorder="1" applyAlignment="1">
      <alignment horizontal="right" vertical="top"/>
    </xf>
    <xf numFmtId="164" fontId="0" fillId="0" borderId="23" xfId="0" applyNumberFormat="1" applyBorder="1" applyAlignment="1">
      <alignment horizontal="right" vertical="top"/>
    </xf>
    <xf numFmtId="164" fontId="0" fillId="0" borderId="10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27" xfId="0" applyNumberFormat="1" applyBorder="1" applyAlignment="1">
      <alignment horizontal="right" vertical="top"/>
    </xf>
    <xf numFmtId="2" fontId="0" fillId="0" borderId="0" xfId="0" applyNumberFormat="1"/>
    <xf numFmtId="0" fontId="1" fillId="0" borderId="1" xfId="0" applyFont="1" applyBorder="1" applyAlignment="1">
      <alignment vertical="top"/>
    </xf>
    <xf numFmtId="0" fontId="1" fillId="0" borderId="0" xfId="0" applyFont="1"/>
    <xf numFmtId="164" fontId="0" fillId="0" borderId="22" xfId="0" applyNumberFormat="1" applyBorder="1"/>
    <xf numFmtId="0" fontId="0" fillId="0" borderId="22" xfId="0" applyBorder="1"/>
    <xf numFmtId="0" fontId="2" fillId="0" borderId="22" xfId="0" applyFont="1" applyBorder="1" applyAlignment="1">
      <alignment horizontal="center"/>
    </xf>
    <xf numFmtId="164" fontId="0" fillId="0" borderId="0" xfId="0" applyNumberFormat="1"/>
    <xf numFmtId="164" fontId="0" fillId="0" borderId="22" xfId="0" applyNumberFormat="1" applyBorder="1" applyAlignment="1">
      <alignment horizontal="right" wrapText="1"/>
    </xf>
    <xf numFmtId="164" fontId="0" fillId="0" borderId="2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22" xfId="0" applyFont="1" applyBorder="1"/>
    <xf numFmtId="164" fontId="1" fillId="0" borderId="0" xfId="0" applyNumberFormat="1" applyFont="1" applyAlignment="1">
      <alignment horizontal="right"/>
    </xf>
    <xf numFmtId="164" fontId="3" fillId="0" borderId="22" xfId="0" applyNumberFormat="1" applyFont="1" applyBorder="1" applyAlignment="1">
      <alignment horizontal="right"/>
    </xf>
    <xf numFmtId="164" fontId="3" fillId="0" borderId="0" xfId="0" applyNumberFormat="1" applyFont="1"/>
    <xf numFmtId="0" fontId="2" fillId="0" borderId="0" xfId="0" applyFont="1"/>
    <xf numFmtId="164" fontId="1" fillId="0" borderId="22" xfId="0" applyNumberFormat="1" applyFont="1" applyBorder="1" applyAlignment="1">
      <alignment horizontal="right"/>
    </xf>
    <xf numFmtId="0" fontId="2" fillId="0" borderId="22" xfId="0" applyFont="1" applyFill="1" applyBorder="1" applyAlignment="1">
      <alignment horizontal="center"/>
    </xf>
    <xf numFmtId="0" fontId="1" fillId="0" borderId="22" xfId="0" applyFont="1" applyBorder="1"/>
    <xf numFmtId="165" fontId="0" fillId="0" borderId="22" xfId="0" applyNumberFormat="1" applyBorder="1" applyAlignment="1">
      <alignment horizontal="right"/>
    </xf>
    <xf numFmtId="0" fontId="1" fillId="0" borderId="2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0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H52" sqref="H52"/>
    </sheetView>
  </sheetViews>
  <sheetFormatPr defaultRowHeight="12.75" x14ac:dyDescent="0.2"/>
  <cols>
    <col min="1" max="1" width="5"/>
    <col min="2" max="2" width="32"/>
  </cols>
  <sheetData>
    <row r="1" spans="1:6" x14ac:dyDescent="0.2">
      <c r="A1" s="31" t="s">
        <v>79</v>
      </c>
    </row>
    <row r="2" spans="1:6" x14ac:dyDescent="0.2">
      <c r="A2" s="30" t="s">
        <v>78</v>
      </c>
    </row>
    <row r="4" spans="1:6" x14ac:dyDescent="0.2">
      <c r="A4" s="49" t="s">
        <v>77</v>
      </c>
    </row>
    <row r="5" spans="1:6" ht="13.5" thickBot="1" x14ac:dyDescent="0.25"/>
    <row r="6" spans="1:6" ht="13.5" thickBot="1" x14ac:dyDescent="0.25">
      <c r="A6" s="1"/>
      <c r="B6" s="50" t="s">
        <v>91</v>
      </c>
      <c r="C6" s="52" t="s">
        <v>50</v>
      </c>
      <c r="D6" s="53"/>
    </row>
    <row r="7" spans="1:6" ht="26.25" thickBot="1" x14ac:dyDescent="0.25">
      <c r="A7" s="17" t="s">
        <v>51</v>
      </c>
      <c r="B7" s="51"/>
      <c r="C7" s="16" t="s">
        <v>0</v>
      </c>
      <c r="D7" s="2" t="s">
        <v>1</v>
      </c>
    </row>
    <row r="8" spans="1:6" x14ac:dyDescent="0.2">
      <c r="A8" s="11">
        <v>1</v>
      </c>
      <c r="B8" s="3" t="s">
        <v>4</v>
      </c>
      <c r="C8" s="18">
        <v>2564.1999999999998</v>
      </c>
      <c r="D8" s="19">
        <v>3876</v>
      </c>
      <c r="F8" s="29"/>
    </row>
    <row r="9" spans="1:6" x14ac:dyDescent="0.2">
      <c r="A9" s="12">
        <v>2</v>
      </c>
      <c r="B9" s="4" t="s">
        <v>5</v>
      </c>
      <c r="C9" s="20">
        <v>1003.5</v>
      </c>
      <c r="D9" s="20">
        <v>1315.9</v>
      </c>
      <c r="F9" s="29"/>
    </row>
    <row r="10" spans="1:6" x14ac:dyDescent="0.2">
      <c r="A10" s="13">
        <v>3</v>
      </c>
      <c r="B10" s="5" t="s">
        <v>6</v>
      </c>
      <c r="C10" s="21">
        <v>1447.8</v>
      </c>
      <c r="D10" s="21">
        <v>2059.3000000000002</v>
      </c>
      <c r="F10" s="29"/>
    </row>
    <row r="11" spans="1:6" x14ac:dyDescent="0.2">
      <c r="A11" s="12">
        <v>4</v>
      </c>
      <c r="B11" s="4" t="s">
        <v>7</v>
      </c>
      <c r="C11" s="20">
        <v>2147.6</v>
      </c>
      <c r="D11" s="20">
        <v>3035.8</v>
      </c>
      <c r="F11" s="29"/>
    </row>
    <row r="12" spans="1:6" x14ac:dyDescent="0.2">
      <c r="A12" s="10">
        <v>5</v>
      </c>
      <c r="B12" s="6" t="s">
        <v>3</v>
      </c>
      <c r="C12" s="21">
        <v>2113.6999999999998</v>
      </c>
      <c r="D12" s="21">
        <v>3455.5</v>
      </c>
      <c r="F12" s="29"/>
    </row>
    <row r="13" spans="1:6" x14ac:dyDescent="0.2">
      <c r="A13" s="7">
        <v>6</v>
      </c>
      <c r="B13" s="5" t="s">
        <v>2</v>
      </c>
      <c r="C13" s="21">
        <v>3796.7</v>
      </c>
      <c r="D13" s="21">
        <v>5270</v>
      </c>
      <c r="F13" s="29"/>
    </row>
    <row r="14" spans="1:6" x14ac:dyDescent="0.2">
      <c r="A14" s="12">
        <v>7</v>
      </c>
      <c r="B14" s="4" t="s">
        <v>8</v>
      </c>
      <c r="C14" s="20">
        <v>2733.6</v>
      </c>
      <c r="D14" s="20">
        <v>3744.6</v>
      </c>
      <c r="F14" s="29"/>
    </row>
    <row r="15" spans="1:6" x14ac:dyDescent="0.2">
      <c r="A15" s="12">
        <v>8</v>
      </c>
      <c r="B15" s="4" t="s">
        <v>9</v>
      </c>
      <c r="C15" s="20">
        <v>2112</v>
      </c>
      <c r="D15" s="20">
        <v>3136.5</v>
      </c>
      <c r="F15" s="29"/>
    </row>
    <row r="16" spans="1:6" x14ac:dyDescent="0.2">
      <c r="A16" s="12">
        <v>9</v>
      </c>
      <c r="B16" s="4" t="s">
        <v>10</v>
      </c>
      <c r="C16" s="20">
        <v>1686.8</v>
      </c>
      <c r="D16" s="20">
        <v>2465.6</v>
      </c>
      <c r="F16" s="29"/>
    </row>
    <row r="17" spans="1:6" x14ac:dyDescent="0.2">
      <c r="A17" s="12">
        <v>10</v>
      </c>
      <c r="B17" s="4" t="s">
        <v>11</v>
      </c>
      <c r="C17" s="20">
        <v>2989.5</v>
      </c>
      <c r="D17" s="20">
        <v>4189</v>
      </c>
      <c r="F17" s="29"/>
    </row>
    <row r="18" spans="1:6" x14ac:dyDescent="0.2">
      <c r="A18" s="12">
        <v>11</v>
      </c>
      <c r="B18" s="4" t="s">
        <v>12</v>
      </c>
      <c r="C18" s="20">
        <v>1935.4</v>
      </c>
      <c r="D18" s="20">
        <v>2657.3</v>
      </c>
      <c r="F18" s="29"/>
    </row>
    <row r="19" spans="1:6" x14ac:dyDescent="0.2">
      <c r="A19" s="12">
        <v>12</v>
      </c>
      <c r="B19" s="4" t="s">
        <v>13</v>
      </c>
      <c r="C19" s="20">
        <v>1489.2</v>
      </c>
      <c r="D19" s="20">
        <v>1953.1</v>
      </c>
      <c r="F19" s="29"/>
    </row>
    <row r="20" spans="1:6" x14ac:dyDescent="0.2">
      <c r="A20" s="12">
        <v>13</v>
      </c>
      <c r="B20" s="4" t="s">
        <v>14</v>
      </c>
      <c r="C20" s="20">
        <v>3559.2</v>
      </c>
      <c r="D20" s="20">
        <v>4792.5</v>
      </c>
      <c r="F20" s="29"/>
    </row>
    <row r="21" spans="1:6" x14ac:dyDescent="0.2">
      <c r="A21" s="9">
        <v>14</v>
      </c>
      <c r="B21" s="4" t="s">
        <v>15</v>
      </c>
      <c r="C21" s="20">
        <v>1591.2</v>
      </c>
      <c r="D21" s="20">
        <v>2075.9</v>
      </c>
      <c r="F21" s="29"/>
    </row>
    <row r="22" spans="1:6" x14ac:dyDescent="0.2">
      <c r="A22" s="12">
        <v>15</v>
      </c>
      <c r="B22" s="4" t="s">
        <v>16</v>
      </c>
      <c r="C22" s="20">
        <v>2430.6</v>
      </c>
      <c r="D22" s="20">
        <v>3591.3</v>
      </c>
      <c r="F22" s="29"/>
    </row>
    <row r="23" spans="1:6" x14ac:dyDescent="0.2">
      <c r="A23" s="9">
        <v>16</v>
      </c>
      <c r="B23" s="4" t="s">
        <v>17</v>
      </c>
      <c r="C23" s="20">
        <v>1603.4</v>
      </c>
      <c r="D23" s="22">
        <v>2048.1999999999998</v>
      </c>
      <c r="F23" s="29"/>
    </row>
    <row r="24" spans="1:6" x14ac:dyDescent="0.2">
      <c r="A24" s="12">
        <v>17</v>
      </c>
      <c r="B24" s="4" t="s">
        <v>62</v>
      </c>
      <c r="C24" s="20">
        <v>2751.3</v>
      </c>
      <c r="D24" s="20">
        <v>3800.8</v>
      </c>
      <c r="F24" s="29"/>
    </row>
    <row r="25" spans="1:6" x14ac:dyDescent="0.2">
      <c r="A25" s="12">
        <v>18</v>
      </c>
      <c r="B25" s="4" t="s">
        <v>18</v>
      </c>
      <c r="C25" s="20">
        <v>3018.3</v>
      </c>
      <c r="D25" s="20">
        <v>4057.3</v>
      </c>
      <c r="F25" s="29"/>
    </row>
    <row r="26" spans="1:6" x14ac:dyDescent="0.2">
      <c r="A26" s="12">
        <v>19</v>
      </c>
      <c r="B26" s="4" t="s">
        <v>19</v>
      </c>
      <c r="C26" s="20">
        <v>2492.3000000000002</v>
      </c>
      <c r="D26" s="20">
        <v>3416.8</v>
      </c>
      <c r="F26" s="29"/>
    </row>
    <row r="27" spans="1:6" x14ac:dyDescent="0.2">
      <c r="A27" s="12">
        <v>20</v>
      </c>
      <c r="B27" s="4" t="s">
        <v>20</v>
      </c>
      <c r="C27" s="20">
        <v>2297.9</v>
      </c>
      <c r="D27" s="20">
        <v>3131.5</v>
      </c>
      <c r="F27" s="29"/>
    </row>
    <row r="28" spans="1:6" x14ac:dyDescent="0.2">
      <c r="A28" s="12">
        <v>21</v>
      </c>
      <c r="B28" s="4" t="s">
        <v>21</v>
      </c>
      <c r="C28" s="20">
        <v>2778.2</v>
      </c>
      <c r="D28" s="20">
        <v>3792.1</v>
      </c>
      <c r="F28" s="29"/>
    </row>
    <row r="29" spans="1:6" x14ac:dyDescent="0.2">
      <c r="A29" s="12">
        <v>22</v>
      </c>
      <c r="B29" s="4" t="s">
        <v>22</v>
      </c>
      <c r="C29" s="20">
        <v>1122.3</v>
      </c>
      <c r="D29" s="22">
        <v>1425.1</v>
      </c>
      <c r="F29" s="29"/>
    </row>
    <row r="30" spans="1:6" x14ac:dyDescent="0.2">
      <c r="A30" s="12">
        <v>23</v>
      </c>
      <c r="B30" s="4" t="s">
        <v>23</v>
      </c>
      <c r="C30" s="23">
        <v>1802.2</v>
      </c>
      <c r="D30" s="20">
        <v>2773.9</v>
      </c>
      <c r="F30" s="29"/>
    </row>
    <row r="31" spans="1:6" x14ac:dyDescent="0.2">
      <c r="A31" s="13">
        <v>24</v>
      </c>
      <c r="B31" s="5" t="s">
        <v>24</v>
      </c>
      <c r="C31" s="54">
        <v>2405.8000000000002</v>
      </c>
      <c r="D31" s="25">
        <v>3269.3</v>
      </c>
      <c r="F31" s="29"/>
    </row>
    <row r="32" spans="1:6" x14ac:dyDescent="0.2">
      <c r="A32" s="14">
        <v>25</v>
      </c>
      <c r="B32" s="4" t="s">
        <v>25</v>
      </c>
      <c r="C32" s="22">
        <v>1525.3</v>
      </c>
      <c r="D32" s="26">
        <v>2163.6</v>
      </c>
      <c r="F32" s="29"/>
    </row>
    <row r="33" spans="1:6" x14ac:dyDescent="0.2">
      <c r="A33" s="14">
        <v>26</v>
      </c>
      <c r="B33" s="4" t="s">
        <v>26</v>
      </c>
      <c r="C33" s="27">
        <v>1299.4000000000001</v>
      </c>
      <c r="D33" s="27">
        <v>1744</v>
      </c>
      <c r="F33" s="29"/>
    </row>
    <row r="34" spans="1:6" x14ac:dyDescent="0.2">
      <c r="A34" s="14">
        <v>27</v>
      </c>
      <c r="B34" s="4" t="s">
        <v>27</v>
      </c>
      <c r="C34" s="27">
        <v>2994.3</v>
      </c>
      <c r="D34" s="27">
        <v>4007.5</v>
      </c>
      <c r="F34" s="29"/>
    </row>
    <row r="35" spans="1:6" x14ac:dyDescent="0.2">
      <c r="A35" s="14">
        <v>28</v>
      </c>
      <c r="B35" s="4" t="s">
        <v>28</v>
      </c>
      <c r="C35" s="27">
        <v>2531.3000000000002</v>
      </c>
      <c r="D35" s="27">
        <v>3630.9</v>
      </c>
      <c r="F35" s="29"/>
    </row>
    <row r="36" spans="1:6" x14ac:dyDescent="0.2">
      <c r="A36" s="14">
        <v>29</v>
      </c>
      <c r="B36" s="4" t="s">
        <v>29</v>
      </c>
      <c r="C36" s="27">
        <v>1341.8</v>
      </c>
      <c r="D36" s="27">
        <v>1751.6</v>
      </c>
      <c r="F36" s="29"/>
    </row>
    <row r="37" spans="1:6" x14ac:dyDescent="0.2">
      <c r="A37" s="14">
        <v>30</v>
      </c>
      <c r="B37" s="4" t="s">
        <v>30</v>
      </c>
      <c r="C37" s="27">
        <v>2033.8</v>
      </c>
      <c r="D37" s="27">
        <v>2781.7</v>
      </c>
      <c r="F37" s="29"/>
    </row>
    <row r="38" spans="1:6" x14ac:dyDescent="0.2">
      <c r="A38" s="14">
        <v>31</v>
      </c>
      <c r="B38" s="4" t="s">
        <v>31</v>
      </c>
      <c r="C38" s="27">
        <v>2684</v>
      </c>
      <c r="D38" s="27">
        <v>3530</v>
      </c>
      <c r="F38" s="29"/>
    </row>
    <row r="39" spans="1:6" x14ac:dyDescent="0.2">
      <c r="A39" s="14">
        <v>32</v>
      </c>
      <c r="B39" s="4" t="s">
        <v>32</v>
      </c>
      <c r="C39" s="26">
        <v>2170.6999999999998</v>
      </c>
      <c r="D39" s="27">
        <v>2867</v>
      </c>
      <c r="F39" s="29"/>
    </row>
    <row r="40" spans="1:6" x14ac:dyDescent="0.2">
      <c r="A40" s="14">
        <v>33</v>
      </c>
      <c r="B40" s="4" t="s">
        <v>33</v>
      </c>
      <c r="C40" s="27">
        <v>2371</v>
      </c>
      <c r="D40" s="27">
        <v>3256.6</v>
      </c>
      <c r="F40" s="29"/>
    </row>
    <row r="41" spans="1:6" x14ac:dyDescent="0.2">
      <c r="A41" s="14">
        <v>34</v>
      </c>
      <c r="B41" s="4" t="s">
        <v>34</v>
      </c>
      <c r="C41" s="27">
        <v>3030.8</v>
      </c>
      <c r="D41" s="27">
        <v>3926.7</v>
      </c>
      <c r="F41" s="29"/>
    </row>
    <row r="42" spans="1:6" x14ac:dyDescent="0.2">
      <c r="A42" s="14">
        <v>35</v>
      </c>
      <c r="B42" s="4" t="s">
        <v>35</v>
      </c>
      <c r="C42" s="27">
        <v>1544.6</v>
      </c>
      <c r="D42" s="27">
        <v>1857.1</v>
      </c>
      <c r="F42" s="29"/>
    </row>
    <row r="43" spans="1:6" x14ac:dyDescent="0.2">
      <c r="A43" s="14">
        <v>36</v>
      </c>
      <c r="B43" s="4" t="s">
        <v>36</v>
      </c>
      <c r="C43" s="27">
        <v>1527.8</v>
      </c>
      <c r="D43" s="27">
        <v>2067.8000000000002</v>
      </c>
      <c r="F43" s="29"/>
    </row>
    <row r="44" spans="1:6" x14ac:dyDescent="0.2">
      <c r="A44" s="14">
        <v>37</v>
      </c>
      <c r="B44" s="4" t="s">
        <v>37</v>
      </c>
      <c r="C44" s="27">
        <v>346.5</v>
      </c>
      <c r="D44" s="27">
        <v>483.5</v>
      </c>
      <c r="F44" s="29"/>
    </row>
    <row r="45" spans="1:6" x14ac:dyDescent="0.2">
      <c r="A45" s="14">
        <v>38</v>
      </c>
      <c r="B45" s="4" t="s">
        <v>38</v>
      </c>
      <c r="C45" s="27">
        <v>1387</v>
      </c>
      <c r="D45" s="27">
        <v>1822.6</v>
      </c>
      <c r="F45" s="29"/>
    </row>
    <row r="46" spans="1:6" x14ac:dyDescent="0.2">
      <c r="A46" s="14">
        <v>39</v>
      </c>
      <c r="B46" s="4" t="s">
        <v>39</v>
      </c>
      <c r="C46" s="27">
        <v>1515.7</v>
      </c>
      <c r="D46" s="27">
        <v>2027</v>
      </c>
      <c r="F46" s="29"/>
    </row>
    <row r="47" spans="1:6" x14ac:dyDescent="0.2">
      <c r="A47" s="14">
        <v>40</v>
      </c>
      <c r="B47" s="4" t="s">
        <v>40</v>
      </c>
      <c r="C47" s="27">
        <v>1367</v>
      </c>
      <c r="D47" s="27">
        <v>1671.5</v>
      </c>
      <c r="F47" s="29"/>
    </row>
    <row r="48" spans="1:6" x14ac:dyDescent="0.2">
      <c r="A48" s="14">
        <v>41</v>
      </c>
      <c r="B48" s="4" t="s">
        <v>41</v>
      </c>
      <c r="C48" s="27">
        <v>1419.5</v>
      </c>
      <c r="D48" s="27">
        <v>1886.2</v>
      </c>
      <c r="F48" s="29"/>
    </row>
    <row r="49" spans="1:6" x14ac:dyDescent="0.2">
      <c r="A49" s="14">
        <v>42</v>
      </c>
      <c r="B49" s="4" t="s">
        <v>42</v>
      </c>
      <c r="C49" s="27">
        <v>1470.5</v>
      </c>
      <c r="D49" s="27">
        <v>1911.6</v>
      </c>
      <c r="F49" s="29"/>
    </row>
    <row r="50" spans="1:6" x14ac:dyDescent="0.2">
      <c r="A50" s="14">
        <v>43</v>
      </c>
      <c r="B50" s="4" t="s">
        <v>43</v>
      </c>
      <c r="C50" s="27">
        <v>412.7</v>
      </c>
      <c r="D50" s="27">
        <v>507.2</v>
      </c>
      <c r="F50" s="29"/>
    </row>
    <row r="51" spans="1:6" x14ac:dyDescent="0.2">
      <c r="A51" s="14">
        <v>44</v>
      </c>
      <c r="B51" s="4" t="s">
        <v>44</v>
      </c>
      <c r="C51" s="27">
        <v>1584.8</v>
      </c>
      <c r="D51" s="27">
        <v>2066.8000000000002</v>
      </c>
      <c r="F51" s="29"/>
    </row>
    <row r="52" spans="1:6" x14ac:dyDescent="0.2">
      <c r="A52" s="14">
        <v>45</v>
      </c>
      <c r="B52" s="4" t="s">
        <v>45</v>
      </c>
      <c r="C52" s="27">
        <v>1769.6</v>
      </c>
      <c r="D52" s="27">
        <v>2394.1</v>
      </c>
      <c r="F52" s="29"/>
    </row>
    <row r="53" spans="1:6" x14ac:dyDescent="0.2">
      <c r="A53" s="14">
        <v>46</v>
      </c>
      <c r="B53" s="4" t="s">
        <v>46</v>
      </c>
      <c r="C53" s="27">
        <v>364.2</v>
      </c>
      <c r="D53" s="27">
        <v>465.8</v>
      </c>
      <c r="F53" s="29"/>
    </row>
    <row r="54" spans="1:6" x14ac:dyDescent="0.2">
      <c r="A54" s="14">
        <v>47</v>
      </c>
      <c r="B54" s="4" t="s">
        <v>47</v>
      </c>
      <c r="C54" s="27">
        <v>1132.8</v>
      </c>
      <c r="D54" s="27">
        <v>1476.6</v>
      </c>
      <c r="F54" s="29"/>
    </row>
    <row r="55" spans="1:6" x14ac:dyDescent="0.2">
      <c r="A55" s="14">
        <v>48</v>
      </c>
      <c r="B55" s="4" t="s">
        <v>48</v>
      </c>
      <c r="C55" s="27">
        <v>674</v>
      </c>
      <c r="D55" s="27">
        <v>798.3</v>
      </c>
      <c r="F55" s="29"/>
    </row>
    <row r="56" spans="1:6" ht="13.5" thickBot="1" x14ac:dyDescent="0.25">
      <c r="A56" s="15">
        <v>49</v>
      </c>
      <c r="B56" s="8" t="s">
        <v>49</v>
      </c>
      <c r="C56" s="28">
        <v>1071.4000000000001</v>
      </c>
      <c r="D56" s="28">
        <v>1297.2</v>
      </c>
      <c r="F56" s="29"/>
    </row>
  </sheetData>
  <mergeCells count="2">
    <mergeCell ref="B6:B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2A23-44FC-4EF1-B80F-CAE496026525}">
  <dimension ref="A1:AK68"/>
  <sheetViews>
    <sheetView topLeftCell="J1" workbookViewId="0">
      <selection activeCell="V53" sqref="V53"/>
    </sheetView>
  </sheetViews>
  <sheetFormatPr defaultRowHeight="12.75" x14ac:dyDescent="0.2"/>
  <cols>
    <col min="1" max="1" width="22.28515625" customWidth="1"/>
  </cols>
  <sheetData>
    <row r="1" spans="1:37" x14ac:dyDescent="0.2">
      <c r="A1" s="31" t="s">
        <v>70</v>
      </c>
      <c r="B1" s="31"/>
    </row>
    <row r="3" spans="1:37" x14ac:dyDescent="0.2">
      <c r="A3" s="33"/>
      <c r="B3" s="39">
        <v>1897</v>
      </c>
      <c r="C3" s="39">
        <v>1914</v>
      </c>
      <c r="D3" s="39"/>
      <c r="E3" s="39" t="s">
        <v>71</v>
      </c>
      <c r="F3" s="39"/>
      <c r="G3" s="39">
        <v>1896</v>
      </c>
      <c r="H3" s="39">
        <v>1897</v>
      </c>
      <c r="I3" s="39">
        <v>1898</v>
      </c>
      <c r="J3" s="39">
        <v>1899</v>
      </c>
      <c r="K3" s="39">
        <v>1900</v>
      </c>
      <c r="L3" s="39">
        <v>1901</v>
      </c>
      <c r="M3" s="39">
        <v>1902</v>
      </c>
      <c r="N3" s="39">
        <v>1903</v>
      </c>
      <c r="O3" s="39">
        <v>1904</v>
      </c>
      <c r="P3" s="39">
        <v>1905</v>
      </c>
      <c r="Q3" s="39">
        <v>1906</v>
      </c>
      <c r="R3" s="39">
        <v>1907</v>
      </c>
      <c r="S3" s="39">
        <v>1908</v>
      </c>
      <c r="T3" s="39">
        <v>1909</v>
      </c>
      <c r="U3" s="39">
        <v>1910</v>
      </c>
      <c r="V3" s="39">
        <v>1911</v>
      </c>
      <c r="W3" s="39">
        <v>1912</v>
      </c>
      <c r="X3" s="39">
        <v>1913</v>
      </c>
      <c r="Y3" s="39">
        <v>1914</v>
      </c>
      <c r="Z3" s="39"/>
      <c r="AA3" s="34" t="s">
        <v>53</v>
      </c>
      <c r="AB3" s="34" t="s">
        <v>54</v>
      </c>
      <c r="AC3" s="34" t="s">
        <v>55</v>
      </c>
      <c r="AD3" s="34" t="s">
        <v>56</v>
      </c>
      <c r="AF3" s="45" t="s">
        <v>72</v>
      </c>
      <c r="AH3" s="34" t="s">
        <v>53</v>
      </c>
      <c r="AI3" s="34" t="s">
        <v>54</v>
      </c>
      <c r="AJ3" s="34" t="s">
        <v>55</v>
      </c>
      <c r="AK3" s="34" t="s">
        <v>56</v>
      </c>
    </row>
    <row r="4" spans="1:37" x14ac:dyDescent="0.2">
      <c r="A4" s="33" t="s">
        <v>37</v>
      </c>
      <c r="B4" s="37">
        <v>346.5</v>
      </c>
      <c r="C4" s="37">
        <v>483.5</v>
      </c>
      <c r="E4" s="47">
        <f>POWER(C4/B4, 1/17)</f>
        <v>1.0197914512564981</v>
      </c>
      <c r="F4" s="47"/>
      <c r="G4" s="37">
        <f t="shared" ref="G4:G35" si="0">B4/E4</f>
        <v>339.77535266948252</v>
      </c>
      <c r="H4" s="37">
        <f t="shared" ref="H4:I23" si="1">G4*$E4</f>
        <v>346.5</v>
      </c>
      <c r="I4" s="37">
        <f t="shared" si="1"/>
        <v>353.35773786037657</v>
      </c>
      <c r="J4" s="37">
        <f t="shared" ref="J4:Y19" si="2">I4*$E4</f>
        <v>360.35120030534665</v>
      </c>
      <c r="K4" s="37">
        <f t="shared" si="2"/>
        <v>367.48307352141046</v>
      </c>
      <c r="L4" s="37">
        <f t="shared" si="2"/>
        <v>374.75609685859757</v>
      </c>
      <c r="M4" s="37">
        <f t="shared" si="2"/>
        <v>382.17306388264996</v>
      </c>
      <c r="N4" s="37">
        <f t="shared" si="2"/>
        <v>389.73682344802995</v>
      </c>
      <c r="O4" s="37">
        <f t="shared" si="2"/>
        <v>397.45028079216405</v>
      </c>
      <c r="P4" s="37">
        <f t="shared" si="2"/>
        <v>405.31639865134366</v>
      </c>
      <c r="Q4" s="37">
        <f t="shared" si="2"/>
        <v>413.33819839871109</v>
      </c>
      <c r="R4" s="37">
        <f t="shared" si="2"/>
        <v>421.51876120476788</v>
      </c>
      <c r="S4" s="37">
        <f t="shared" si="2"/>
        <v>429.8612292208515</v>
      </c>
      <c r="T4" s="37">
        <f t="shared" si="2"/>
        <v>438.36880678603433</v>
      </c>
      <c r="U4" s="37">
        <f t="shared" si="2"/>
        <v>447.04476165790936</v>
      </c>
      <c r="V4" s="37">
        <f t="shared" si="2"/>
        <v>455.89242626773466</v>
      </c>
      <c r="W4" s="37">
        <f t="shared" si="2"/>
        <v>464.91519900041919</v>
      </c>
      <c r="X4" s="37">
        <f t="shared" si="2"/>
        <v>474.1165454998411</v>
      </c>
      <c r="Y4" s="37">
        <f t="shared" si="2"/>
        <v>483.50000000000045</v>
      </c>
      <c r="Z4" s="37"/>
      <c r="AA4" s="37">
        <f>AVERAGE(G4:K4)</f>
        <v>353.49347287132321</v>
      </c>
      <c r="AB4" s="32">
        <f>AVERAGE(L4:P4)</f>
        <v>389.88653272655699</v>
      </c>
      <c r="AC4" s="32">
        <f>AVERAGE(Q4:U4)</f>
        <v>430.02635145365485</v>
      </c>
      <c r="AD4" s="32">
        <f>AVERAGE(V4:X4)</f>
        <v>464.97472358933163</v>
      </c>
      <c r="AF4">
        <v>1</v>
      </c>
      <c r="AH4" s="35">
        <f>AA4*$AF4</f>
        <v>353.49347287132321</v>
      </c>
      <c r="AI4" s="35">
        <f>AB4*$AF4</f>
        <v>389.88653272655699</v>
      </c>
      <c r="AJ4" s="35">
        <f>AC4*$AF4</f>
        <v>430.02635145365485</v>
      </c>
      <c r="AK4" s="35">
        <f>AD4*$AF4</f>
        <v>464.97472358933163</v>
      </c>
    </row>
    <row r="5" spans="1:37" x14ac:dyDescent="0.2">
      <c r="A5" s="33" t="s">
        <v>5</v>
      </c>
      <c r="B5" s="37">
        <v>1003.5</v>
      </c>
      <c r="C5" s="37">
        <v>1315.9</v>
      </c>
      <c r="E5" s="47">
        <f t="shared" ref="E5:E53" si="3">POWER(C5/B5, 1/17)</f>
        <v>1.0160705258323142</v>
      </c>
      <c r="F5" s="47"/>
      <c r="G5" s="37">
        <f t="shared" si="0"/>
        <v>987.62829398872975</v>
      </c>
      <c r="H5" s="37">
        <f t="shared" si="1"/>
        <v>1003.5</v>
      </c>
      <c r="I5" s="37">
        <f t="shared" si="1"/>
        <v>1019.6267726727273</v>
      </c>
      <c r="J5" s="37">
        <f t="shared" si="2"/>
        <v>1036.0127110622834</v>
      </c>
      <c r="K5" s="37">
        <f t="shared" si="2"/>
        <v>1052.6619800980156</v>
      </c>
      <c r="L5" s="37">
        <f t="shared" si="2"/>
        <v>1069.5788116418757</v>
      </c>
      <c r="M5" s="37">
        <f t="shared" si="2"/>
        <v>1086.7675055640625</v>
      </c>
      <c r="N5" s="37">
        <f t="shared" si="2"/>
        <v>1104.2324308359493</v>
      </c>
      <c r="O5" s="37">
        <f t="shared" si="2"/>
        <v>1121.9780266405776</v>
      </c>
      <c r="P5" s="37">
        <f t="shared" si="2"/>
        <v>1140.008803500994</v>
      </c>
      <c r="Q5" s="37">
        <f t="shared" si="2"/>
        <v>1158.3293444267222</v>
      </c>
      <c r="R5" s="37">
        <f t="shared" si="2"/>
        <v>1176.9443060786593</v>
      </c>
      <c r="S5" s="37">
        <f t="shared" si="2"/>
        <v>1195.8584199526915</v>
      </c>
      <c r="T5" s="37">
        <f t="shared" si="2"/>
        <v>1215.0764935823318</v>
      </c>
      <c r="U5" s="37">
        <f t="shared" si="2"/>
        <v>1234.6034117606844</v>
      </c>
      <c r="V5" s="37">
        <f t="shared" si="2"/>
        <v>1254.4441377820476</v>
      </c>
      <c r="W5" s="37">
        <f t="shared" si="2"/>
        <v>1274.603714703469</v>
      </c>
      <c r="X5" s="37">
        <f t="shared" si="2"/>
        <v>1295.0872666265748</v>
      </c>
      <c r="Y5" s="37">
        <f t="shared" si="2"/>
        <v>1315.8999999999983</v>
      </c>
      <c r="Z5" s="37"/>
      <c r="AA5" s="37">
        <f t="shared" ref="AA5:AA52" si="4">AVERAGE(G5:K5)</f>
        <v>1019.8859515643511</v>
      </c>
      <c r="AB5" s="32">
        <f t="shared" ref="AB5:AB52" si="5">AVERAGE(L5:P5)</f>
        <v>1104.513115636692</v>
      </c>
      <c r="AC5" s="32">
        <f t="shared" ref="AC5:AC52" si="6">AVERAGE(Q5:U5)</f>
        <v>1196.1623951602178</v>
      </c>
      <c r="AD5" s="32">
        <f t="shared" ref="AD5:AD52" si="7">AVERAGE(V5:X5)</f>
        <v>1274.7117063706971</v>
      </c>
      <c r="AF5">
        <v>1</v>
      </c>
      <c r="AH5" s="35">
        <f t="shared" ref="AH5:AK53" si="8">AA5*$AF5</f>
        <v>1019.8859515643511</v>
      </c>
      <c r="AI5" s="35">
        <f t="shared" si="8"/>
        <v>1104.513115636692</v>
      </c>
      <c r="AJ5" s="35">
        <f t="shared" si="8"/>
        <v>1196.1623951602178</v>
      </c>
      <c r="AK5" s="35">
        <f t="shared" si="8"/>
        <v>1274.7117063706971</v>
      </c>
    </row>
    <row r="6" spans="1:37" x14ac:dyDescent="0.2">
      <c r="A6" s="33" t="s">
        <v>57</v>
      </c>
      <c r="B6" s="37">
        <v>1935.4</v>
      </c>
      <c r="C6" s="37">
        <v>2657.3</v>
      </c>
      <c r="E6" s="47">
        <f t="shared" si="3"/>
        <v>1.0188217939317523</v>
      </c>
      <c r="F6" s="47"/>
      <c r="G6" s="37">
        <f t="shared" si="0"/>
        <v>1899.6452682181693</v>
      </c>
      <c r="H6" s="37">
        <f t="shared" si="1"/>
        <v>1935.4</v>
      </c>
      <c r="I6" s="37">
        <f t="shared" si="1"/>
        <v>1971.8276999755135</v>
      </c>
      <c r="J6" s="37">
        <f t="shared" si="2"/>
        <v>2008.9410346133739</v>
      </c>
      <c r="K6" s="37">
        <f t="shared" si="2"/>
        <v>2046.7529087879082</v>
      </c>
      <c r="L6" s="37">
        <f t="shared" si="2"/>
        <v>2085.2764702663289</v>
      </c>
      <c r="M6" s="37">
        <f t="shared" si="2"/>
        <v>2124.5251142804136</v>
      </c>
      <c r="N6" s="37">
        <f t="shared" si="2"/>
        <v>2164.5124881842321</v>
      </c>
      <c r="O6" s="37">
        <f t="shared" si="2"/>
        <v>2205.25249619954</v>
      </c>
      <c r="P6" s="37">
        <f t="shared" si="2"/>
        <v>2246.75930425049</v>
      </c>
      <c r="Q6" s="37">
        <f t="shared" si="2"/>
        <v>2289.0473448893399</v>
      </c>
      <c r="R6" s="37">
        <f t="shared" si="2"/>
        <v>2332.1313223148718</v>
      </c>
      <c r="S6" s="37">
        <f t="shared" si="2"/>
        <v>2376.0262174852674</v>
      </c>
      <c r="T6" s="37">
        <f t="shared" si="2"/>
        <v>2420.7472933272161</v>
      </c>
      <c r="U6" s="37">
        <f t="shared" si="2"/>
        <v>2466.3101000430679</v>
      </c>
      <c r="V6" s="37">
        <f t="shared" si="2"/>
        <v>2512.7304805178778</v>
      </c>
      <c r="W6" s="37">
        <f t="shared" si="2"/>
        <v>2560.0245758282181</v>
      </c>
      <c r="X6" s="37">
        <f t="shared" si="2"/>
        <v>2608.2088308546786</v>
      </c>
      <c r="Y6" s="37">
        <f t="shared" si="2"/>
        <v>2657.300000000002</v>
      </c>
      <c r="Z6" s="37"/>
      <c r="AA6" s="37">
        <f t="shared" si="4"/>
        <v>1972.5133823189929</v>
      </c>
      <c r="AB6" s="32">
        <f t="shared" si="5"/>
        <v>2165.2651746362012</v>
      </c>
      <c r="AC6" s="32">
        <f t="shared" si="6"/>
        <v>2376.8524556119528</v>
      </c>
      <c r="AD6" s="32">
        <f t="shared" si="7"/>
        <v>2560.3212957335913</v>
      </c>
      <c r="AF6">
        <v>0</v>
      </c>
      <c r="AH6" s="35">
        <f t="shared" si="8"/>
        <v>0</v>
      </c>
      <c r="AI6" s="35">
        <f t="shared" si="8"/>
        <v>0</v>
      </c>
      <c r="AJ6" s="35">
        <f t="shared" si="8"/>
        <v>0</v>
      </c>
      <c r="AK6" s="35">
        <f t="shared" si="8"/>
        <v>0</v>
      </c>
    </row>
    <row r="7" spans="1:37" x14ac:dyDescent="0.2">
      <c r="A7" s="33" t="s">
        <v>15</v>
      </c>
      <c r="B7" s="37">
        <v>1591.2</v>
      </c>
      <c r="C7" s="37">
        <v>2075.9</v>
      </c>
      <c r="E7" s="47">
        <f t="shared" si="3"/>
        <v>1.0157645191131002</v>
      </c>
      <c r="F7" s="47"/>
      <c r="G7" s="37">
        <f t="shared" si="0"/>
        <v>1566.5048050598705</v>
      </c>
      <c r="H7" s="37">
        <f t="shared" si="1"/>
        <v>1591.2</v>
      </c>
      <c r="I7" s="37">
        <f t="shared" si="1"/>
        <v>1616.2845028127651</v>
      </c>
      <c r="J7" s="37">
        <f t="shared" si="2"/>
        <v>1641.7644507495645</v>
      </c>
      <c r="K7" s="37">
        <f t="shared" si="2"/>
        <v>1667.6460778126145</v>
      </c>
      <c r="L7" s="37">
        <f t="shared" si="2"/>
        <v>1693.935716280178</v>
      </c>
      <c r="M7" s="37">
        <f t="shared" si="2"/>
        <v>1720.6397982558399</v>
      </c>
      <c r="N7" s="37">
        <f t="shared" si="2"/>
        <v>1747.7648572422049</v>
      </c>
      <c r="O7" s="37">
        <f t="shared" si="2"/>
        <v>1775.3175297394046</v>
      </c>
      <c r="P7" s="37">
        <f t="shared" si="2"/>
        <v>1803.3045568688033</v>
      </c>
      <c r="Q7" s="37">
        <f t="shared" si="2"/>
        <v>1831.7327860223022</v>
      </c>
      <c r="R7" s="37">
        <f t="shared" si="2"/>
        <v>1860.609172537643</v>
      </c>
      <c r="S7" s="37">
        <f t="shared" si="2"/>
        <v>1889.9407814001222</v>
      </c>
      <c r="T7" s="37">
        <f t="shared" si="2"/>
        <v>1919.7347889711318</v>
      </c>
      <c r="U7" s="37">
        <f t="shared" si="2"/>
        <v>1949.9984847439505</v>
      </c>
      <c r="V7" s="37">
        <f t="shared" si="2"/>
        <v>1980.7392731272128</v>
      </c>
      <c r="W7" s="37">
        <f t="shared" si="2"/>
        <v>2011.964675256495</v>
      </c>
      <c r="X7" s="37">
        <f t="shared" si="2"/>
        <v>2043.6823308344583</v>
      </c>
      <c r="Y7" s="37">
        <f t="shared" si="2"/>
        <v>2075.9000000000033</v>
      </c>
      <c r="Z7" s="37"/>
      <c r="AA7" s="37">
        <f t="shared" si="4"/>
        <v>1616.6799672869629</v>
      </c>
      <c r="AB7" s="32">
        <f t="shared" si="5"/>
        <v>1748.1924916772864</v>
      </c>
      <c r="AC7" s="32">
        <f t="shared" si="6"/>
        <v>1890.4032027350299</v>
      </c>
      <c r="AD7" s="32">
        <f t="shared" si="7"/>
        <v>2012.1287597393887</v>
      </c>
      <c r="AF7">
        <v>0</v>
      </c>
      <c r="AH7" s="35">
        <f t="shared" si="8"/>
        <v>0</v>
      </c>
      <c r="AI7" s="35">
        <f t="shared" si="8"/>
        <v>0</v>
      </c>
      <c r="AJ7" s="35">
        <f t="shared" si="8"/>
        <v>0</v>
      </c>
      <c r="AK7" s="35">
        <f t="shared" si="8"/>
        <v>0</v>
      </c>
    </row>
    <row r="8" spans="1:37" x14ac:dyDescent="0.2">
      <c r="A8" s="33" t="s">
        <v>58</v>
      </c>
      <c r="B8" s="37">
        <v>1489.2</v>
      </c>
      <c r="C8" s="37">
        <v>1953.1</v>
      </c>
      <c r="E8" s="47">
        <f t="shared" si="3"/>
        <v>1.0160796010516584</v>
      </c>
      <c r="F8" s="47"/>
      <c r="G8" s="37">
        <f t="shared" si="0"/>
        <v>1465.633202810739</v>
      </c>
      <c r="H8" s="37">
        <f t="shared" si="1"/>
        <v>1489.2</v>
      </c>
      <c r="I8" s="37">
        <f t="shared" si="1"/>
        <v>1513.1457418861298</v>
      </c>
      <c r="J8" s="37">
        <f t="shared" si="2"/>
        <v>1537.4765217486745</v>
      </c>
      <c r="K8" s="37">
        <f t="shared" si="2"/>
        <v>1562.1985308446845</v>
      </c>
      <c r="L8" s="37">
        <f t="shared" si="2"/>
        <v>1587.3180599841539</v>
      </c>
      <c r="M8" s="37">
        <f t="shared" si="2"/>
        <v>1612.8415011307916</v>
      </c>
      <c r="N8" s="37">
        <f t="shared" si="2"/>
        <v>1638.7753490285327</v>
      </c>
      <c r="O8" s="37">
        <f t="shared" si="2"/>
        <v>1665.1262028542037</v>
      </c>
      <c r="P8" s="37">
        <f t="shared" si="2"/>
        <v>1691.9007678967621</v>
      </c>
      <c r="Q8" s="37">
        <f t="shared" si="2"/>
        <v>1719.1058572635366</v>
      </c>
      <c r="R8" s="37">
        <f t="shared" si="2"/>
        <v>1746.7483936139035</v>
      </c>
      <c r="S8" s="37">
        <f t="shared" si="2"/>
        <v>1774.8354109208403</v>
      </c>
      <c r="T8" s="37">
        <f t="shared" si="2"/>
        <v>1803.3740562608036</v>
      </c>
      <c r="U8" s="37">
        <f t="shared" si="2"/>
        <v>1832.3715916323883</v>
      </c>
      <c r="V8" s="37">
        <f t="shared" si="2"/>
        <v>1861.8353958042294</v>
      </c>
      <c r="W8" s="37">
        <f t="shared" si="2"/>
        <v>1891.772966192618</v>
      </c>
      <c r="X8" s="37">
        <f t="shared" si="2"/>
        <v>1922.1919207693077</v>
      </c>
      <c r="Y8" s="37">
        <f t="shared" si="2"/>
        <v>1953.099999999999</v>
      </c>
      <c r="Z8" s="37"/>
      <c r="AA8" s="37">
        <f t="shared" si="4"/>
        <v>1513.5307994580457</v>
      </c>
      <c r="AB8" s="32">
        <f t="shared" si="5"/>
        <v>1639.1923761788889</v>
      </c>
      <c r="AC8" s="32">
        <f t="shared" si="6"/>
        <v>1775.2870619382945</v>
      </c>
      <c r="AD8" s="32">
        <f t="shared" si="7"/>
        <v>1891.9334275887184</v>
      </c>
      <c r="AF8">
        <v>0</v>
      </c>
      <c r="AH8" s="35">
        <f t="shared" si="8"/>
        <v>0</v>
      </c>
      <c r="AI8" s="35">
        <f t="shared" si="8"/>
        <v>0</v>
      </c>
      <c r="AJ8" s="35">
        <f t="shared" si="8"/>
        <v>0</v>
      </c>
      <c r="AK8" s="35">
        <f t="shared" si="8"/>
        <v>0</v>
      </c>
    </row>
    <row r="9" spans="1:37" x14ac:dyDescent="0.2">
      <c r="A9" s="33" t="s">
        <v>39</v>
      </c>
      <c r="B9" s="37">
        <v>1515.7</v>
      </c>
      <c r="C9" s="37">
        <v>2027</v>
      </c>
      <c r="E9" s="47">
        <f t="shared" si="3"/>
        <v>1.0172458146064958</v>
      </c>
      <c r="F9" s="47"/>
      <c r="G9" s="37">
        <f t="shared" si="0"/>
        <v>1490.0036728942678</v>
      </c>
      <c r="H9" s="37">
        <f t="shared" si="1"/>
        <v>1515.7</v>
      </c>
      <c r="I9" s="37">
        <f t="shared" si="1"/>
        <v>1541.8394811990656</v>
      </c>
      <c r="J9" s="37">
        <f t="shared" si="2"/>
        <v>1568.4297590448002</v>
      </c>
      <c r="K9" s="37">
        <f t="shared" si="2"/>
        <v>1595.4786078925977</v>
      </c>
      <c r="L9" s="37">
        <f t="shared" si="2"/>
        <v>1622.9939361729434</v>
      </c>
      <c r="M9" s="37">
        <f t="shared" si="2"/>
        <v>1650.9837887036488</v>
      </c>
      <c r="N9" s="37">
        <f t="shared" si="2"/>
        <v>1679.4563490419619</v>
      </c>
      <c r="O9" s="37">
        <f t="shared" si="2"/>
        <v>1708.4199418772419</v>
      </c>
      <c r="P9" s="37">
        <f t="shared" si="2"/>
        <v>1737.8830354648971</v>
      </c>
      <c r="Q9" s="37">
        <f t="shared" si="2"/>
        <v>1767.8542441022989</v>
      </c>
      <c r="R9" s="37">
        <f t="shared" si="2"/>
        <v>1798.342330647394</v>
      </c>
      <c r="S9" s="37">
        <f t="shared" si="2"/>
        <v>1829.3562090807525</v>
      </c>
      <c r="T9" s="37">
        <f t="shared" si="2"/>
        <v>1860.904947111801</v>
      </c>
      <c r="U9" s="37">
        <f t="shared" si="2"/>
        <v>1892.9977688300019</v>
      </c>
      <c r="V9" s="37">
        <f t="shared" si="2"/>
        <v>1925.6440574017543</v>
      </c>
      <c r="W9" s="37">
        <f t="shared" si="2"/>
        <v>1958.8533578138051</v>
      </c>
      <c r="X9" s="37">
        <f t="shared" si="2"/>
        <v>1992.6353796639737</v>
      </c>
      <c r="Y9" s="37">
        <f t="shared" si="2"/>
        <v>2027.000000000003</v>
      </c>
      <c r="Z9" s="37"/>
      <c r="AA9" s="37">
        <f t="shared" si="4"/>
        <v>1542.2903042061462</v>
      </c>
      <c r="AB9" s="32">
        <f t="shared" si="5"/>
        <v>1679.9474102521388</v>
      </c>
      <c r="AC9" s="32">
        <f t="shared" si="6"/>
        <v>1829.8910999544496</v>
      </c>
      <c r="AD9" s="32">
        <f t="shared" si="7"/>
        <v>1959.0442649598444</v>
      </c>
      <c r="AF9">
        <v>1</v>
      </c>
      <c r="AH9" s="35">
        <f t="shared" si="8"/>
        <v>1542.2903042061462</v>
      </c>
      <c r="AI9" s="35">
        <f t="shared" si="8"/>
        <v>1679.9474102521388</v>
      </c>
      <c r="AJ9" s="35">
        <f t="shared" si="8"/>
        <v>1829.8910999544496</v>
      </c>
      <c r="AK9" s="35">
        <f t="shared" si="8"/>
        <v>1959.0442649598444</v>
      </c>
    </row>
    <row r="10" spans="1:37" x14ac:dyDescent="0.2">
      <c r="A10" s="33" t="s">
        <v>59</v>
      </c>
      <c r="B10" s="37">
        <v>1341.8</v>
      </c>
      <c r="C10" s="37">
        <v>1751.6</v>
      </c>
      <c r="E10" s="47">
        <f t="shared" si="3"/>
        <v>1.0158010462896758</v>
      </c>
      <c r="F10" s="47"/>
      <c r="G10" s="37">
        <f t="shared" si="0"/>
        <v>1320.9279562184652</v>
      </c>
      <c r="H10" s="37">
        <f t="shared" si="1"/>
        <v>1341.8</v>
      </c>
      <c r="I10" s="37">
        <f t="shared" si="1"/>
        <v>1363.001843911487</v>
      </c>
      <c r="J10" s="37">
        <f t="shared" si="2"/>
        <v>1384.5386991400458</v>
      </c>
      <c r="K10" s="37">
        <f t="shared" si="2"/>
        <v>1406.4158592150052</v>
      </c>
      <c r="L10" s="37">
        <f t="shared" si="2"/>
        <v>1428.6387013089957</v>
      </c>
      <c r="M10" s="37">
        <f t="shared" si="2"/>
        <v>1451.2126875596014</v>
      </c>
      <c r="N10" s="37">
        <f t="shared" si="2"/>
        <v>1474.1433664118954</v>
      </c>
      <c r="O10" s="37">
        <f t="shared" si="2"/>
        <v>1497.4363739821883</v>
      </c>
      <c r="P10" s="37">
        <f t="shared" si="2"/>
        <v>1521.0974354433251</v>
      </c>
      <c r="Q10" s="37">
        <f t="shared" si="2"/>
        <v>1545.1323664318722</v>
      </c>
      <c r="R10" s="37">
        <f t="shared" si="2"/>
        <v>1569.5470744775387</v>
      </c>
      <c r="S10" s="37">
        <f t="shared" si="2"/>
        <v>1594.3475604551836</v>
      </c>
      <c r="T10" s="37">
        <f t="shared" si="2"/>
        <v>1619.5399200597676</v>
      </c>
      <c r="U10" s="37">
        <f t="shared" si="2"/>
        <v>1645.1303453046098</v>
      </c>
      <c r="V10" s="37">
        <f t="shared" si="2"/>
        <v>1671.1251260433182</v>
      </c>
      <c r="W10" s="37">
        <f t="shared" si="2"/>
        <v>1697.530651515769</v>
      </c>
      <c r="X10" s="37">
        <f t="shared" si="2"/>
        <v>1724.3534119185133</v>
      </c>
      <c r="Y10" s="37">
        <f t="shared" si="2"/>
        <v>1751.5999999999981</v>
      </c>
      <c r="Z10" s="37"/>
      <c r="AA10" s="37">
        <f t="shared" si="4"/>
        <v>1363.3368716970006</v>
      </c>
      <c r="AB10" s="32">
        <f t="shared" si="5"/>
        <v>1474.5057129412012</v>
      </c>
      <c r="AC10" s="32">
        <f t="shared" si="6"/>
        <v>1594.7394533457943</v>
      </c>
      <c r="AD10" s="32">
        <f t="shared" si="7"/>
        <v>1697.6697298258669</v>
      </c>
      <c r="AF10">
        <v>1</v>
      </c>
      <c r="AH10" s="35">
        <f t="shared" si="8"/>
        <v>1363.3368716970006</v>
      </c>
      <c r="AI10" s="35">
        <f t="shared" si="8"/>
        <v>1474.5057129412012</v>
      </c>
      <c r="AJ10" s="35">
        <f t="shared" si="8"/>
        <v>1594.7394533457943</v>
      </c>
      <c r="AK10" s="35">
        <f t="shared" si="8"/>
        <v>1697.6697298258669</v>
      </c>
    </row>
    <row r="11" spans="1:37" x14ac:dyDescent="0.2">
      <c r="A11" s="33" t="s">
        <v>11</v>
      </c>
      <c r="B11" s="37">
        <v>2989.5</v>
      </c>
      <c r="C11" s="37">
        <v>4189</v>
      </c>
      <c r="E11" s="47">
        <f t="shared" si="3"/>
        <v>1.0200426746081432</v>
      </c>
      <c r="F11" s="47"/>
      <c r="G11" s="37">
        <f t="shared" si="0"/>
        <v>2930.7597362516603</v>
      </c>
      <c r="H11" s="37">
        <f t="shared" si="1"/>
        <v>2989.5</v>
      </c>
      <c r="I11" s="37">
        <f t="shared" si="1"/>
        <v>3049.4175757410444</v>
      </c>
      <c r="J11" s="37">
        <f t="shared" si="2"/>
        <v>3110.5360599559754</v>
      </c>
      <c r="K11" s="37">
        <f t="shared" si="2"/>
        <v>3172.8795220625689</v>
      </c>
      <c r="L11" s="37">
        <f t="shared" si="2"/>
        <v>3236.4725138941099</v>
      </c>
      <c r="M11" s="37">
        <f t="shared" si="2"/>
        <v>3301.340079368289</v>
      </c>
      <c r="N11" s="37">
        <f t="shared" si="2"/>
        <v>3367.5077643498894</v>
      </c>
      <c r="O11" s="37">
        <f t="shared" si="2"/>
        <v>3435.00162671115</v>
      </c>
      <c r="P11" s="37">
        <f t="shared" si="2"/>
        <v>3503.8482465937645</v>
      </c>
      <c r="Q11" s="37">
        <f t="shared" si="2"/>
        <v>3574.0747368765565</v>
      </c>
      <c r="R11" s="37">
        <f t="shared" si="2"/>
        <v>3645.7087538529586</v>
      </c>
      <c r="S11" s="37">
        <f t="shared" si="2"/>
        <v>3718.7785081224929</v>
      </c>
      <c r="T11" s="37">
        <f t="shared" si="2"/>
        <v>3793.3127757005482</v>
      </c>
      <c r="U11" s="37">
        <f t="shared" si="2"/>
        <v>3869.3409093508267</v>
      </c>
      <c r="V11" s="37">
        <f t="shared" si="2"/>
        <v>3946.8928501449222</v>
      </c>
      <c r="W11" s="37">
        <f t="shared" si="2"/>
        <v>4025.999139253584</v>
      </c>
      <c r="X11" s="37">
        <f t="shared" si="2"/>
        <v>4106.6909299743083</v>
      </c>
      <c r="Y11" s="37">
        <f t="shared" si="2"/>
        <v>4188.9999999999964</v>
      </c>
      <c r="Z11" s="37"/>
      <c r="AA11" s="37">
        <f t="shared" si="4"/>
        <v>3050.6185788022499</v>
      </c>
      <c r="AB11" s="32">
        <f t="shared" si="5"/>
        <v>3368.8340461834405</v>
      </c>
      <c r="AC11" s="32">
        <f t="shared" si="6"/>
        <v>3720.2431367806762</v>
      </c>
      <c r="AD11" s="32">
        <f t="shared" si="7"/>
        <v>4026.5276397909379</v>
      </c>
      <c r="AF11">
        <v>0</v>
      </c>
      <c r="AH11" s="35">
        <f t="shared" si="8"/>
        <v>0</v>
      </c>
      <c r="AI11" s="35">
        <f t="shared" si="8"/>
        <v>0</v>
      </c>
      <c r="AJ11" s="35">
        <f t="shared" si="8"/>
        <v>0</v>
      </c>
      <c r="AK11" s="35">
        <f t="shared" si="8"/>
        <v>0</v>
      </c>
    </row>
    <row r="12" spans="1:37" x14ac:dyDescent="0.2">
      <c r="A12" s="33" t="s">
        <v>28</v>
      </c>
      <c r="B12" s="37">
        <v>2531.3000000000002</v>
      </c>
      <c r="C12" s="37">
        <v>3630.9</v>
      </c>
      <c r="E12" s="47">
        <f t="shared" si="3"/>
        <v>1.0214471986466063</v>
      </c>
      <c r="F12" s="47"/>
      <c r="G12" s="37">
        <f t="shared" si="0"/>
        <v>2478.1506115577131</v>
      </c>
      <c r="H12" s="37">
        <f t="shared" si="1"/>
        <v>2531.3000000000002</v>
      </c>
      <c r="I12" s="37">
        <f t="shared" si="1"/>
        <v>2585.5892939341547</v>
      </c>
      <c r="J12" s="37">
        <f t="shared" si="2"/>
        <v>2641.042941139699</v>
      </c>
      <c r="K12" s="37">
        <f t="shared" si="2"/>
        <v>2697.6859137325396</v>
      </c>
      <c r="L12" s="37">
        <f t="shared" si="2"/>
        <v>2755.5437194105129</v>
      </c>
      <c r="M12" s="37">
        <f t="shared" si="2"/>
        <v>2814.6424129401184</v>
      </c>
      <c r="N12" s="37">
        <f t="shared" si="2"/>
        <v>2875.0086078896084</v>
      </c>
      <c r="O12" s="37">
        <f t="shared" si="2"/>
        <v>2936.6694886137197</v>
      </c>
      <c r="P12" s="37">
        <f t="shared" si="2"/>
        <v>2999.6528224954459</v>
      </c>
      <c r="Q12" s="37">
        <f t="shared" si="2"/>
        <v>3063.9869724503587</v>
      </c>
      <c r="R12" s="37">
        <f t="shared" si="2"/>
        <v>3129.7009096991155</v>
      </c>
      <c r="S12" s="37">
        <f t="shared" si="2"/>
        <v>3196.824226813897</v>
      </c>
      <c r="T12" s="37">
        <f t="shared" si="2"/>
        <v>3265.3871510446579</v>
      </c>
      <c r="U12" s="37">
        <f t="shared" si="2"/>
        <v>3335.4205579311883</v>
      </c>
      <c r="V12" s="37">
        <f t="shared" si="2"/>
        <v>3406.9559852071129</v>
      </c>
      <c r="W12" s="37">
        <f t="shared" si="2"/>
        <v>3480.025647002094</v>
      </c>
      <c r="X12" s="37">
        <f t="shared" si="2"/>
        <v>3554.6624483486326</v>
      </c>
      <c r="Y12" s="37">
        <f t="shared" si="2"/>
        <v>3630.8999999999974</v>
      </c>
      <c r="Z12" s="37"/>
      <c r="AA12" s="37">
        <f t="shared" si="4"/>
        <v>2586.753752072821</v>
      </c>
      <c r="AB12" s="32">
        <f t="shared" si="5"/>
        <v>2876.3034102698812</v>
      </c>
      <c r="AC12" s="32">
        <f t="shared" si="6"/>
        <v>3198.2639635878431</v>
      </c>
      <c r="AD12" s="32">
        <f t="shared" si="7"/>
        <v>3480.548026852613</v>
      </c>
      <c r="AF12">
        <v>1</v>
      </c>
      <c r="AH12" s="35">
        <f t="shared" si="8"/>
        <v>2586.753752072821</v>
      </c>
      <c r="AI12" s="35">
        <f t="shared" si="8"/>
        <v>2876.3034102698812</v>
      </c>
      <c r="AJ12" s="35">
        <f t="shared" si="8"/>
        <v>3198.2639635878431</v>
      </c>
      <c r="AK12" s="35">
        <f t="shared" si="8"/>
        <v>3480.548026852613</v>
      </c>
    </row>
    <row r="13" spans="1:37" x14ac:dyDescent="0.2">
      <c r="A13" s="33" t="s">
        <v>34</v>
      </c>
      <c r="B13" s="37">
        <v>3030.8</v>
      </c>
      <c r="C13" s="37">
        <v>3926.7</v>
      </c>
      <c r="E13" s="47">
        <f t="shared" si="3"/>
        <v>1.0153503163424085</v>
      </c>
      <c r="F13" s="47"/>
      <c r="G13" s="37">
        <f t="shared" si="0"/>
        <v>2984.9796185791683</v>
      </c>
      <c r="H13" s="37">
        <f t="shared" si="1"/>
        <v>3030.8</v>
      </c>
      <c r="I13" s="37">
        <f t="shared" si="1"/>
        <v>3077.3237387705717</v>
      </c>
      <c r="J13" s="37">
        <f t="shared" si="2"/>
        <v>3124.561631648703</v>
      </c>
      <c r="K13" s="37">
        <f t="shared" si="2"/>
        <v>3172.5246411258627</v>
      </c>
      <c r="L13" s="37">
        <f t="shared" si="2"/>
        <v>3221.2238979712306</v>
      </c>
      <c r="M13" s="37">
        <f t="shared" si="2"/>
        <v>3270.6707038148152</v>
      </c>
      <c r="N13" s="37">
        <f t="shared" si="2"/>
        <v>3320.8765337702202</v>
      </c>
      <c r="O13" s="37">
        <f t="shared" si="2"/>
        <v>3371.8530390976739</v>
      </c>
      <c r="P13" s="37">
        <f t="shared" si="2"/>
        <v>3423.6120499079348</v>
      </c>
      <c r="Q13" s="37">
        <f t="shared" si="2"/>
        <v>3476.1655779077032</v>
      </c>
      <c r="R13" s="37">
        <f t="shared" si="2"/>
        <v>3529.5258191871776</v>
      </c>
      <c r="S13" s="37">
        <f t="shared" si="2"/>
        <v>3583.7051570503991</v>
      </c>
      <c r="T13" s="37">
        <f t="shared" si="2"/>
        <v>3638.7161648890433</v>
      </c>
      <c r="U13" s="37">
        <f t="shared" si="2"/>
        <v>3694.5716091003255</v>
      </c>
      <c r="V13" s="37">
        <f t="shared" si="2"/>
        <v>3751.2844520496965</v>
      </c>
      <c r="W13" s="37">
        <f t="shared" si="2"/>
        <v>3808.8678550790178</v>
      </c>
      <c r="X13" s="37">
        <f t="shared" si="2"/>
        <v>3867.3351815609117</v>
      </c>
      <c r="Y13" s="37">
        <f t="shared" si="2"/>
        <v>3926.6999999999975</v>
      </c>
      <c r="Z13" s="37"/>
      <c r="AA13" s="37">
        <f t="shared" si="4"/>
        <v>3078.0379260248615</v>
      </c>
      <c r="AB13" s="32">
        <f t="shared" si="5"/>
        <v>3321.6472449123748</v>
      </c>
      <c r="AC13" s="32">
        <f t="shared" si="6"/>
        <v>3584.5368656269297</v>
      </c>
      <c r="AD13" s="32">
        <f t="shared" si="7"/>
        <v>3809.1624962298752</v>
      </c>
      <c r="AF13">
        <v>1</v>
      </c>
      <c r="AH13" s="35">
        <f t="shared" si="8"/>
        <v>3078.0379260248615</v>
      </c>
      <c r="AI13" s="35">
        <f t="shared" si="8"/>
        <v>3321.6472449123748</v>
      </c>
      <c r="AJ13" s="35">
        <f t="shared" si="8"/>
        <v>3584.5368656269297</v>
      </c>
      <c r="AK13" s="35">
        <f t="shared" si="8"/>
        <v>3809.1624962298752</v>
      </c>
    </row>
    <row r="14" spans="1:37" x14ac:dyDescent="0.2">
      <c r="A14" s="33" t="s">
        <v>17</v>
      </c>
      <c r="B14" s="37">
        <v>1603.4</v>
      </c>
      <c r="C14" s="37">
        <v>2048.1999999999998</v>
      </c>
      <c r="E14" s="47">
        <f t="shared" si="3"/>
        <v>1.0145062671950973</v>
      </c>
      <c r="F14" s="47"/>
      <c r="G14" s="37">
        <f t="shared" si="0"/>
        <v>1580.4732329875831</v>
      </c>
      <c r="H14" s="37">
        <f t="shared" si="1"/>
        <v>1603.4</v>
      </c>
      <c r="I14" s="37">
        <f t="shared" si="1"/>
        <v>1626.659348820619</v>
      </c>
      <c r="J14" s="37">
        <f t="shared" si="2"/>
        <v>1650.2561039700138</v>
      </c>
      <c r="K14" s="37">
        <f t="shared" si="2"/>
        <v>1674.195159954543</v>
      </c>
      <c r="L14" s="37">
        <f t="shared" si="2"/>
        <v>1698.4814822815822</v>
      </c>
      <c r="M14" s="37">
        <f t="shared" si="2"/>
        <v>1723.1201084894838</v>
      </c>
      <c r="N14" s="37">
        <f t="shared" si="2"/>
        <v>1748.1161491924772</v>
      </c>
      <c r="O14" s="37">
        <f t="shared" si="2"/>
        <v>1773.4747891407278</v>
      </c>
      <c r="P14" s="37">
        <f t="shared" si="2"/>
        <v>1799.201288295772</v>
      </c>
      <c r="Q14" s="37">
        <f t="shared" si="2"/>
        <v>1825.3009829215537</v>
      </c>
      <c r="R14" s="37">
        <f t="shared" si="2"/>
        <v>1851.7792866912876</v>
      </c>
      <c r="S14" s="37">
        <f t="shared" si="2"/>
        <v>1878.641691810378</v>
      </c>
      <c r="T14" s="37">
        <f t="shared" si="2"/>
        <v>1905.893770155629</v>
      </c>
      <c r="U14" s="37">
        <f t="shared" si="2"/>
        <v>1933.5411744309779</v>
      </c>
      <c r="V14" s="37">
        <f t="shared" si="2"/>
        <v>1961.5896393399958</v>
      </c>
      <c r="W14" s="37">
        <f t="shared" si="2"/>
        <v>1990.0449827753962</v>
      </c>
      <c r="X14" s="37">
        <f t="shared" si="2"/>
        <v>2018.9131070257988</v>
      </c>
      <c r="Y14" s="37">
        <f t="shared" si="2"/>
        <v>2048.1999999999989</v>
      </c>
      <c r="Z14" s="37"/>
      <c r="AA14" s="37">
        <f t="shared" si="4"/>
        <v>1626.9967691465517</v>
      </c>
      <c r="AB14" s="32">
        <f t="shared" si="5"/>
        <v>1748.4787634800086</v>
      </c>
      <c r="AC14" s="32">
        <f t="shared" si="6"/>
        <v>1879.0313812019654</v>
      </c>
      <c r="AD14" s="32">
        <f t="shared" si="7"/>
        <v>1990.182576380397</v>
      </c>
      <c r="AF14">
        <v>0</v>
      </c>
      <c r="AH14" s="35">
        <f t="shared" si="8"/>
        <v>0</v>
      </c>
      <c r="AI14" s="35">
        <f t="shared" si="8"/>
        <v>0</v>
      </c>
      <c r="AJ14" s="35">
        <f t="shared" si="8"/>
        <v>0</v>
      </c>
      <c r="AK14" s="35">
        <f t="shared" si="8"/>
        <v>0</v>
      </c>
    </row>
    <row r="15" spans="1:37" x14ac:dyDescent="0.2">
      <c r="A15" s="33" t="s">
        <v>60</v>
      </c>
      <c r="B15" s="44">
        <v>2564.1999999999998</v>
      </c>
      <c r="C15" s="37">
        <v>3876</v>
      </c>
      <c r="E15" s="47">
        <f t="shared" si="3"/>
        <v>1.0246010958405209</v>
      </c>
      <c r="F15" s="47"/>
      <c r="G15" s="37">
        <f t="shared" si="0"/>
        <v>2502.6324980615846</v>
      </c>
      <c r="H15" s="37">
        <f t="shared" si="1"/>
        <v>2564.1999999999998</v>
      </c>
      <c r="I15" s="37">
        <f t="shared" si="1"/>
        <v>2627.2821299542638</v>
      </c>
      <c r="J15" s="37">
        <f t="shared" si="2"/>
        <v>2691.9161494333566</v>
      </c>
      <c r="K15" s="37">
        <f t="shared" si="2"/>
        <v>2758.1402366202128</v>
      </c>
      <c r="L15" s="37">
        <f t="shared" si="2"/>
        <v>2825.9935089229039</v>
      </c>
      <c r="M15" s="37">
        <f t="shared" si="2"/>
        <v>2895.5160460806064</v>
      </c>
      <c r="N15" s="37">
        <f t="shared" si="2"/>
        <v>2966.7489138380015</v>
      </c>
      <c r="O15" s="37">
        <f t="shared" si="2"/>
        <v>3039.7341882020914</v>
      </c>
      <c r="P15" s="37">
        <f t="shared" si="2"/>
        <v>3114.5149802957594</v>
      </c>
      <c r="Q15" s="37">
        <f t="shared" si="2"/>
        <v>3191.1354618227538</v>
      </c>
      <c r="R15" s="37">
        <f t="shared" si="2"/>
        <v>3269.6408911591402</v>
      </c>
      <c r="S15" s="37">
        <f t="shared" si="2"/>
        <v>3350.0776400866325</v>
      </c>
      <c r="T15" s="37">
        <f t="shared" si="2"/>
        <v>3432.4932211835899</v>
      </c>
      <c r="U15" s="37">
        <f t="shared" si="2"/>
        <v>3516.9363158898659</v>
      </c>
      <c r="V15" s="37">
        <f t="shared" si="2"/>
        <v>3603.4568032620809</v>
      </c>
      <c r="W15" s="37">
        <f t="shared" si="2"/>
        <v>3692.1057894363084</v>
      </c>
      <c r="X15" s="37">
        <f t="shared" si="2"/>
        <v>3782.9356378155735</v>
      </c>
      <c r="Y15" s="37">
        <f t="shared" si="2"/>
        <v>3875.9999999999968</v>
      </c>
      <c r="Z15" s="37"/>
      <c r="AA15" s="37">
        <f t="shared" si="4"/>
        <v>2628.8342028138836</v>
      </c>
      <c r="AB15" s="32">
        <f t="shared" si="5"/>
        <v>2968.5015274678726</v>
      </c>
      <c r="AC15" s="32">
        <f t="shared" si="6"/>
        <v>3352.0567060283961</v>
      </c>
      <c r="AD15" s="32">
        <f t="shared" si="7"/>
        <v>3692.8327435046544</v>
      </c>
      <c r="AF15" s="31">
        <v>1</v>
      </c>
      <c r="AH15" s="35">
        <f t="shared" si="8"/>
        <v>2628.8342028138836</v>
      </c>
      <c r="AI15" s="35">
        <f t="shared" si="8"/>
        <v>2968.5015274678726</v>
      </c>
      <c r="AJ15" s="35">
        <f t="shared" si="8"/>
        <v>3352.0567060283961</v>
      </c>
      <c r="AK15" s="35">
        <f t="shared" si="8"/>
        <v>3692.8327435046544</v>
      </c>
    </row>
    <row r="16" spans="1:37" x14ac:dyDescent="0.2">
      <c r="A16" s="33" t="s">
        <v>3</v>
      </c>
      <c r="B16" s="24">
        <v>2113.6999999999998</v>
      </c>
      <c r="C16" s="24">
        <v>3455.5</v>
      </c>
      <c r="E16" s="47">
        <f t="shared" si="3"/>
        <v>1.0293354137292412</v>
      </c>
      <c r="F16" s="47"/>
      <c r="G16" s="37">
        <f t="shared" si="0"/>
        <v>2053.4608756363964</v>
      </c>
      <c r="H16" s="37">
        <f t="shared" si="1"/>
        <v>2113.6999999999998</v>
      </c>
      <c r="I16" s="37">
        <f t="shared" si="1"/>
        <v>2175.706263999497</v>
      </c>
      <c r="J16" s="37">
        <f t="shared" si="2"/>
        <v>2239.5315074072237</v>
      </c>
      <c r="K16" s="37">
        <f t="shared" si="2"/>
        <v>2305.229090736686</v>
      </c>
      <c r="L16" s="37">
        <f t="shared" si="2"/>
        <v>2372.8539398541293</v>
      </c>
      <c r="M16" s="37">
        <f t="shared" si="2"/>
        <v>2442.4625918988104</v>
      </c>
      <c r="N16" s="37">
        <f t="shared" si="2"/>
        <v>2514.113242550357</v>
      </c>
      <c r="O16" s="37">
        <f t="shared" si="2"/>
        <v>2587.8657946827357</v>
      </c>
      <c r="P16" s="37">
        <f t="shared" si="2"/>
        <v>2663.7819084455055</v>
      </c>
      <c r="Q16" s="37">
        <f t="shared" si="2"/>
        <v>2741.925052814222</v>
      </c>
      <c r="R16" s="37">
        <f t="shared" si="2"/>
        <v>2822.3605586530989</v>
      </c>
      <c r="S16" s="37">
        <f t="shared" si="2"/>
        <v>2905.15567333428</v>
      </c>
      <c r="T16" s="37">
        <f t="shared" si="2"/>
        <v>2990.3796169593934</v>
      </c>
      <c r="U16" s="37">
        <f t="shared" si="2"/>
        <v>3078.1036402303871</v>
      </c>
      <c r="V16" s="37">
        <f t="shared" si="2"/>
        <v>3168.401084018029</v>
      </c>
      <c r="W16" s="37">
        <f t="shared" si="2"/>
        <v>3261.3474406778741</v>
      </c>
      <c r="X16" s="37">
        <f t="shared" si="2"/>
        <v>3357.0204171649616</v>
      </c>
      <c r="Y16" s="37">
        <f t="shared" si="2"/>
        <v>3455.5000000000055</v>
      </c>
      <c r="Z16" s="37"/>
      <c r="AA16" s="37">
        <f t="shared" si="4"/>
        <v>2177.5255475559607</v>
      </c>
      <c r="AB16" s="32">
        <f t="shared" si="5"/>
        <v>2516.2154954863076</v>
      </c>
      <c r="AC16" s="32">
        <f t="shared" si="6"/>
        <v>2907.5849083982766</v>
      </c>
      <c r="AD16" s="32">
        <f t="shared" si="7"/>
        <v>3262.2563139536214</v>
      </c>
      <c r="AF16">
        <v>0</v>
      </c>
      <c r="AH16" s="35">
        <f t="shared" si="8"/>
        <v>0</v>
      </c>
      <c r="AI16" s="35">
        <f t="shared" si="8"/>
        <v>0</v>
      </c>
      <c r="AJ16" s="35">
        <f t="shared" si="8"/>
        <v>0</v>
      </c>
      <c r="AK16" s="35">
        <f t="shared" si="8"/>
        <v>0</v>
      </c>
    </row>
    <row r="17" spans="1:37" x14ac:dyDescent="0.2">
      <c r="A17" s="33" t="s">
        <v>32</v>
      </c>
      <c r="B17" s="37">
        <v>2170.6999999999998</v>
      </c>
      <c r="C17" s="37">
        <v>2867</v>
      </c>
      <c r="E17" s="47">
        <f t="shared" si="3"/>
        <v>1.0165003271489275</v>
      </c>
      <c r="F17" s="47"/>
      <c r="G17" s="37">
        <f t="shared" si="0"/>
        <v>2135.4641430252786</v>
      </c>
      <c r="H17" s="37">
        <f t="shared" si="1"/>
        <v>2170.6999999999998</v>
      </c>
      <c r="I17" s="37">
        <f t="shared" si="1"/>
        <v>2206.5172601421768</v>
      </c>
      <c r="J17" s="37">
        <f t="shared" si="2"/>
        <v>2242.9255167942779</v>
      </c>
      <c r="K17" s="37">
        <f t="shared" si="2"/>
        <v>2279.9345215920607</v>
      </c>
      <c r="L17" s="37">
        <f t="shared" si="2"/>
        <v>2317.5541870764632</v>
      </c>
      <c r="M17" s="37">
        <f t="shared" si="2"/>
        <v>2355.7945893485917</v>
      </c>
      <c r="N17" s="37">
        <f t="shared" si="2"/>
        <v>2394.6659707685167</v>
      </c>
      <c r="O17" s="37">
        <f t="shared" si="2"/>
        <v>2434.1787426986011</v>
      </c>
      <c r="P17" s="37">
        <f t="shared" si="2"/>
        <v>2474.3434882920928</v>
      </c>
      <c r="Q17" s="37">
        <f t="shared" si="2"/>
        <v>2515.1709653277308</v>
      </c>
      <c r="R17" s="37">
        <f t="shared" si="2"/>
        <v>2556.6721090911219</v>
      </c>
      <c r="S17" s="37">
        <f t="shared" si="2"/>
        <v>2598.8580353036637</v>
      </c>
      <c r="T17" s="37">
        <f t="shared" si="2"/>
        <v>2641.7400430997932</v>
      </c>
      <c r="U17" s="37">
        <f t="shared" si="2"/>
        <v>2685.3296180533616</v>
      </c>
      <c r="V17" s="37">
        <f t="shared" si="2"/>
        <v>2729.6384352539467</v>
      </c>
      <c r="W17" s="37">
        <f t="shared" si="2"/>
        <v>2774.6783624339232</v>
      </c>
      <c r="X17" s="37">
        <f t="shared" si="2"/>
        <v>2820.4614631471331</v>
      </c>
      <c r="Y17" s="37">
        <f t="shared" si="2"/>
        <v>2867.0000000000036</v>
      </c>
      <c r="Z17" s="37"/>
      <c r="AA17" s="37">
        <f t="shared" si="4"/>
        <v>2207.1082883107583</v>
      </c>
      <c r="AB17" s="32">
        <f t="shared" si="5"/>
        <v>2395.3073956368526</v>
      </c>
      <c r="AC17" s="32">
        <f t="shared" si="6"/>
        <v>2599.5541541751345</v>
      </c>
      <c r="AD17" s="32">
        <f t="shared" si="7"/>
        <v>2774.9260869450009</v>
      </c>
      <c r="AF17">
        <v>1</v>
      </c>
      <c r="AH17" s="35">
        <f t="shared" si="8"/>
        <v>2207.1082883107583</v>
      </c>
      <c r="AI17" s="35">
        <f t="shared" si="8"/>
        <v>2395.3073956368526</v>
      </c>
      <c r="AJ17" s="35">
        <f t="shared" si="8"/>
        <v>2599.5541541751345</v>
      </c>
      <c r="AK17" s="35">
        <f t="shared" si="8"/>
        <v>2774.9260869450009</v>
      </c>
    </row>
    <row r="18" spans="1:37" x14ac:dyDescent="0.2">
      <c r="A18" s="33" t="s">
        <v>47</v>
      </c>
      <c r="B18" s="37">
        <v>1132.8</v>
      </c>
      <c r="C18" s="37">
        <v>1476.6</v>
      </c>
      <c r="E18" s="47">
        <f t="shared" si="3"/>
        <v>1.0157133352910606</v>
      </c>
      <c r="F18" s="47"/>
      <c r="G18" s="37">
        <f t="shared" si="0"/>
        <v>1115.2753051877451</v>
      </c>
      <c r="H18" s="37">
        <f t="shared" si="1"/>
        <v>1132.8</v>
      </c>
      <c r="I18" s="37">
        <f t="shared" si="1"/>
        <v>1150.6000662177134</v>
      </c>
      <c r="J18" s="37">
        <f t="shared" si="2"/>
        <v>1168.6798308441089</v>
      </c>
      <c r="K18" s="37">
        <f t="shared" si="2"/>
        <v>1187.0436888740624</v>
      </c>
      <c r="L18" s="37">
        <f t="shared" si="2"/>
        <v>1205.6961043624779</v>
      </c>
      <c r="M18" s="37">
        <f t="shared" si="2"/>
        <v>1224.641611509451</v>
      </c>
      <c r="N18" s="37">
        <f t="shared" si="2"/>
        <v>1243.8848157624836</v>
      </c>
      <c r="O18" s="37">
        <f t="shared" si="2"/>
        <v>1263.4303949360187</v>
      </c>
      <c r="P18" s="37">
        <f t="shared" si="2"/>
        <v>1283.2831003485655</v>
      </c>
      <c r="Q18" s="37">
        <f t="shared" si="2"/>
        <v>1303.4477579776942</v>
      </c>
      <c r="R18" s="37">
        <f t="shared" si="2"/>
        <v>1323.9292696331788</v>
      </c>
      <c r="S18" s="37">
        <f t="shared" si="2"/>
        <v>1344.7326141485739</v>
      </c>
      <c r="T18" s="37">
        <f t="shared" si="2"/>
        <v>1365.8628485915149</v>
      </c>
      <c r="U18" s="37">
        <f t="shared" si="2"/>
        <v>1387.3251094930365</v>
      </c>
      <c r="V18" s="37">
        <f t="shared" si="2"/>
        <v>1409.1246140962078</v>
      </c>
      <c r="W18" s="37">
        <f t="shared" si="2"/>
        <v>1431.2666616243878</v>
      </c>
      <c r="X18" s="37">
        <f t="shared" si="2"/>
        <v>1453.7566345694088</v>
      </c>
      <c r="Y18" s="37">
        <f t="shared" si="2"/>
        <v>1476.6000000000017</v>
      </c>
      <c r="Z18" s="37"/>
      <c r="AA18" s="37">
        <f t="shared" si="4"/>
        <v>1150.8797782247261</v>
      </c>
      <c r="AB18" s="32">
        <f t="shared" si="5"/>
        <v>1244.1872053837992</v>
      </c>
      <c r="AC18" s="32">
        <f t="shared" si="6"/>
        <v>1345.0595199687998</v>
      </c>
      <c r="AD18" s="32">
        <f t="shared" si="7"/>
        <v>1431.3826367633346</v>
      </c>
      <c r="AF18">
        <v>1</v>
      </c>
      <c r="AH18" s="35">
        <f t="shared" si="8"/>
        <v>1150.8797782247261</v>
      </c>
      <c r="AI18" s="35">
        <f t="shared" si="8"/>
        <v>1244.1872053837992</v>
      </c>
      <c r="AJ18" s="35">
        <f t="shared" si="8"/>
        <v>1345.0595199687998</v>
      </c>
      <c r="AK18" s="35">
        <f t="shared" si="8"/>
        <v>1431.3826367633346</v>
      </c>
    </row>
    <row r="19" spans="1:37" x14ac:dyDescent="0.2">
      <c r="A19" s="33" t="s">
        <v>14</v>
      </c>
      <c r="B19" s="37">
        <v>3559.2</v>
      </c>
      <c r="C19" s="37">
        <v>4792.5</v>
      </c>
      <c r="E19" s="47">
        <f t="shared" si="3"/>
        <v>1.0176550036143654</v>
      </c>
      <c r="F19" s="47"/>
      <c r="G19" s="37">
        <f t="shared" si="0"/>
        <v>3497.4524641051521</v>
      </c>
      <c r="H19" s="37">
        <f t="shared" si="1"/>
        <v>3559.2</v>
      </c>
      <c r="I19" s="37">
        <f t="shared" si="1"/>
        <v>3622.0376888642495</v>
      </c>
      <c r="J19" s="37">
        <f t="shared" si="2"/>
        <v>3685.9847773525157</v>
      </c>
      <c r="K19" s="37">
        <f t="shared" si="2"/>
        <v>3751.0608519191705</v>
      </c>
      <c r="L19" s="37">
        <f t="shared" si="2"/>
        <v>3817.2858448175084</v>
      </c>
      <c r="M19" s="37">
        <f t="shared" si="2"/>
        <v>3884.6800402048275</v>
      </c>
      <c r="N19" s="37">
        <f t="shared" si="2"/>
        <v>3953.2640803552972</v>
      </c>
      <c r="O19" s="37">
        <f t="shared" si="2"/>
        <v>4023.0589719825111</v>
      </c>
      <c r="P19" s="37">
        <f t="shared" si="2"/>
        <v>4094.0860926736677</v>
      </c>
      <c r="Q19" s="37">
        <f t="shared" si="2"/>
        <v>4166.3671974373447</v>
      </c>
      <c r="R19" s="37">
        <f t="shared" si="2"/>
        <v>4239.9244253668749</v>
      </c>
      <c r="S19" s="37">
        <f t="shared" si="2"/>
        <v>4314.7803064213631</v>
      </c>
      <c r="T19" s="37">
        <f t="shared" si="2"/>
        <v>4390.9577683264251</v>
      </c>
      <c r="U19" s="37">
        <f t="shared" si="2"/>
        <v>4468.4801435967538</v>
      </c>
      <c r="V19" s="37">
        <f t="shared" si="2"/>
        <v>4547.3711766826746</v>
      </c>
      <c r="W19" s="37">
        <f t="shared" si="2"/>
        <v>4627.6550312428681</v>
      </c>
      <c r="X19" s="37">
        <f t="shared" si="2"/>
        <v>4709.356297545497</v>
      </c>
      <c r="Y19" s="37">
        <f t="shared" ref="Y19" si="9">X19*$E19</f>
        <v>4792.4999999999973</v>
      </c>
      <c r="Z19" s="37"/>
      <c r="AA19" s="37">
        <f t="shared" si="4"/>
        <v>3623.1471564482176</v>
      </c>
      <c r="AB19" s="32">
        <f t="shared" si="5"/>
        <v>3954.4750060067627</v>
      </c>
      <c r="AC19" s="32">
        <f t="shared" si="6"/>
        <v>4316.1019682297519</v>
      </c>
      <c r="AD19" s="32">
        <f t="shared" si="7"/>
        <v>4628.1275018236802</v>
      </c>
      <c r="AF19">
        <v>0</v>
      </c>
      <c r="AH19" s="35">
        <f t="shared" si="8"/>
        <v>0</v>
      </c>
      <c r="AI19" s="35">
        <f t="shared" si="8"/>
        <v>0</v>
      </c>
      <c r="AJ19" s="35">
        <f t="shared" si="8"/>
        <v>0</v>
      </c>
      <c r="AK19" s="35">
        <f t="shared" si="8"/>
        <v>0</v>
      </c>
    </row>
    <row r="20" spans="1:37" x14ac:dyDescent="0.2">
      <c r="A20" s="33" t="s">
        <v>35</v>
      </c>
      <c r="B20" s="37">
        <v>1544.6</v>
      </c>
      <c r="C20" s="37">
        <v>1857.1</v>
      </c>
      <c r="E20" s="47">
        <f t="shared" si="3"/>
        <v>1.0108972503581164</v>
      </c>
      <c r="F20" s="47"/>
      <c r="G20" s="37">
        <f t="shared" si="0"/>
        <v>1527.9495512059373</v>
      </c>
      <c r="H20" s="37">
        <f t="shared" si="1"/>
        <v>1544.6</v>
      </c>
      <c r="I20" s="37">
        <f t="shared" si="1"/>
        <v>1561.4318929031465</v>
      </c>
      <c r="J20" s="37">
        <f t="shared" ref="J20:Y35" si="10">I20*$E20</f>
        <v>1578.4472071572598</v>
      </c>
      <c r="K20" s="37">
        <f t="shared" si="10"/>
        <v>1595.647941550722</v>
      </c>
      <c r="L20" s="37">
        <f t="shared" si="10"/>
        <v>1613.0361166532132</v>
      </c>
      <c r="M20" s="37">
        <f t="shared" si="10"/>
        <v>1630.613775053067</v>
      </c>
      <c r="N20" s="37">
        <f t="shared" si="10"/>
        <v>1648.3829815972135</v>
      </c>
      <c r="O20" s="37">
        <f t="shared" si="10"/>
        <v>1666.3458236337367</v>
      </c>
      <c r="P20" s="37">
        <f t="shared" si="10"/>
        <v>1684.5044112570752</v>
      </c>
      <c r="Q20" s="37">
        <f t="shared" si="10"/>
        <v>1702.8608775558951</v>
      </c>
      <c r="R20" s="37">
        <f t="shared" si="10"/>
        <v>1721.4173788636635</v>
      </c>
      <c r="S20" s="37">
        <f t="shared" si="10"/>
        <v>1740.1760950119533</v>
      </c>
      <c r="T20" s="37">
        <f t="shared" si="10"/>
        <v>1759.1392295865078</v>
      </c>
      <c r="U20" s="37">
        <f t="shared" si="10"/>
        <v>1778.309010186096</v>
      </c>
      <c r="V20" s="37">
        <f t="shared" si="10"/>
        <v>1797.6876886841881</v>
      </c>
      <c r="W20" s="37">
        <f t="shared" si="10"/>
        <v>1817.2775414934833</v>
      </c>
      <c r="X20" s="37">
        <f t="shared" si="10"/>
        <v>1837.0808698333201</v>
      </c>
      <c r="Y20" s="37">
        <f t="shared" si="10"/>
        <v>1857.1</v>
      </c>
      <c r="Z20" s="37"/>
      <c r="AA20" s="37">
        <f t="shared" si="4"/>
        <v>1561.6153185634132</v>
      </c>
      <c r="AB20" s="32">
        <f t="shared" si="5"/>
        <v>1648.5766216388608</v>
      </c>
      <c r="AC20" s="32">
        <f t="shared" si="6"/>
        <v>1740.3805182408232</v>
      </c>
      <c r="AD20" s="32">
        <f t="shared" si="7"/>
        <v>1817.3487000036639</v>
      </c>
      <c r="AF20">
        <v>0</v>
      </c>
      <c r="AH20" s="35">
        <f t="shared" si="8"/>
        <v>0</v>
      </c>
      <c r="AI20" s="35">
        <f t="shared" si="8"/>
        <v>0</v>
      </c>
      <c r="AJ20" s="35">
        <f t="shared" si="8"/>
        <v>0</v>
      </c>
      <c r="AK20" s="35">
        <f t="shared" si="8"/>
        <v>0</v>
      </c>
    </row>
    <row r="21" spans="1:37" x14ac:dyDescent="0.2">
      <c r="A21" s="33" t="s">
        <v>38</v>
      </c>
      <c r="B21" s="37">
        <v>1387</v>
      </c>
      <c r="C21" s="37">
        <v>1822.6</v>
      </c>
      <c r="E21" s="47">
        <f t="shared" si="3"/>
        <v>1.0161956870608708</v>
      </c>
      <c r="F21" s="47"/>
      <c r="G21" s="37">
        <f t="shared" si="0"/>
        <v>1364.8945942799674</v>
      </c>
      <c r="H21" s="37">
        <f t="shared" si="1"/>
        <v>1387</v>
      </c>
      <c r="I21" s="37">
        <f t="shared" si="1"/>
        <v>1409.4634179534278</v>
      </c>
      <c r="J21" s="37">
        <f t="shared" si="10"/>
        <v>1432.2906463943468</v>
      </c>
      <c r="K21" s="37">
        <f t="shared" si="10"/>
        <v>1455.4875774835621</v>
      </c>
      <c r="L21" s="37">
        <f t="shared" si="10"/>
        <v>1479.0601988094709</v>
      </c>
      <c r="M21" s="37">
        <f t="shared" si="10"/>
        <v>1503.0145949335783</v>
      </c>
      <c r="N21" s="37">
        <f t="shared" si="10"/>
        <v>1527.3569489610441</v>
      </c>
      <c r="O21" s="37">
        <f t="shared" si="10"/>
        <v>1552.0935441366635</v>
      </c>
      <c r="P21" s="37">
        <f t="shared" si="10"/>
        <v>1577.2307654666988</v>
      </c>
      <c r="Q21" s="37">
        <f t="shared" si="10"/>
        <v>1602.7751013669752</v>
      </c>
      <c r="R21" s="37">
        <f t="shared" si="10"/>
        <v>1628.7331453376703</v>
      </c>
      <c r="S21" s="37">
        <f t="shared" si="10"/>
        <v>1655.111597665227</v>
      </c>
      <c r="T21" s="37">
        <f t="shared" si="10"/>
        <v>1681.9172671518309</v>
      </c>
      <c r="U21" s="37">
        <f t="shared" si="10"/>
        <v>1709.1570728728971</v>
      </c>
      <c r="V21" s="37">
        <f t="shared" si="10"/>
        <v>1736.8380459630205</v>
      </c>
      <c r="W21" s="37">
        <f t="shared" si="10"/>
        <v>1764.967331430852</v>
      </c>
      <c r="X21" s="37">
        <f t="shared" si="10"/>
        <v>1793.5521900033664</v>
      </c>
      <c r="Y21" s="37">
        <f t="shared" si="10"/>
        <v>1822.6000000000004</v>
      </c>
      <c r="Z21" s="37"/>
      <c r="AA21" s="37">
        <f t="shared" si="4"/>
        <v>1409.8272472222609</v>
      </c>
      <c r="AB21" s="32">
        <f t="shared" si="5"/>
        <v>1527.7512104614912</v>
      </c>
      <c r="AC21" s="32">
        <f t="shared" si="6"/>
        <v>1655.5388368789202</v>
      </c>
      <c r="AD21" s="32">
        <f t="shared" si="7"/>
        <v>1765.1191891324131</v>
      </c>
      <c r="AF21">
        <v>1</v>
      </c>
      <c r="AH21" s="35">
        <f t="shared" si="8"/>
        <v>1409.8272472222609</v>
      </c>
      <c r="AI21" s="35">
        <f t="shared" si="8"/>
        <v>1527.7512104614912</v>
      </c>
      <c r="AJ21" s="35">
        <f t="shared" si="8"/>
        <v>1655.5388368789202</v>
      </c>
      <c r="AK21" s="35">
        <f t="shared" si="8"/>
        <v>1765.1191891324131</v>
      </c>
    </row>
    <row r="22" spans="1:37" x14ac:dyDescent="0.2">
      <c r="A22" s="33" t="s">
        <v>48</v>
      </c>
      <c r="B22" s="37">
        <v>674</v>
      </c>
      <c r="C22" s="37">
        <v>798.3</v>
      </c>
      <c r="E22" s="47">
        <f t="shared" si="3"/>
        <v>1.0100058658139714</v>
      </c>
      <c r="F22" s="47"/>
      <c r="G22" s="37">
        <f t="shared" si="0"/>
        <v>667.32285703788284</v>
      </c>
      <c r="H22" s="37">
        <f t="shared" si="1"/>
        <v>674</v>
      </c>
      <c r="I22" s="37">
        <f t="shared" si="1"/>
        <v>680.74395355861679</v>
      </c>
      <c r="J22" s="37">
        <f t="shared" si="10"/>
        <v>687.55538621159667</v>
      </c>
      <c r="K22" s="37">
        <f t="shared" si="10"/>
        <v>694.43497314570322</v>
      </c>
      <c r="L22" s="37">
        <f t="shared" si="10"/>
        <v>701.383396303528</v>
      </c>
      <c r="M22" s="37">
        <f t="shared" si="10"/>
        <v>708.40134445108868</v>
      </c>
      <c r="N22" s="37">
        <f t="shared" si="10"/>
        <v>715.48951324610323</v>
      </c>
      <c r="O22" s="37">
        <f t="shared" si="10"/>
        <v>722.6486053069475</v>
      </c>
      <c r="P22" s="37">
        <f t="shared" si="10"/>
        <v>729.87933028230248</v>
      </c>
      <c r="Q22" s="37">
        <f t="shared" si="10"/>
        <v>737.18240492149857</v>
      </c>
      <c r="R22" s="37">
        <f t="shared" si="10"/>
        <v>744.55855314556391</v>
      </c>
      <c r="S22" s="37">
        <f t="shared" si="10"/>
        <v>752.00850611898318</v>
      </c>
      <c r="T22" s="37">
        <f t="shared" si="10"/>
        <v>759.53300232217487</v>
      </c>
      <c r="U22" s="37">
        <f t="shared" si="10"/>
        <v>767.13278762469338</v>
      </c>
      <c r="V22" s="37">
        <f t="shared" si="10"/>
        <v>774.80861535916392</v>
      </c>
      <c r="W22" s="37">
        <f t="shared" si="10"/>
        <v>782.56124639595669</v>
      </c>
      <c r="X22" s="37">
        <f t="shared" si="10"/>
        <v>790.39144921860884</v>
      </c>
      <c r="Y22" s="37">
        <f t="shared" si="10"/>
        <v>798.30000000000064</v>
      </c>
      <c r="Z22" s="37"/>
      <c r="AA22" s="37">
        <f t="shared" si="4"/>
        <v>680.81143399075995</v>
      </c>
      <c r="AB22" s="32">
        <f t="shared" si="5"/>
        <v>715.56043791799391</v>
      </c>
      <c r="AC22" s="32">
        <f t="shared" si="6"/>
        <v>752.08305082658285</v>
      </c>
      <c r="AD22" s="32">
        <f t="shared" si="7"/>
        <v>782.58710365790978</v>
      </c>
      <c r="AF22">
        <v>0</v>
      </c>
      <c r="AH22" s="35">
        <f t="shared" si="8"/>
        <v>0</v>
      </c>
      <c r="AI22" s="35">
        <f t="shared" si="8"/>
        <v>0</v>
      </c>
      <c r="AJ22" s="35">
        <f t="shared" si="8"/>
        <v>0</v>
      </c>
      <c r="AK22" s="35">
        <f t="shared" si="8"/>
        <v>0</v>
      </c>
    </row>
    <row r="23" spans="1:37" x14ac:dyDescent="0.2">
      <c r="A23" s="33" t="s">
        <v>33</v>
      </c>
      <c r="B23" s="37">
        <v>2371</v>
      </c>
      <c r="C23" s="37">
        <v>3256.6</v>
      </c>
      <c r="E23" s="47">
        <f t="shared" si="3"/>
        <v>1.0188442893475484</v>
      </c>
      <c r="F23" s="47"/>
      <c r="G23" s="37">
        <f t="shared" si="0"/>
        <v>2327.1465765571993</v>
      </c>
      <c r="H23" s="37">
        <f t="shared" si="1"/>
        <v>2371</v>
      </c>
      <c r="I23" s="37">
        <f t="shared" si="1"/>
        <v>2415.6798100430374</v>
      </c>
      <c r="J23" s="37">
        <f t="shared" si="10"/>
        <v>2461.2015793545193</v>
      </c>
      <c r="K23" s="37">
        <f t="shared" si="10"/>
        <v>2507.5811740585191</v>
      </c>
      <c r="L23" s="37">
        <f t="shared" si="10"/>
        <v>2554.8347592649429</v>
      </c>
      <c r="M23" s="37">
        <f t="shared" si="10"/>
        <v>2602.9788047037059</v>
      </c>
      <c r="N23" s="37">
        <f t="shared" si="10"/>
        <v>2652.0300904650785</v>
      </c>
      <c r="O23" s="37">
        <f t="shared" si="10"/>
        <v>2702.0057128482076</v>
      </c>
      <c r="P23" s="37">
        <f t="shared" si="10"/>
        <v>2752.9230903198481</v>
      </c>
      <c r="Q23" s="37">
        <f t="shared" si="10"/>
        <v>2804.7999695853828</v>
      </c>
      <c r="R23" s="37">
        <f t="shared" si="10"/>
        <v>2857.6544317742446</v>
      </c>
      <c r="S23" s="37">
        <f t="shared" si="10"/>
        <v>2911.5048987419027</v>
      </c>
      <c r="T23" s="37">
        <f t="shared" si="10"/>
        <v>2966.3701394905997</v>
      </c>
      <c r="U23" s="37">
        <f t="shared" si="10"/>
        <v>3022.2692767110884</v>
      </c>
      <c r="V23" s="37">
        <f t="shared" si="10"/>
        <v>3079.221793447638</v>
      </c>
      <c r="W23" s="37">
        <f t="shared" si="10"/>
        <v>3137.2475398886422</v>
      </c>
      <c r="X23" s="37">
        <f t="shared" si="10"/>
        <v>3196.3667402851884</v>
      </c>
      <c r="Y23" s="37">
        <f t="shared" si="10"/>
        <v>3256.6000000000026</v>
      </c>
      <c r="Z23" s="37"/>
      <c r="AA23" s="37">
        <f t="shared" si="4"/>
        <v>2416.5218280026552</v>
      </c>
      <c r="AB23" s="32">
        <f t="shared" si="5"/>
        <v>2652.9544915203564</v>
      </c>
      <c r="AC23" s="32">
        <f t="shared" si="6"/>
        <v>2912.5197432606437</v>
      </c>
      <c r="AD23" s="32">
        <f t="shared" si="7"/>
        <v>3137.6120245404895</v>
      </c>
      <c r="AF23">
        <v>1</v>
      </c>
      <c r="AH23" s="35">
        <f t="shared" si="8"/>
        <v>2416.5218280026552</v>
      </c>
      <c r="AI23" s="35">
        <f t="shared" si="8"/>
        <v>2652.9544915203564</v>
      </c>
      <c r="AJ23" s="35">
        <f t="shared" si="8"/>
        <v>2912.5197432606437</v>
      </c>
      <c r="AK23" s="35">
        <f t="shared" si="8"/>
        <v>3137.6120245404895</v>
      </c>
    </row>
    <row r="24" spans="1:37" x14ac:dyDescent="0.2">
      <c r="A24" s="33" t="s">
        <v>26</v>
      </c>
      <c r="B24" s="37">
        <v>1299.4000000000001</v>
      </c>
      <c r="C24" s="37">
        <v>1744</v>
      </c>
      <c r="E24" s="47">
        <f t="shared" si="3"/>
        <v>1.0174612073150973</v>
      </c>
      <c r="F24" s="47"/>
      <c r="G24" s="37">
        <f t="shared" si="0"/>
        <v>1277.1002871243516</v>
      </c>
      <c r="H24" s="37">
        <f t="shared" ref="H24:I43" si="11">G24*$E24</f>
        <v>1299.4000000000001</v>
      </c>
      <c r="I24" s="37">
        <f t="shared" si="11"/>
        <v>1322.0890927852374</v>
      </c>
      <c r="J24" s="37">
        <f t="shared" si="10"/>
        <v>1345.1743645233894</v>
      </c>
      <c r="K24" s="37">
        <f t="shared" si="10"/>
        <v>1368.6627329772864</v>
      </c>
      <c r="L24" s="37">
        <f t="shared" si="10"/>
        <v>1392.5612367022504</v>
      </c>
      <c r="M24" s="37">
        <f t="shared" si="10"/>
        <v>1416.8770371552766</v>
      </c>
      <c r="N24" s="37">
        <f t="shared" si="10"/>
        <v>1441.6174208410457</v>
      </c>
      <c r="O24" s="37">
        <f t="shared" si="10"/>
        <v>1466.7898014954071</v>
      </c>
      <c r="P24" s="37">
        <f t="shared" si="10"/>
        <v>1492.4017223069889</v>
      </c>
      <c r="Q24" s="37">
        <f t="shared" si="10"/>
        <v>1518.4608581775994</v>
      </c>
      <c r="R24" s="37">
        <f t="shared" si="10"/>
        <v>1544.975018022099</v>
      </c>
      <c r="S24" s="37">
        <f t="shared" si="10"/>
        <v>1571.952147108429</v>
      </c>
      <c r="T24" s="37">
        <f t="shared" si="10"/>
        <v>1599.4003294385016</v>
      </c>
      <c r="U24" s="37">
        <f t="shared" si="10"/>
        <v>1627.3277901706622</v>
      </c>
      <c r="V24" s="37">
        <f t="shared" si="10"/>
        <v>1655.7428980844511</v>
      </c>
      <c r="W24" s="37">
        <f t="shared" si="10"/>
        <v>1684.6541680884036</v>
      </c>
      <c r="X24" s="37">
        <f t="shared" si="10"/>
        <v>1714.0702637716379</v>
      </c>
      <c r="Y24" s="37">
        <f t="shared" si="10"/>
        <v>1743.999999999998</v>
      </c>
      <c r="Z24" s="37"/>
      <c r="AA24" s="37">
        <f t="shared" si="4"/>
        <v>1322.4852954820531</v>
      </c>
      <c r="AB24" s="32">
        <f t="shared" si="5"/>
        <v>1442.0494437001937</v>
      </c>
      <c r="AC24" s="32">
        <f t="shared" si="6"/>
        <v>1572.4232285834582</v>
      </c>
      <c r="AD24" s="32">
        <f t="shared" si="7"/>
        <v>1684.8224433148307</v>
      </c>
      <c r="AF24">
        <v>0</v>
      </c>
      <c r="AH24" s="35">
        <f t="shared" si="8"/>
        <v>0</v>
      </c>
      <c r="AI24" s="35">
        <f t="shared" si="8"/>
        <v>0</v>
      </c>
      <c r="AJ24" s="35">
        <f t="shared" si="8"/>
        <v>0</v>
      </c>
      <c r="AK24" s="35">
        <f t="shared" si="8"/>
        <v>0</v>
      </c>
    </row>
    <row r="25" spans="1:37" x14ac:dyDescent="0.2">
      <c r="A25" s="33" t="s">
        <v>7</v>
      </c>
      <c r="B25" s="37">
        <v>2147.6</v>
      </c>
      <c r="C25" s="37">
        <v>3035.8</v>
      </c>
      <c r="E25" s="47">
        <f t="shared" si="3"/>
        <v>1.0205689212600353</v>
      </c>
      <c r="F25" s="47"/>
      <c r="G25" s="37">
        <f t="shared" si="0"/>
        <v>2104.316480016349</v>
      </c>
      <c r="H25" s="37">
        <f t="shared" si="11"/>
        <v>2147.6</v>
      </c>
      <c r="I25" s="37">
        <f t="shared" si="11"/>
        <v>2191.7738152980519</v>
      </c>
      <c r="J25" s="37">
        <f t="shared" si="10"/>
        <v>2236.8562383247245</v>
      </c>
      <c r="K25" s="37">
        <f t="shared" si="10"/>
        <v>2282.8659581608445</v>
      </c>
      <c r="L25" s="37">
        <f t="shared" si="10"/>
        <v>2329.8220483014697</v>
      </c>
      <c r="M25" s="37">
        <f t="shared" si="10"/>
        <v>2377.7439745628767</v>
      </c>
      <c r="N25" s="37">
        <f t="shared" si="10"/>
        <v>2426.6516031521837</v>
      </c>
      <c r="O25" s="37">
        <f t="shared" si="10"/>
        <v>2476.5652089029595</v>
      </c>
      <c r="P25" s="37">
        <f t="shared" si="10"/>
        <v>2527.5054836802274</v>
      </c>
      <c r="Q25" s="37">
        <f t="shared" si="10"/>
        <v>2579.4935449583536</v>
      </c>
      <c r="R25" s="37">
        <f t="shared" si="10"/>
        <v>2632.5509445753714</v>
      </c>
      <c r="S25" s="37">
        <f t="shared" si="10"/>
        <v>2686.6996776673736</v>
      </c>
      <c r="T25" s="37">
        <f t="shared" si="10"/>
        <v>2741.9621917866762</v>
      </c>
      <c r="U25" s="37">
        <f t="shared" si="10"/>
        <v>2798.3613962075301</v>
      </c>
      <c r="V25" s="37">
        <f t="shared" si="10"/>
        <v>2855.920671423245</v>
      </c>
      <c r="W25" s="37">
        <f t="shared" si="10"/>
        <v>2914.6638788386567</v>
      </c>
      <c r="X25" s="37">
        <f t="shared" si="10"/>
        <v>2974.615370661958</v>
      </c>
      <c r="Y25" s="37">
        <f t="shared" si="10"/>
        <v>3035.7999999999943</v>
      </c>
      <c r="Z25" s="37"/>
      <c r="AA25" s="37">
        <f t="shared" si="4"/>
        <v>2192.6824983599936</v>
      </c>
      <c r="AB25" s="32">
        <f t="shared" si="5"/>
        <v>2427.6576637199432</v>
      </c>
      <c r="AC25" s="32">
        <f t="shared" si="6"/>
        <v>2687.8135510390612</v>
      </c>
      <c r="AD25" s="32">
        <f t="shared" si="7"/>
        <v>2915.0666403079535</v>
      </c>
      <c r="AF25">
        <v>0</v>
      </c>
      <c r="AH25" s="35">
        <f t="shared" si="8"/>
        <v>0</v>
      </c>
      <c r="AI25" s="35">
        <f t="shared" si="8"/>
        <v>0</v>
      </c>
      <c r="AJ25" s="35">
        <f t="shared" si="8"/>
        <v>0</v>
      </c>
      <c r="AK25" s="35">
        <f t="shared" si="8"/>
        <v>0</v>
      </c>
    </row>
    <row r="26" spans="1:37" x14ac:dyDescent="0.2">
      <c r="A26" s="33" t="s">
        <v>10</v>
      </c>
      <c r="B26" s="37">
        <v>1686.8</v>
      </c>
      <c r="C26" s="37">
        <v>2465.6</v>
      </c>
      <c r="E26" s="47">
        <f t="shared" si="3"/>
        <v>1.0225806959249581</v>
      </c>
      <c r="F26" s="47"/>
      <c r="G26" s="37">
        <f t="shared" si="0"/>
        <v>1649.5519685849667</v>
      </c>
      <c r="H26" s="37">
        <f t="shared" si="11"/>
        <v>1686.8</v>
      </c>
      <c r="I26" s="37">
        <f t="shared" si="11"/>
        <v>1724.8891178862193</v>
      </c>
      <c r="J26" s="37">
        <f t="shared" si="10"/>
        <v>1763.8383145614773</v>
      </c>
      <c r="K26" s="37">
        <f t="shared" si="10"/>
        <v>1803.6670112033808</v>
      </c>
      <c r="L26" s="37">
        <f t="shared" si="10"/>
        <v>1844.3950675332424</v>
      </c>
      <c r="M26" s="37">
        <f t="shared" si="10"/>
        <v>1886.0427917187033</v>
      </c>
      <c r="N26" s="37">
        <f t="shared" si="10"/>
        <v>1928.6309504999624</v>
      </c>
      <c r="O26" s="37">
        <f t="shared" si="10"/>
        <v>1972.180779544665</v>
      </c>
      <c r="P26" s="37">
        <f t="shared" si="10"/>
        <v>2016.7139940366101</v>
      </c>
      <c r="Q26" s="37">
        <f t="shared" si="10"/>
        <v>2062.2527995035584</v>
      </c>
      <c r="R26" s="37">
        <f t="shared" si="10"/>
        <v>2108.8199028895419</v>
      </c>
      <c r="S26" s="37">
        <f t="shared" si="10"/>
        <v>2156.4385238771906</v>
      </c>
      <c r="T26" s="37">
        <f t="shared" si="10"/>
        <v>2205.1324064657269</v>
      </c>
      <c r="U26" s="37">
        <f t="shared" si="10"/>
        <v>2254.9258308104008</v>
      </c>
      <c r="V26" s="37">
        <f t="shared" si="10"/>
        <v>2305.8436253292643</v>
      </c>
      <c r="W26" s="37">
        <f t="shared" si="10"/>
        <v>2357.9111790833276</v>
      </c>
      <c r="X26" s="37">
        <f t="shared" si="10"/>
        <v>2411.1544544362678</v>
      </c>
      <c r="Y26" s="37">
        <f t="shared" si="10"/>
        <v>2465.6000000000013</v>
      </c>
      <c r="Z26" s="37"/>
      <c r="AA26" s="37">
        <f t="shared" si="4"/>
        <v>1725.7492824472088</v>
      </c>
      <c r="AB26" s="32">
        <f t="shared" si="5"/>
        <v>1929.5927166666365</v>
      </c>
      <c r="AC26" s="32">
        <f t="shared" si="6"/>
        <v>2157.5138927092839</v>
      </c>
      <c r="AD26" s="32">
        <f t="shared" si="7"/>
        <v>2358.3030862829532</v>
      </c>
      <c r="AF26">
        <v>0</v>
      </c>
      <c r="AH26" s="35">
        <f t="shared" si="8"/>
        <v>0</v>
      </c>
      <c r="AI26" s="35">
        <f t="shared" si="8"/>
        <v>0</v>
      </c>
      <c r="AJ26" s="35">
        <f t="shared" si="8"/>
        <v>0</v>
      </c>
      <c r="AK26" s="35">
        <f t="shared" si="8"/>
        <v>0</v>
      </c>
    </row>
    <row r="27" spans="1:37" x14ac:dyDescent="0.2">
      <c r="A27" s="33" t="s">
        <v>16</v>
      </c>
      <c r="B27" s="37">
        <v>2430.6</v>
      </c>
      <c r="C27" s="37">
        <v>3591.3</v>
      </c>
      <c r="E27" s="47">
        <f t="shared" si="3"/>
        <v>1.0232289871662075</v>
      </c>
      <c r="F27" s="47"/>
      <c r="G27" s="37">
        <f t="shared" si="0"/>
        <v>2375.4213675390993</v>
      </c>
      <c r="H27" s="37">
        <f t="shared" si="11"/>
        <v>2430.6</v>
      </c>
      <c r="I27" s="37">
        <f t="shared" si="11"/>
        <v>2487.0603762061837</v>
      </c>
      <c r="J27" s="37">
        <f t="shared" si="10"/>
        <v>2544.8322697666604</v>
      </c>
      <c r="K27" s="37">
        <f t="shared" si="10"/>
        <v>2603.9461459012209</v>
      </c>
      <c r="L27" s="37">
        <f t="shared" si="10"/>
        <v>2664.4331775058558</v>
      </c>
      <c r="M27" s="37">
        <f t="shared" si="10"/>
        <v>2726.3252615913566</v>
      </c>
      <c r="N27" s="37">
        <f t="shared" si="10"/>
        <v>2789.6550361037694</v>
      </c>
      <c r="O27" s="37">
        <f t="shared" si="10"/>
        <v>2854.45589713557</v>
      </c>
      <c r="P27" s="37">
        <f t="shared" si="10"/>
        <v>2920.7620165366375</v>
      </c>
      <c r="Q27" s="37">
        <f t="shared" si="10"/>
        <v>2988.6083599343133</v>
      </c>
      <c r="R27" s="37">
        <f t="shared" si="10"/>
        <v>3058.0307051720479</v>
      </c>
      <c r="S27" s="37">
        <f t="shared" si="10"/>
        <v>3129.0656611763579</v>
      </c>
      <c r="T27" s="37">
        <f t="shared" si="10"/>
        <v>3201.7506872620443</v>
      </c>
      <c r="U27" s="37">
        <f t="shared" si="10"/>
        <v>3276.1241128858501</v>
      </c>
      <c r="V27" s="37">
        <f t="shared" si="10"/>
        <v>3352.2251578589785</v>
      </c>
      <c r="W27" s="37">
        <f t="shared" si="10"/>
        <v>3430.0939530291225</v>
      </c>
      <c r="X27" s="37">
        <f t="shared" si="10"/>
        <v>3509.7715614429217</v>
      </c>
      <c r="Y27" s="37">
        <f t="shared" si="10"/>
        <v>3591.2999999999993</v>
      </c>
      <c r="Z27" s="37"/>
      <c r="AA27" s="37">
        <f t="shared" si="4"/>
        <v>2488.3720318826331</v>
      </c>
      <c r="AB27" s="32">
        <f t="shared" si="5"/>
        <v>2791.1262777746374</v>
      </c>
      <c r="AC27" s="32">
        <f t="shared" si="6"/>
        <v>3130.7159052861221</v>
      </c>
      <c r="AD27" s="32">
        <f t="shared" si="7"/>
        <v>3430.6968907770074</v>
      </c>
      <c r="AF27">
        <v>1</v>
      </c>
      <c r="AH27" s="35">
        <f t="shared" si="8"/>
        <v>2488.3720318826331</v>
      </c>
      <c r="AI27" s="35">
        <f t="shared" si="8"/>
        <v>2791.1262777746374</v>
      </c>
      <c r="AJ27" s="35">
        <f t="shared" si="8"/>
        <v>3130.7159052861221</v>
      </c>
      <c r="AK27" s="35">
        <f t="shared" si="8"/>
        <v>3430.6968907770074</v>
      </c>
    </row>
    <row r="28" spans="1:37" x14ac:dyDescent="0.2">
      <c r="A28" s="33" t="s">
        <v>44</v>
      </c>
      <c r="B28" s="37">
        <v>1584.8</v>
      </c>
      <c r="C28" s="37">
        <v>2066.8000000000002</v>
      </c>
      <c r="E28" s="47">
        <f t="shared" si="3"/>
        <v>1.0157428270958917</v>
      </c>
      <c r="F28" s="47"/>
      <c r="G28" s="37">
        <f t="shared" si="0"/>
        <v>1560.2374515713771</v>
      </c>
      <c r="H28" s="37">
        <f t="shared" si="11"/>
        <v>1584.8</v>
      </c>
      <c r="I28" s="37">
        <f t="shared" si="11"/>
        <v>1609.7492323815691</v>
      </c>
      <c r="J28" s="37">
        <f t="shared" si="10"/>
        <v>1635.0912362146964</v>
      </c>
      <c r="K28" s="37">
        <f t="shared" si="10"/>
        <v>1660.8321948324322</v>
      </c>
      <c r="L28" s="37">
        <f t="shared" si="10"/>
        <v>1686.9783889109694</v>
      </c>
      <c r="M28" s="37">
        <f t="shared" si="10"/>
        <v>1713.5361980021007</v>
      </c>
      <c r="N28" s="37">
        <f t="shared" si="10"/>
        <v>1740.5121020897993</v>
      </c>
      <c r="O28" s="37">
        <f t="shared" si="10"/>
        <v>1767.9126831713061</v>
      </c>
      <c r="P28" s="37">
        <f t="shared" si="10"/>
        <v>1795.7446268631059</v>
      </c>
      <c r="Q28" s="37">
        <f t="shared" si="10"/>
        <v>1824.0147240321883</v>
      </c>
      <c r="R28" s="37">
        <f t="shared" si="10"/>
        <v>1852.7298724529876</v>
      </c>
      <c r="S28" s="37">
        <f t="shared" si="10"/>
        <v>1881.8970784904084</v>
      </c>
      <c r="T28" s="37">
        <f t="shared" si="10"/>
        <v>1911.5234588093465</v>
      </c>
      <c r="U28" s="37">
        <f t="shared" si="10"/>
        <v>1941.6162421111228</v>
      </c>
      <c r="V28" s="37">
        <f t="shared" si="10"/>
        <v>1972.1827708972532</v>
      </c>
      <c r="W28" s="37">
        <f t="shared" si="10"/>
        <v>2003.2305032609852</v>
      </c>
      <c r="X28" s="37">
        <f t="shared" si="10"/>
        <v>2034.7670147070389</v>
      </c>
      <c r="Y28" s="37">
        <f t="shared" si="10"/>
        <v>2066.7999999999956</v>
      </c>
      <c r="Z28" s="37"/>
      <c r="AA28" s="37">
        <f t="shared" si="4"/>
        <v>1610.1420230000149</v>
      </c>
      <c r="AB28" s="32">
        <f t="shared" si="5"/>
        <v>1740.9367998074565</v>
      </c>
      <c r="AC28" s="32">
        <f t="shared" si="6"/>
        <v>1882.3562751792106</v>
      </c>
      <c r="AD28" s="32">
        <f t="shared" si="7"/>
        <v>2003.3934296217592</v>
      </c>
      <c r="AF28">
        <v>1</v>
      </c>
      <c r="AH28" s="35">
        <f t="shared" si="8"/>
        <v>1610.1420230000149</v>
      </c>
      <c r="AI28" s="35">
        <f t="shared" si="8"/>
        <v>1740.9367998074565</v>
      </c>
      <c r="AJ28" s="35">
        <f t="shared" si="8"/>
        <v>1882.3562751792106</v>
      </c>
      <c r="AK28" s="35">
        <f t="shared" si="8"/>
        <v>2003.3934296217592</v>
      </c>
    </row>
    <row r="29" spans="1:37" x14ac:dyDescent="0.2">
      <c r="A29" s="33" t="s">
        <v>40</v>
      </c>
      <c r="B29" s="37">
        <v>1367</v>
      </c>
      <c r="C29" s="37">
        <v>1671.5</v>
      </c>
      <c r="E29" s="47">
        <f t="shared" si="3"/>
        <v>1.0118998267463892</v>
      </c>
      <c r="F29" s="47"/>
      <c r="G29" s="37">
        <f t="shared" si="0"/>
        <v>1350.9242356482871</v>
      </c>
      <c r="H29" s="37">
        <f t="shared" si="11"/>
        <v>1367</v>
      </c>
      <c r="I29" s="37">
        <f t="shared" si="11"/>
        <v>1383.2670631623141</v>
      </c>
      <c r="J29" s="37">
        <f t="shared" si="10"/>
        <v>1399.7277015579323</v>
      </c>
      <c r="K29" s="37">
        <f t="shared" si="10"/>
        <v>1416.3842186985933</v>
      </c>
      <c r="L29" s="37">
        <f t="shared" si="10"/>
        <v>1433.2389455074265</v>
      </c>
      <c r="M29" s="37">
        <f t="shared" si="10"/>
        <v>1450.2942406451425</v>
      </c>
      <c r="N29" s="37">
        <f t="shared" si="10"/>
        <v>1467.5524908401057</v>
      </c>
      <c r="O29" s="37">
        <f t="shared" si="10"/>
        <v>1485.016111222335</v>
      </c>
      <c r="P29" s="37">
        <f t="shared" si="10"/>
        <v>1502.6875456614775</v>
      </c>
      <c r="Q29" s="37">
        <f t="shared" si="10"/>
        <v>1520.5692671088059</v>
      </c>
      <c r="R29" s="37">
        <f t="shared" si="10"/>
        <v>1538.6637779432847</v>
      </c>
      <c r="S29" s="37">
        <f t="shared" si="10"/>
        <v>1556.9736103217544</v>
      </c>
      <c r="T29" s="37">
        <f t="shared" si="10"/>
        <v>1575.5013265332834</v>
      </c>
      <c r="U29" s="37">
        <f t="shared" si="10"/>
        <v>1594.2495193577358</v>
      </c>
      <c r="V29" s="37">
        <f t="shared" si="10"/>
        <v>1613.2208124286071</v>
      </c>
      <c r="W29" s="37">
        <f t="shared" si="10"/>
        <v>1632.4178606001769</v>
      </c>
      <c r="X29" s="37">
        <f t="shared" si="10"/>
        <v>1651.8433503190304</v>
      </c>
      <c r="Y29" s="37">
        <f t="shared" si="10"/>
        <v>1671.500000000002</v>
      </c>
      <c r="Z29" s="37"/>
      <c r="AA29" s="37">
        <f t="shared" si="4"/>
        <v>1383.4606438134253</v>
      </c>
      <c r="AB29" s="32">
        <f t="shared" si="5"/>
        <v>1467.7578667752975</v>
      </c>
      <c r="AC29" s="32">
        <f t="shared" si="6"/>
        <v>1557.1915002529729</v>
      </c>
      <c r="AD29" s="32">
        <f t="shared" si="7"/>
        <v>1632.494007782605</v>
      </c>
      <c r="AF29">
        <v>1</v>
      </c>
      <c r="AH29" s="35">
        <f t="shared" si="8"/>
        <v>1383.4606438134253</v>
      </c>
      <c r="AI29" s="35">
        <f t="shared" si="8"/>
        <v>1467.7578667752975</v>
      </c>
      <c r="AJ29" s="35">
        <f t="shared" si="8"/>
        <v>1557.1915002529729</v>
      </c>
      <c r="AK29" s="35">
        <f t="shared" si="8"/>
        <v>1632.494007782605</v>
      </c>
    </row>
    <row r="30" spans="1:37" x14ac:dyDescent="0.2">
      <c r="A30" s="33" t="s">
        <v>46</v>
      </c>
      <c r="B30" s="37">
        <v>364.2</v>
      </c>
      <c r="C30" s="37">
        <v>465.8</v>
      </c>
      <c r="E30" s="47">
        <f t="shared" si="3"/>
        <v>1.0145789684909701</v>
      </c>
      <c r="F30" s="47"/>
      <c r="G30" s="37">
        <f t="shared" si="0"/>
        <v>358.96663671403655</v>
      </c>
      <c r="H30" s="37">
        <f t="shared" si="11"/>
        <v>364.2</v>
      </c>
      <c r="I30" s="37">
        <f t="shared" si="11"/>
        <v>369.5096603244113</v>
      </c>
      <c r="J30" s="37">
        <f t="shared" si="10"/>
        <v>374.89673001938996</v>
      </c>
      <c r="K30" s="37">
        <f t="shared" si="10"/>
        <v>380.36233763371035</v>
      </c>
      <c r="L30" s="37">
        <f t="shared" si="10"/>
        <v>385.90762816922393</v>
      </c>
      <c r="M30" s="37">
        <f t="shared" si="10"/>
        <v>391.53376332072804</v>
      </c>
      <c r="N30" s="37">
        <f t="shared" si="10"/>
        <v>397.24192171933186</v>
      </c>
      <c r="O30" s="37">
        <f t="shared" si="10"/>
        <v>403.03329917937037</v>
      </c>
      <c r="P30" s="37">
        <f t="shared" si="10"/>
        <v>408.90910894891812</v>
      </c>
      <c r="Q30" s="37">
        <f t="shared" si="10"/>
        <v>414.87058196395503</v>
      </c>
      <c r="R30" s="37">
        <f t="shared" si="10"/>
        <v>420.91896710623797</v>
      </c>
      <c r="S30" s="37">
        <f t="shared" si="10"/>
        <v>427.05553146493151</v>
      </c>
      <c r="T30" s="37">
        <f t="shared" si="10"/>
        <v>433.28156060205322</v>
      </c>
      <c r="U30" s="37">
        <f t="shared" si="10"/>
        <v>439.59835882178891</v>
      </c>
      <c r="V30" s="37">
        <f t="shared" si="10"/>
        <v>446.00724944373394</v>
      </c>
      <c r="W30" s="37">
        <f t="shared" si="10"/>
        <v>452.50957508011834</v>
      </c>
      <c r="X30" s="37">
        <f t="shared" si="10"/>
        <v>459.10669791707363</v>
      </c>
      <c r="Y30" s="37">
        <f t="shared" si="10"/>
        <v>465.79999999999995</v>
      </c>
      <c r="Z30" s="37"/>
      <c r="AA30" s="37">
        <f t="shared" si="4"/>
        <v>369.58707293830957</v>
      </c>
      <c r="AB30" s="32">
        <f t="shared" si="5"/>
        <v>397.32514426751447</v>
      </c>
      <c r="AC30" s="32">
        <f t="shared" si="6"/>
        <v>427.14499999179333</v>
      </c>
      <c r="AD30" s="32">
        <f t="shared" si="7"/>
        <v>452.54117414697527</v>
      </c>
      <c r="AF30">
        <v>1</v>
      </c>
      <c r="AH30" s="35">
        <f t="shared" si="8"/>
        <v>369.58707293830957</v>
      </c>
      <c r="AI30" s="35">
        <f t="shared" si="8"/>
        <v>397.32514426751447</v>
      </c>
      <c r="AJ30" s="35">
        <f t="shared" si="8"/>
        <v>427.14499999179333</v>
      </c>
      <c r="AK30" s="35">
        <f t="shared" si="8"/>
        <v>452.54117414697527</v>
      </c>
    </row>
    <row r="31" spans="1:37" x14ac:dyDescent="0.2">
      <c r="A31" s="33" t="s">
        <v>61</v>
      </c>
      <c r="B31" s="32">
        <v>1576.2</v>
      </c>
      <c r="C31" s="37">
        <v>2126.9</v>
      </c>
      <c r="E31" s="47">
        <f t="shared" si="3"/>
        <v>1.0177826517867739</v>
      </c>
      <c r="F31" s="47"/>
      <c r="G31" s="37">
        <f t="shared" si="0"/>
        <v>1548.6607059305773</v>
      </c>
      <c r="H31" s="37">
        <f t="shared" si="11"/>
        <v>1576.2</v>
      </c>
      <c r="I31" s="37">
        <f t="shared" si="11"/>
        <v>1604.2290157463131</v>
      </c>
      <c r="J31" s="37">
        <f t="shared" si="10"/>
        <v>1632.7564617195687</v>
      </c>
      <c r="K31" s="37">
        <f t="shared" si="10"/>
        <v>1661.7912013309328</v>
      </c>
      <c r="L31" s="37">
        <f t="shared" si="10"/>
        <v>1691.3422556065254</v>
      </c>
      <c r="M31" s="37">
        <f t="shared" si="10"/>
        <v>1721.4188059902328</v>
      </c>
      <c r="N31" s="37">
        <f t="shared" si="10"/>
        <v>1752.0301971963611</v>
      </c>
      <c r="O31" s="37">
        <f t="shared" si="10"/>
        <v>1783.1859401130166</v>
      </c>
      <c r="P31" s="37">
        <f t="shared" si="10"/>
        <v>1814.8957147571173</v>
      </c>
      <c r="Q31" s="37">
        <f t="shared" si="10"/>
        <v>1847.169373281951</v>
      </c>
      <c r="R31" s="37">
        <f t="shared" si="10"/>
        <v>1880.0169430382173</v>
      </c>
      <c r="S31" s="37">
        <f t="shared" si="10"/>
        <v>1913.4486296895009</v>
      </c>
      <c r="T31" s="37">
        <f t="shared" si="10"/>
        <v>1947.4748203831489</v>
      </c>
      <c r="U31" s="37">
        <f t="shared" si="10"/>
        <v>1982.1060869775324</v>
      </c>
      <c r="V31" s="37">
        <f t="shared" si="10"/>
        <v>2017.3531893266988</v>
      </c>
      <c r="W31" s="37">
        <f t="shared" si="10"/>
        <v>2053.227078623433</v>
      </c>
      <c r="X31" s="37">
        <f t="shared" si="10"/>
        <v>2089.7389008017685</v>
      </c>
      <c r="Y31" s="37">
        <f t="shared" si="10"/>
        <v>2126.9000000000019</v>
      </c>
      <c r="Z31" s="37"/>
      <c r="AA31" s="37">
        <f t="shared" si="4"/>
        <v>1604.7274769454784</v>
      </c>
      <c r="AB31" s="32">
        <f t="shared" si="5"/>
        <v>1752.5745827326507</v>
      </c>
      <c r="AC31" s="32">
        <f t="shared" si="6"/>
        <v>1914.0431706740699</v>
      </c>
      <c r="AD31" s="32">
        <f t="shared" si="7"/>
        <v>2053.4397229173005</v>
      </c>
      <c r="AF31">
        <v>1</v>
      </c>
      <c r="AH31" s="35">
        <f t="shared" si="8"/>
        <v>1604.7274769454784</v>
      </c>
      <c r="AI31" s="35">
        <f t="shared" si="8"/>
        <v>1752.5745827326507</v>
      </c>
      <c r="AJ31" s="35">
        <f t="shared" si="8"/>
        <v>1914.0431706740699</v>
      </c>
      <c r="AK31" s="35">
        <f t="shared" si="8"/>
        <v>2053.4397229173005</v>
      </c>
    </row>
    <row r="32" spans="1:37" x14ac:dyDescent="0.2">
      <c r="A32" s="33" t="s">
        <v>30</v>
      </c>
      <c r="B32" s="37">
        <v>2033.8</v>
      </c>
      <c r="C32" s="37">
        <v>2781.7</v>
      </c>
      <c r="E32" s="47">
        <f t="shared" si="3"/>
        <v>1.0185916705380258</v>
      </c>
      <c r="F32" s="47"/>
      <c r="G32" s="37">
        <f t="shared" si="0"/>
        <v>1996.6784127792205</v>
      </c>
      <c r="H32" s="37">
        <f t="shared" si="11"/>
        <v>2033.8</v>
      </c>
      <c r="I32" s="37">
        <f t="shared" si="11"/>
        <v>2071.6117395402366</v>
      </c>
      <c r="J32" s="37">
        <f t="shared" si="10"/>
        <v>2110.1264624844753</v>
      </c>
      <c r="K32" s="37">
        <f t="shared" si="10"/>
        <v>2149.3572384685563</v>
      </c>
      <c r="L32" s="37">
        <f t="shared" si="10"/>
        <v>2189.3173801146845</v>
      </c>
      <c r="M32" s="37">
        <f t="shared" si="10"/>
        <v>2230.0204475489504</v>
      </c>
      <c r="N32" s="37">
        <f t="shared" si="10"/>
        <v>2271.4802530028414</v>
      </c>
      <c r="O32" s="37">
        <f t="shared" si="10"/>
        <v>2313.7108655003017</v>
      </c>
      <c r="P32" s="37">
        <f t="shared" si="10"/>
        <v>2356.7266156319338</v>
      </c>
      <c r="Q32" s="37">
        <f t="shared" si="10"/>
        <v>2400.5421004179593</v>
      </c>
      <c r="R32" s="37">
        <f t="shared" si="10"/>
        <v>2445.1721882615902</v>
      </c>
      <c r="S32" s="37">
        <f t="shared" si="10"/>
        <v>2490.6320239944935</v>
      </c>
      <c r="T32" s="37">
        <f t="shared" si="10"/>
        <v>2536.9370340160553</v>
      </c>
      <c r="U32" s="37">
        <f t="shared" si="10"/>
        <v>2584.102931528198</v>
      </c>
      <c r="V32" s="37">
        <f t="shared" si="10"/>
        <v>2632.1457218675168</v>
      </c>
      <c r="W32" s="37">
        <f t="shared" si="10"/>
        <v>2681.081707936552</v>
      </c>
      <c r="X32" s="37">
        <f t="shared" si="10"/>
        <v>2730.9274957360358</v>
      </c>
      <c r="Y32" s="37">
        <f t="shared" si="10"/>
        <v>2781.6999999999962</v>
      </c>
      <c r="Z32" s="37"/>
      <c r="AA32" s="37">
        <f t="shared" si="4"/>
        <v>2072.3147706544978</v>
      </c>
      <c r="AB32" s="32">
        <f t="shared" si="5"/>
        <v>2272.2511123597424</v>
      </c>
      <c r="AC32" s="32">
        <f t="shared" si="6"/>
        <v>2491.4772556436592</v>
      </c>
      <c r="AD32" s="32">
        <f t="shared" si="7"/>
        <v>2681.3849751800349</v>
      </c>
      <c r="AF32">
        <v>1</v>
      </c>
      <c r="AH32" s="35">
        <f t="shared" si="8"/>
        <v>2072.3147706544978</v>
      </c>
      <c r="AI32" s="35">
        <f t="shared" si="8"/>
        <v>2272.2511123597424</v>
      </c>
      <c r="AJ32" s="35">
        <f t="shared" si="8"/>
        <v>2491.4772556436592</v>
      </c>
      <c r="AK32" s="35">
        <f t="shared" si="8"/>
        <v>2681.3849751800349</v>
      </c>
    </row>
    <row r="33" spans="1:37" x14ac:dyDescent="0.2">
      <c r="A33" s="33" t="s">
        <v>42</v>
      </c>
      <c r="B33" s="37">
        <v>1470.5</v>
      </c>
      <c r="C33" s="37">
        <v>1911.6</v>
      </c>
      <c r="E33" s="47">
        <f t="shared" si="3"/>
        <v>1.0155513362597097</v>
      </c>
      <c r="F33" s="47"/>
      <c r="G33" s="37">
        <f t="shared" si="0"/>
        <v>1447.9819458619127</v>
      </c>
      <c r="H33" s="37">
        <f t="shared" si="11"/>
        <v>1470.5</v>
      </c>
      <c r="I33" s="37">
        <f t="shared" si="11"/>
        <v>1493.3682399699032</v>
      </c>
      <c r="J33" s="37">
        <f t="shared" si="10"/>
        <v>1516.5921116292461</v>
      </c>
      <c r="K33" s="37">
        <f t="shared" si="10"/>
        <v>1540.1771455260157</v>
      </c>
      <c r="L33" s="37">
        <f t="shared" si="10"/>
        <v>1564.1289582156107</v>
      </c>
      <c r="M33" s="37">
        <f t="shared" si="10"/>
        <v>1588.4532535983712</v>
      </c>
      <c r="N33" s="37">
        <f t="shared" si="10"/>
        <v>1613.1558242779095</v>
      </c>
      <c r="O33" s="37">
        <f t="shared" si="10"/>
        <v>1638.2425529405643</v>
      </c>
      <c r="P33" s="37">
        <f t="shared" si="10"/>
        <v>1663.7194137563083</v>
      </c>
      <c r="Q33" s="37">
        <f t="shared" si="10"/>
        <v>1689.5924738014398</v>
      </c>
      <c r="R33" s="37">
        <f t="shared" si="10"/>
        <v>1715.8678945034007</v>
      </c>
      <c r="S33" s="37">
        <f t="shared" si="10"/>
        <v>1742.5519331080632</v>
      </c>
      <c r="T33" s="37">
        <f t="shared" si="10"/>
        <v>1769.6509441698338</v>
      </c>
      <c r="U33" s="37">
        <f t="shared" si="10"/>
        <v>1797.1713810649317</v>
      </c>
      <c r="V33" s="37">
        <f t="shared" si="10"/>
        <v>1825.1197975281993</v>
      </c>
      <c r="W33" s="37">
        <f t="shared" si="10"/>
        <v>1853.5028492138138</v>
      </c>
      <c r="X33" s="37">
        <f t="shared" si="10"/>
        <v>1882.3272952802679</v>
      </c>
      <c r="Y33" s="37">
        <f t="shared" si="10"/>
        <v>1911.6000000000013</v>
      </c>
      <c r="Z33" s="37"/>
      <c r="AA33" s="37">
        <f t="shared" si="4"/>
        <v>1493.7238885974157</v>
      </c>
      <c r="AB33" s="32">
        <f t="shared" si="5"/>
        <v>1613.5400005577528</v>
      </c>
      <c r="AC33" s="32">
        <f t="shared" si="6"/>
        <v>1742.9669253295338</v>
      </c>
      <c r="AD33" s="32">
        <f t="shared" si="7"/>
        <v>1853.6499806740937</v>
      </c>
      <c r="AF33">
        <v>1</v>
      </c>
      <c r="AH33" s="35">
        <f t="shared" si="8"/>
        <v>1493.7238885974157</v>
      </c>
      <c r="AI33" s="35">
        <f t="shared" si="8"/>
        <v>1613.5400005577528</v>
      </c>
      <c r="AJ33" s="35">
        <f t="shared" si="8"/>
        <v>1742.9669253295338</v>
      </c>
      <c r="AK33" s="35">
        <f t="shared" si="8"/>
        <v>1853.6499806740937</v>
      </c>
    </row>
    <row r="34" spans="1:37" x14ac:dyDescent="0.2">
      <c r="A34" s="33" t="s">
        <v>27</v>
      </c>
      <c r="B34" s="37">
        <v>2994.3</v>
      </c>
      <c r="C34" s="37">
        <v>4007.5</v>
      </c>
      <c r="E34" s="47">
        <f t="shared" si="3"/>
        <v>1.0172923477919289</v>
      </c>
      <c r="F34" s="47"/>
      <c r="G34" s="37">
        <f t="shared" si="0"/>
        <v>2943.4016745522958</v>
      </c>
      <c r="H34" s="37">
        <f t="shared" si="11"/>
        <v>2994.3</v>
      </c>
      <c r="I34" s="37">
        <f t="shared" si="11"/>
        <v>3046.078476993373</v>
      </c>
      <c r="J34" s="37">
        <f t="shared" si="10"/>
        <v>3098.7523254190514</v>
      </c>
      <c r="K34" s="37">
        <f t="shared" si="10"/>
        <v>3152.3370283512463</v>
      </c>
      <c r="L34" s="37">
        <f t="shared" si="10"/>
        <v>3206.8483366028718</v>
      </c>
      <c r="M34" s="37">
        <f t="shared" si="10"/>
        <v>3262.3022733553771</v>
      </c>
      <c r="N34" s="37">
        <f t="shared" si="10"/>
        <v>3318.7151388686384</v>
      </c>
      <c r="O34" s="37">
        <f t="shared" si="10"/>
        <v>3376.1035152722943</v>
      </c>
      <c r="P34" s="37">
        <f t="shared" si="10"/>
        <v>3434.4842714399365</v>
      </c>
      <c r="Q34" s="37">
        <f t="shared" si="10"/>
        <v>3493.8745679475855</v>
      </c>
      <c r="R34" s="37">
        <f t="shared" si="10"/>
        <v>3554.2918621179106</v>
      </c>
      <c r="S34" s="37">
        <f t="shared" si="10"/>
        <v>3615.753913151676</v>
      </c>
      <c r="T34" s="37">
        <f t="shared" si="10"/>
        <v>3678.2787873479228</v>
      </c>
      <c r="U34" s="37">
        <f t="shared" si="10"/>
        <v>3741.8848634144174</v>
      </c>
      <c r="V34" s="37">
        <f t="shared" si="10"/>
        <v>3806.5908378699337</v>
      </c>
      <c r="W34" s="37">
        <f t="shared" si="10"/>
        <v>3872.4157305399508</v>
      </c>
      <c r="X34" s="37">
        <f t="shared" si="10"/>
        <v>3939.378890147384</v>
      </c>
      <c r="Y34" s="37">
        <f t="shared" si="10"/>
        <v>4007.4999999999955</v>
      </c>
      <c r="Z34" s="37"/>
      <c r="AA34" s="37">
        <f t="shared" si="4"/>
        <v>3046.9739010631934</v>
      </c>
      <c r="AB34" s="32">
        <f t="shared" si="5"/>
        <v>3319.690707107824</v>
      </c>
      <c r="AC34" s="32">
        <f t="shared" si="6"/>
        <v>3616.8167987959023</v>
      </c>
      <c r="AD34" s="32">
        <f t="shared" si="7"/>
        <v>3872.7951528524227</v>
      </c>
      <c r="AF34">
        <v>1</v>
      </c>
      <c r="AH34" s="35">
        <f t="shared" si="8"/>
        <v>3046.9739010631934</v>
      </c>
      <c r="AI34" s="35">
        <f t="shared" si="8"/>
        <v>3319.690707107824</v>
      </c>
      <c r="AJ34" s="35">
        <f t="shared" si="8"/>
        <v>3616.8167987959023</v>
      </c>
      <c r="AK34" s="35">
        <f t="shared" si="8"/>
        <v>3872.7951528524227</v>
      </c>
    </row>
    <row r="35" spans="1:37" x14ac:dyDescent="0.2">
      <c r="A35" s="33" t="s">
        <v>18</v>
      </c>
      <c r="B35" s="37">
        <v>3018.3</v>
      </c>
      <c r="C35" s="37">
        <v>4057.3</v>
      </c>
      <c r="E35" s="47">
        <f t="shared" si="3"/>
        <v>1.017553696512854</v>
      </c>
      <c r="F35" s="47"/>
      <c r="G35" s="37">
        <f t="shared" si="0"/>
        <v>2966.2316694870092</v>
      </c>
      <c r="H35" s="37">
        <f t="shared" si="11"/>
        <v>3018.3</v>
      </c>
      <c r="I35" s="37">
        <f t="shared" si="11"/>
        <v>3071.2823221847475</v>
      </c>
      <c r="J35" s="37">
        <f t="shared" si="10"/>
        <v>3125.194679973672</v>
      </c>
      <c r="K35" s="37">
        <f t="shared" si="10"/>
        <v>3180.0533989295159</v>
      </c>
      <c r="L35" s="37">
        <f t="shared" si="10"/>
        <v>3235.8750911889942</v>
      </c>
      <c r="M35" s="37">
        <f t="shared" si="10"/>
        <v>3292.6766604932295</v>
      </c>
      <c r="N35" s="37">
        <f t="shared" si="10"/>
        <v>3350.4753073064853</v>
      </c>
      <c r="O35" s="37">
        <f t="shared" si="10"/>
        <v>3409.2885340247544</v>
      </c>
      <c r="P35" s="37">
        <f t="shared" si="10"/>
        <v>3469.1341502757778</v>
      </c>
      <c r="Q35" s="37">
        <f t="shared" si="10"/>
        <v>3530.0302783120965</v>
      </c>
      <c r="R35" s="37">
        <f t="shared" si="10"/>
        <v>3591.9953584987725</v>
      </c>
      <c r="S35" s="37">
        <f t="shared" si="10"/>
        <v>3655.0481548974399</v>
      </c>
      <c r="T35" s="37">
        <f t="shared" si="10"/>
        <v>3719.2077609483763</v>
      </c>
      <c r="U35" s="37">
        <f t="shared" si="10"/>
        <v>3784.4936052523153</v>
      </c>
      <c r="V35" s="37">
        <f t="shared" si="10"/>
        <v>3850.9254574537513</v>
      </c>
      <c r="W35" s="37">
        <f t="shared" si="10"/>
        <v>3918.523434227518</v>
      </c>
      <c r="X35" s="37">
        <f t="shared" si="10"/>
        <v>3987.3080053704543</v>
      </c>
      <c r="Y35" s="37">
        <f t="shared" ref="Y35" si="12">X35*$E35</f>
        <v>4057.3000000000006</v>
      </c>
      <c r="Z35" s="37"/>
      <c r="AA35" s="37">
        <f t="shared" si="4"/>
        <v>3072.2124141149889</v>
      </c>
      <c r="AB35" s="32">
        <f t="shared" si="5"/>
        <v>3351.4899486578483</v>
      </c>
      <c r="AC35" s="32">
        <f t="shared" si="6"/>
        <v>3656.1550315818008</v>
      </c>
      <c r="AD35" s="32">
        <f t="shared" si="7"/>
        <v>3918.918965683908</v>
      </c>
      <c r="AF35" s="31">
        <v>0</v>
      </c>
      <c r="AH35" s="35">
        <f t="shared" si="8"/>
        <v>0</v>
      </c>
      <c r="AI35" s="35">
        <f t="shared" si="8"/>
        <v>0</v>
      </c>
      <c r="AJ35" s="35">
        <f t="shared" si="8"/>
        <v>0</v>
      </c>
      <c r="AK35" s="35">
        <f t="shared" si="8"/>
        <v>0</v>
      </c>
    </row>
    <row r="36" spans="1:37" x14ac:dyDescent="0.2">
      <c r="A36" s="33" t="s">
        <v>21</v>
      </c>
      <c r="B36" s="37">
        <v>2778.2</v>
      </c>
      <c r="C36" s="37">
        <v>3792.1</v>
      </c>
      <c r="E36" s="47">
        <f t="shared" si="3"/>
        <v>1.0184694727611876</v>
      </c>
      <c r="F36" s="47"/>
      <c r="G36" s="37">
        <f t="shared" ref="G36:G53" si="13">B36/E36</f>
        <v>2727.8186281499247</v>
      </c>
      <c r="H36" s="37">
        <f t="shared" si="11"/>
        <v>2778.2</v>
      </c>
      <c r="I36" s="37">
        <f t="shared" si="11"/>
        <v>2829.5118892251312</v>
      </c>
      <c r="J36" s="37">
        <f t="shared" ref="J36:Y51" si="14">I36*$E36</f>
        <v>2881.7714819906314</v>
      </c>
      <c r="K36" s="37">
        <f t="shared" si="14"/>
        <v>2934.9962818812246</v>
      </c>
      <c r="L36" s="37">
        <f t="shared" si="14"/>
        <v>2989.2041157636168</v>
      </c>
      <c r="M36" s="37">
        <f t="shared" si="14"/>
        <v>3044.4131397573428</v>
      </c>
      <c r="N36" s="37">
        <f t="shared" si="14"/>
        <v>3100.6418453158926</v>
      </c>
      <c r="O36" s="37">
        <f t="shared" si="14"/>
        <v>3157.9090654201532</v>
      </c>
      <c r="P36" s="37">
        <f t="shared" si="14"/>
        <v>3216.233980886238</v>
      </c>
      <c r="Q36" s="37">
        <f t="shared" si="14"/>
        <v>3275.6361267898224</v>
      </c>
      <c r="R36" s="37">
        <f t="shared" si="14"/>
        <v>3336.1353990091288</v>
      </c>
      <c r="S36" s="37">
        <f t="shared" si="14"/>
        <v>3397.7520608887617</v>
      </c>
      <c r="T36" s="37">
        <f t="shared" si="14"/>
        <v>3460.5067500266155</v>
      </c>
      <c r="U36" s="37">
        <f t="shared" si="14"/>
        <v>3524.4204851861377</v>
      </c>
      <c r="V36" s="37">
        <f t="shared" si="14"/>
        <v>3589.5146733362549</v>
      </c>
      <c r="W36" s="37">
        <f t="shared" si="14"/>
        <v>3655.8111168213222</v>
      </c>
      <c r="X36" s="37">
        <f t="shared" si="14"/>
        <v>3723.3320206635003</v>
      </c>
      <c r="Y36" s="37">
        <f t="shared" si="14"/>
        <v>3792.1000000000026</v>
      </c>
      <c r="Z36" s="37"/>
      <c r="AA36" s="37">
        <f t="shared" si="4"/>
        <v>2830.4596562493825</v>
      </c>
      <c r="AB36" s="32">
        <f t="shared" si="5"/>
        <v>3101.6804294286489</v>
      </c>
      <c r="AC36" s="32">
        <f t="shared" si="6"/>
        <v>3398.8901643800928</v>
      </c>
      <c r="AD36" s="32">
        <f t="shared" si="7"/>
        <v>3656.2192702736925</v>
      </c>
      <c r="AF36">
        <v>0</v>
      </c>
      <c r="AH36" s="35">
        <f t="shared" si="8"/>
        <v>0</v>
      </c>
      <c r="AI36" s="35">
        <f t="shared" si="8"/>
        <v>0</v>
      </c>
      <c r="AJ36" s="35">
        <f t="shared" si="8"/>
        <v>0</v>
      </c>
      <c r="AK36" s="35">
        <f t="shared" si="8"/>
        <v>0</v>
      </c>
    </row>
    <row r="37" spans="1:37" x14ac:dyDescent="0.2">
      <c r="A37" s="33" t="s">
        <v>22</v>
      </c>
      <c r="B37" s="37">
        <v>1122.3</v>
      </c>
      <c r="C37" s="37">
        <v>1425.1</v>
      </c>
      <c r="E37" s="47">
        <f t="shared" si="3"/>
        <v>1.014149871195307</v>
      </c>
      <c r="F37" s="47"/>
      <c r="G37" s="37">
        <f t="shared" si="13"/>
        <v>1106.6411699852845</v>
      </c>
      <c r="H37" s="37">
        <f t="shared" si="11"/>
        <v>1122.3</v>
      </c>
      <c r="I37" s="37">
        <f t="shared" si="11"/>
        <v>1138.180400442493</v>
      </c>
      <c r="J37" s="37">
        <f t="shared" si="14"/>
        <v>1154.2855065057772</v>
      </c>
      <c r="K37" s="37">
        <f t="shared" si="14"/>
        <v>1170.6184977454436</v>
      </c>
      <c r="L37" s="37">
        <f t="shared" si="14"/>
        <v>1187.1825987073853</v>
      </c>
      <c r="M37" s="37">
        <f t="shared" si="14"/>
        <v>1203.9810795644046</v>
      </c>
      <c r="N37" s="37">
        <f t="shared" si="14"/>
        <v>1221.0172567618276</v>
      </c>
      <c r="O37" s="37">
        <f t="shared" si="14"/>
        <v>1238.2944936722545</v>
      </c>
      <c r="P37" s="37">
        <f t="shared" si="14"/>
        <v>1255.8162012595747</v>
      </c>
      <c r="Q37" s="37">
        <f t="shared" si="14"/>
        <v>1273.5858387523774</v>
      </c>
      <c r="R37" s="37">
        <f t="shared" si="14"/>
        <v>1291.6069143268905</v>
      </c>
      <c r="S37" s="37">
        <f t="shared" si="14"/>
        <v>1309.882985799584</v>
      </c>
      <c r="T37" s="37">
        <f t="shared" si="14"/>
        <v>1328.4176613295722</v>
      </c>
      <c r="U37" s="37">
        <f t="shared" si="14"/>
        <v>1347.2146001309566</v>
      </c>
      <c r="V37" s="37">
        <f t="shared" si="14"/>
        <v>1366.2775131952467</v>
      </c>
      <c r="W37" s="37">
        <f t="shared" si="14"/>
        <v>1385.6101640240038</v>
      </c>
      <c r="X37" s="37">
        <f t="shared" si="14"/>
        <v>1405.2163693718517</v>
      </c>
      <c r="Y37" s="37">
        <f t="shared" si="14"/>
        <v>1425.1000000000004</v>
      </c>
      <c r="Z37" s="37"/>
      <c r="AA37" s="37">
        <f t="shared" si="4"/>
        <v>1138.4051149357997</v>
      </c>
      <c r="AB37" s="32">
        <f t="shared" si="5"/>
        <v>1221.2583259930893</v>
      </c>
      <c r="AC37" s="32">
        <f t="shared" si="6"/>
        <v>1310.1416000678762</v>
      </c>
      <c r="AD37" s="32">
        <f t="shared" si="7"/>
        <v>1385.701348863701</v>
      </c>
      <c r="AF37">
        <v>1</v>
      </c>
      <c r="AH37" s="35">
        <f t="shared" si="8"/>
        <v>1138.4051149357997</v>
      </c>
      <c r="AI37" s="35">
        <f t="shared" si="8"/>
        <v>1221.2583259930893</v>
      </c>
      <c r="AJ37" s="35">
        <f t="shared" si="8"/>
        <v>1310.1416000678762</v>
      </c>
      <c r="AK37" s="35">
        <f t="shared" si="8"/>
        <v>1385.701348863701</v>
      </c>
    </row>
    <row r="38" spans="1:37" x14ac:dyDescent="0.2">
      <c r="A38" s="33" t="s">
        <v>23</v>
      </c>
      <c r="B38" s="37">
        <v>1802.2</v>
      </c>
      <c r="C38" s="37">
        <v>2773.9</v>
      </c>
      <c r="E38" s="47">
        <f t="shared" si="3"/>
        <v>1.0256919105029181</v>
      </c>
      <c r="F38" s="47"/>
      <c r="G38" s="37">
        <f t="shared" si="13"/>
        <v>1757.0578275462306</v>
      </c>
      <c r="H38" s="37">
        <f t="shared" si="11"/>
        <v>1802.2</v>
      </c>
      <c r="I38" s="37">
        <f t="shared" si="11"/>
        <v>1848.501961108359</v>
      </c>
      <c r="J38" s="37">
        <f t="shared" si="14"/>
        <v>1895.9935080576236</v>
      </c>
      <c r="K38" s="37">
        <f t="shared" si="14"/>
        <v>1944.7052035807537</v>
      </c>
      <c r="L38" s="37">
        <f t="shared" si="14"/>
        <v>1994.6683956257095</v>
      </c>
      <c r="M38" s="37">
        <f t="shared" si="14"/>
        <v>2045.9152375291244</v>
      </c>
      <c r="N38" s="37">
        <f t="shared" si="14"/>
        <v>2098.4787087082791</v>
      </c>
      <c r="O38" s="37">
        <f t="shared" si="14"/>
        <v>2152.3926358846911</v>
      </c>
      <c r="P38" s="37">
        <f t="shared" si="14"/>
        <v>2207.6917148529806</v>
      </c>
      <c r="Q38" s="37">
        <f t="shared" si="14"/>
        <v>2264.411532809017</v>
      </c>
      <c r="R38" s="37">
        <f t="shared" si="14"/>
        <v>2322.5885912517219</v>
      </c>
      <c r="S38" s="37">
        <f t="shared" si="14"/>
        <v>2382.2603294732598</v>
      </c>
      <c r="T38" s="37">
        <f t="shared" si="14"/>
        <v>2443.4651486527391</v>
      </c>
      <c r="U38" s="37">
        <f t="shared" si="14"/>
        <v>2506.2424365689249</v>
      </c>
      <c r="V38" s="37">
        <f t="shared" si="14"/>
        <v>2570.6325929478689</v>
      </c>
      <c r="W38" s="37">
        <f t="shared" si="14"/>
        <v>2636.6770554617697</v>
      </c>
      <c r="X38" s="37">
        <f t="shared" si="14"/>
        <v>2704.4183263957912</v>
      </c>
      <c r="Y38" s="37">
        <f t="shared" si="14"/>
        <v>2773.9000000000033</v>
      </c>
      <c r="Z38" s="37"/>
      <c r="AA38" s="37">
        <f t="shared" si="4"/>
        <v>1849.6917000585934</v>
      </c>
      <c r="AB38" s="32">
        <f t="shared" si="5"/>
        <v>2099.8293385201569</v>
      </c>
      <c r="AC38" s="32">
        <f t="shared" si="6"/>
        <v>2383.7936077511322</v>
      </c>
      <c r="AD38" s="32">
        <f t="shared" si="7"/>
        <v>2637.2426582684766</v>
      </c>
      <c r="AF38">
        <v>1</v>
      </c>
      <c r="AH38" s="35">
        <f t="shared" si="8"/>
        <v>1849.6917000585934</v>
      </c>
      <c r="AI38" s="35">
        <f t="shared" si="8"/>
        <v>2099.8293385201569</v>
      </c>
      <c r="AJ38" s="35">
        <f t="shared" si="8"/>
        <v>2383.7936077511322</v>
      </c>
      <c r="AK38" s="35">
        <f t="shared" si="8"/>
        <v>2637.2426582684766</v>
      </c>
    </row>
    <row r="39" spans="1:37" x14ac:dyDescent="0.2">
      <c r="A39" s="33" t="s">
        <v>62</v>
      </c>
      <c r="B39" s="37">
        <v>2751.3</v>
      </c>
      <c r="C39" s="37">
        <v>3800.8</v>
      </c>
      <c r="E39" s="47">
        <f t="shared" si="3"/>
        <v>1.0191899246242031</v>
      </c>
      <c r="F39" s="47"/>
      <c r="G39" s="37">
        <f t="shared" si="13"/>
        <v>2699.4968587571771</v>
      </c>
      <c r="H39" s="37">
        <f t="shared" si="11"/>
        <v>2751.3</v>
      </c>
      <c r="I39" s="37">
        <f t="shared" si="11"/>
        <v>2804.0972396185703</v>
      </c>
      <c r="J39" s="37">
        <f t="shared" si="14"/>
        <v>2857.9076542857865</v>
      </c>
      <c r="K39" s="37">
        <f t="shared" si="14"/>
        <v>2912.7506867544639</v>
      </c>
      <c r="L39" s="37">
        <f t="shared" si="14"/>
        <v>2968.6461528823779</v>
      </c>
      <c r="M39" s="37">
        <f t="shared" si="14"/>
        <v>3025.6142487921211</v>
      </c>
      <c r="N39" s="37">
        <f t="shared" si="14"/>
        <v>3083.6755581683569</v>
      </c>
      <c r="O39" s="37">
        <f t="shared" si="14"/>
        <v>3142.8510596951051</v>
      </c>
      <c r="P39" s="37">
        <f t="shared" si="14"/>
        <v>3203.162134635751</v>
      </c>
      <c r="Q39" s="37">
        <f t="shared" si="14"/>
        <v>3264.6305745585128</v>
      </c>
      <c r="R39" s="37">
        <f t="shared" si="14"/>
        <v>3327.2785892101597</v>
      </c>
      <c r="S39" s="37">
        <f t="shared" si="14"/>
        <v>3391.1288145408275</v>
      </c>
      <c r="T39" s="37">
        <f t="shared" si="14"/>
        <v>3456.2043208828291</v>
      </c>
      <c r="U39" s="37">
        <f t="shared" si="14"/>
        <v>3522.5286212864157</v>
      </c>
      <c r="V39" s="37">
        <f t="shared" si="14"/>
        <v>3590.1256800155002</v>
      </c>
      <c r="W39" s="37">
        <f t="shared" si="14"/>
        <v>3659.0199212064135</v>
      </c>
      <c r="X39" s="37">
        <f t="shared" si="14"/>
        <v>3729.2362376928222</v>
      </c>
      <c r="Y39" s="37">
        <f t="shared" si="14"/>
        <v>3800.7999999999943</v>
      </c>
      <c r="Z39" s="37"/>
      <c r="AA39" s="37">
        <f t="shared" si="4"/>
        <v>2805.1104878831993</v>
      </c>
      <c r="AB39" s="32">
        <f t="shared" si="5"/>
        <v>3084.7898308347426</v>
      </c>
      <c r="AC39" s="32">
        <f t="shared" si="6"/>
        <v>3392.3541840957491</v>
      </c>
      <c r="AD39" s="32">
        <f t="shared" si="7"/>
        <v>3659.460612971578</v>
      </c>
      <c r="AF39">
        <v>1</v>
      </c>
      <c r="AH39" s="35">
        <f t="shared" si="8"/>
        <v>2805.1104878831993</v>
      </c>
      <c r="AI39" s="35">
        <f t="shared" si="8"/>
        <v>3084.7898308347426</v>
      </c>
      <c r="AJ39" s="35">
        <f t="shared" si="8"/>
        <v>3392.3541840957491</v>
      </c>
      <c r="AK39" s="35">
        <f t="shared" si="8"/>
        <v>3659.460612971578</v>
      </c>
    </row>
    <row r="40" spans="1:37" x14ac:dyDescent="0.2">
      <c r="A40" s="33" t="s">
        <v>63</v>
      </c>
      <c r="B40" s="37">
        <v>2112</v>
      </c>
      <c r="C40" s="37">
        <v>3136.5</v>
      </c>
      <c r="E40" s="47">
        <f t="shared" si="3"/>
        <v>1.0235357640438467</v>
      </c>
      <c r="F40" s="47"/>
      <c r="G40" s="37">
        <f t="shared" si="13"/>
        <v>2063.4354696662317</v>
      </c>
      <c r="H40" s="37">
        <f t="shared" si="11"/>
        <v>2112</v>
      </c>
      <c r="I40" s="37">
        <f t="shared" si="11"/>
        <v>2161.7075336606044</v>
      </c>
      <c r="J40" s="37">
        <f t="shared" si="14"/>
        <v>2212.5849721046461</v>
      </c>
      <c r="K40" s="37">
        <f t="shared" si="14"/>
        <v>2264.6598499350621</v>
      </c>
      <c r="L40" s="37">
        <f t="shared" si="14"/>
        <v>2317.9603498027072</v>
      </c>
      <c r="M40" s="37">
        <f t="shared" si="14"/>
        <v>2372.5153176586564</v>
      </c>
      <c r="N40" s="37">
        <f t="shared" si="14"/>
        <v>2428.3542783654825</v>
      </c>
      <c r="O40" s="37">
        <f t="shared" si="14"/>
        <v>2485.5074516759582</v>
      </c>
      <c r="P40" s="37">
        <f t="shared" si="14"/>
        <v>2544.0057685878264</v>
      </c>
      <c r="Q40" s="37">
        <f t="shared" si="14"/>
        <v>2603.8808880834945</v>
      </c>
      <c r="R40" s="37">
        <f t="shared" si="14"/>
        <v>2665.1652142637095</v>
      </c>
      <c r="S40" s="37">
        <f t="shared" si="14"/>
        <v>2727.8919138844885</v>
      </c>
      <c r="T40" s="37">
        <f t="shared" si="14"/>
        <v>2792.0949343067914</v>
      </c>
      <c r="U40" s="37">
        <f t="shared" si="14"/>
        <v>2857.8090218686557</v>
      </c>
      <c r="V40" s="37">
        <f t="shared" si="14"/>
        <v>2925.069740689733</v>
      </c>
      <c r="W40" s="37">
        <f t="shared" si="14"/>
        <v>2993.9134919184025</v>
      </c>
      <c r="X40" s="37">
        <f t="shared" si="14"/>
        <v>3064.3775334318834</v>
      </c>
      <c r="Y40" s="37">
        <f t="shared" si="14"/>
        <v>3136.5000000000014</v>
      </c>
      <c r="Z40" s="37"/>
      <c r="AA40" s="37">
        <f t="shared" si="4"/>
        <v>2162.8775650733091</v>
      </c>
      <c r="AB40" s="32">
        <f t="shared" si="5"/>
        <v>2429.6686332181262</v>
      </c>
      <c r="AC40" s="32">
        <f t="shared" si="6"/>
        <v>2729.3683944814279</v>
      </c>
      <c r="AD40" s="32">
        <f t="shared" si="7"/>
        <v>2994.4535886800063</v>
      </c>
      <c r="AF40">
        <v>1</v>
      </c>
      <c r="AH40" s="35">
        <f t="shared" si="8"/>
        <v>2162.8775650733091</v>
      </c>
      <c r="AI40" s="35">
        <f t="shared" si="8"/>
        <v>2429.6686332181262</v>
      </c>
      <c r="AJ40" s="35">
        <f t="shared" si="8"/>
        <v>2729.3683944814279</v>
      </c>
      <c r="AK40" s="35">
        <f t="shared" si="8"/>
        <v>2994.4535886800063</v>
      </c>
    </row>
    <row r="41" spans="1:37" x14ac:dyDescent="0.2">
      <c r="A41" s="33" t="s">
        <v>24</v>
      </c>
      <c r="B41" s="24">
        <v>2405.8000000000002</v>
      </c>
      <c r="C41" s="24">
        <v>3269.3</v>
      </c>
      <c r="E41" s="47">
        <f t="shared" si="3"/>
        <v>1.0182045066753966</v>
      </c>
      <c r="F41" s="47"/>
      <c r="G41" s="37">
        <f t="shared" si="13"/>
        <v>2362.7866349318456</v>
      </c>
      <c r="H41" s="37">
        <f t="shared" si="11"/>
        <v>2405.8000000000002</v>
      </c>
      <c r="I41" s="37">
        <f t="shared" si="11"/>
        <v>2449.5964021596692</v>
      </c>
      <c r="J41" s="37">
        <f t="shared" si="14"/>
        <v>2494.1900962148125</v>
      </c>
      <c r="K41" s="37">
        <f t="shared" si="14"/>
        <v>2539.5955964710633</v>
      </c>
      <c r="L41" s="37">
        <f t="shared" si="14"/>
        <v>2585.8276814598289</v>
      </c>
      <c r="M41" s="37">
        <f t="shared" si="14"/>
        <v>2632.90139874839</v>
      </c>
      <c r="N41" s="37">
        <f t="shared" si="14"/>
        <v>2680.832069837566</v>
      </c>
      <c r="O41" s="37">
        <f t="shared" si="14"/>
        <v>2729.6352951485414</v>
      </c>
      <c r="P41" s="37">
        <f t="shared" si="14"/>
        <v>2779.3269591004714</v>
      </c>
      <c r="Q41" s="37">
        <f t="shared" si="14"/>
        <v>2829.9232352805257</v>
      </c>
      <c r="R41" s="37">
        <f t="shared" si="14"/>
        <v>2881.4405917080499</v>
      </c>
      <c r="S41" s="37">
        <f t="shared" si="14"/>
        <v>2933.895796194558</v>
      </c>
      <c r="T41" s="37">
        <f t="shared" si="14"/>
        <v>2987.3059218013</v>
      </c>
      <c r="U41" s="37">
        <f t="shared" si="14"/>
        <v>3041.6883523961837</v>
      </c>
      <c r="V41" s="37">
        <f t="shared" si="14"/>
        <v>3097.0607883118564</v>
      </c>
      <c r="W41" s="37">
        <f t="shared" si="14"/>
        <v>3153.4412521067889</v>
      </c>
      <c r="X41" s="37">
        <f t="shared" si="14"/>
        <v>3210.8480944312382</v>
      </c>
      <c r="Y41" s="37">
        <f t="shared" si="14"/>
        <v>3269.2999999999961</v>
      </c>
      <c r="Z41" s="37"/>
      <c r="AA41" s="37">
        <f t="shared" si="4"/>
        <v>2450.3937459554782</v>
      </c>
      <c r="AB41" s="32">
        <f t="shared" si="5"/>
        <v>2681.7046808589598</v>
      </c>
      <c r="AC41" s="32">
        <f t="shared" si="6"/>
        <v>2934.8507794761235</v>
      </c>
      <c r="AD41" s="32">
        <f t="shared" si="7"/>
        <v>3153.7833782832945</v>
      </c>
      <c r="AF41">
        <v>1</v>
      </c>
      <c r="AH41" s="35">
        <f t="shared" si="8"/>
        <v>2450.3937459554782</v>
      </c>
      <c r="AI41" s="35">
        <f t="shared" si="8"/>
        <v>2681.7046808589598</v>
      </c>
      <c r="AJ41" s="35">
        <f t="shared" si="8"/>
        <v>2934.8507794761235</v>
      </c>
      <c r="AK41" s="35">
        <f t="shared" si="8"/>
        <v>3153.7833782832945</v>
      </c>
    </row>
    <row r="42" spans="1:37" x14ac:dyDescent="0.2">
      <c r="A42" s="33" t="s">
        <v>36</v>
      </c>
      <c r="B42" s="37">
        <v>1527.8</v>
      </c>
      <c r="C42" s="37">
        <v>2067.8000000000002</v>
      </c>
      <c r="E42" s="47">
        <f t="shared" si="3"/>
        <v>1.017962744268873</v>
      </c>
      <c r="F42" s="47"/>
      <c r="G42" s="37">
        <f t="shared" si="13"/>
        <v>1500.8407808650259</v>
      </c>
      <c r="H42" s="37">
        <f t="shared" si="11"/>
        <v>1527.8</v>
      </c>
      <c r="I42" s="37">
        <f t="shared" si="11"/>
        <v>1555.2434806939841</v>
      </c>
      <c r="J42" s="37">
        <f t="shared" si="14"/>
        <v>1583.1799216135221</v>
      </c>
      <c r="K42" s="37">
        <f t="shared" si="14"/>
        <v>1611.6181776770802</v>
      </c>
      <c r="L42" s="37">
        <f t="shared" si="14"/>
        <v>1640.5672628617608</v>
      </c>
      <c r="M42" s="37">
        <f t="shared" si="14"/>
        <v>1670.0363530604316</v>
      </c>
      <c r="N42" s="37">
        <f t="shared" si="14"/>
        <v>1700.0347889901775</v>
      </c>
      <c r="O42" s="37">
        <f t="shared" si="14"/>
        <v>1730.5720791529955</v>
      </c>
      <c r="P42" s="37">
        <f t="shared" si="14"/>
        <v>1761.6579028496726</v>
      </c>
      <c r="Q42" s="37">
        <f t="shared" si="14"/>
        <v>1793.3021132478004</v>
      </c>
      <c r="R42" s="37">
        <f t="shared" si="14"/>
        <v>1825.5147405049001</v>
      </c>
      <c r="S42" s="37">
        <f t="shared" si="14"/>
        <v>1858.3059949476478</v>
      </c>
      <c r="T42" s="37">
        <f t="shared" si="14"/>
        <v>1891.6862703082061</v>
      </c>
      <c r="U42" s="37">
        <f t="shared" si="14"/>
        <v>1925.6661470186905</v>
      </c>
      <c r="V42" s="37">
        <f t="shared" si="14"/>
        <v>1960.2563955648131</v>
      </c>
      <c r="W42" s="37">
        <f t="shared" si="14"/>
        <v>1995.4679798997668</v>
      </c>
      <c r="X42" s="37">
        <f t="shared" si="14"/>
        <v>2031.3120609194309</v>
      </c>
      <c r="Y42" s="37">
        <f t="shared" si="14"/>
        <v>2067.8000000000038</v>
      </c>
      <c r="Z42" s="37"/>
      <c r="AA42" s="37">
        <f t="shared" si="4"/>
        <v>1555.7364721699223</v>
      </c>
      <c r="AB42" s="32">
        <f t="shared" si="5"/>
        <v>1700.5736773830074</v>
      </c>
      <c r="AC42" s="32">
        <f t="shared" si="6"/>
        <v>1858.8950532054489</v>
      </c>
      <c r="AD42" s="32">
        <f t="shared" si="7"/>
        <v>1995.6788121280035</v>
      </c>
      <c r="AF42">
        <v>1</v>
      </c>
      <c r="AH42" s="35">
        <f t="shared" si="8"/>
        <v>1555.7364721699223</v>
      </c>
      <c r="AI42" s="35">
        <f t="shared" si="8"/>
        <v>1700.5736773830074</v>
      </c>
      <c r="AJ42" s="35">
        <f t="shared" si="8"/>
        <v>1858.8950532054489</v>
      </c>
      <c r="AK42" s="35">
        <f t="shared" si="8"/>
        <v>1995.6788121280035</v>
      </c>
    </row>
    <row r="43" spans="1:37" x14ac:dyDescent="0.2">
      <c r="A43" s="33" t="s">
        <v>25</v>
      </c>
      <c r="B43" s="37">
        <v>1525.3</v>
      </c>
      <c r="C43" s="37">
        <v>2163.6</v>
      </c>
      <c r="E43" s="47">
        <f t="shared" si="3"/>
        <v>1.02077655895714</v>
      </c>
      <c r="F43" s="47"/>
      <c r="G43" s="37">
        <f t="shared" si="13"/>
        <v>1494.2545326063307</v>
      </c>
      <c r="H43" s="37">
        <f t="shared" si="11"/>
        <v>1525.3</v>
      </c>
      <c r="I43" s="37">
        <f t="shared" si="11"/>
        <v>1556.9904853773257</v>
      </c>
      <c r="J43" s="37">
        <f t="shared" si="14"/>
        <v>1589.3393899924738</v>
      </c>
      <c r="K43" s="37">
        <f t="shared" si="14"/>
        <v>1622.3603935315575</v>
      </c>
      <c r="L43" s="37">
        <f t="shared" si="14"/>
        <v>1656.0674598974949</v>
      </c>
      <c r="M43" s="37">
        <f t="shared" si="14"/>
        <v>1690.4748431150563</v>
      </c>
      <c r="N43" s="37">
        <f t="shared" si="14"/>
        <v>1725.5970933585984</v>
      </c>
      <c r="O43" s="37">
        <f t="shared" si="14"/>
        <v>1761.4490631050328</v>
      </c>
      <c r="P43" s="37">
        <f t="shared" si="14"/>
        <v>1798.0459134146336</v>
      </c>
      <c r="Q43" s="37">
        <f t="shared" si="14"/>
        <v>1835.4031203423374</v>
      </c>
      <c r="R43" s="37">
        <f t="shared" si="14"/>
        <v>1873.5364814822487</v>
      </c>
      <c r="S43" s="37">
        <f t="shared" si="14"/>
        <v>1912.4621226481174</v>
      </c>
      <c r="T43" s="37">
        <f t="shared" si="14"/>
        <v>1952.1965046926132</v>
      </c>
      <c r="U43" s="37">
        <f t="shared" si="14"/>
        <v>1992.7564304682819</v>
      </c>
      <c r="V43" s="37">
        <f t="shared" si="14"/>
        <v>2034.1590519331262</v>
      </c>
      <c r="W43" s="37">
        <f t="shared" si="14"/>
        <v>2076.421877403815</v>
      </c>
      <c r="X43" s="37">
        <f t="shared" si="14"/>
        <v>2119.5627789595906</v>
      </c>
      <c r="Y43" s="37">
        <f t="shared" si="14"/>
        <v>2163.600000000004</v>
      </c>
      <c r="Z43" s="37"/>
      <c r="AA43" s="37">
        <f t="shared" si="4"/>
        <v>1557.6489603015375</v>
      </c>
      <c r="AB43" s="32">
        <f t="shared" si="5"/>
        <v>1726.3268745781631</v>
      </c>
      <c r="AC43" s="32">
        <f t="shared" si="6"/>
        <v>1913.2709319267196</v>
      </c>
      <c r="AD43" s="32">
        <f t="shared" si="7"/>
        <v>2076.7145694321771</v>
      </c>
      <c r="AF43">
        <v>1</v>
      </c>
      <c r="AH43" s="35">
        <f t="shared" si="8"/>
        <v>1557.6489603015375</v>
      </c>
      <c r="AI43" s="35">
        <f t="shared" si="8"/>
        <v>1726.3268745781631</v>
      </c>
      <c r="AJ43" s="35">
        <f t="shared" si="8"/>
        <v>1913.2709319267196</v>
      </c>
      <c r="AK43" s="35">
        <f t="shared" si="8"/>
        <v>2076.7145694321771</v>
      </c>
    </row>
    <row r="44" spans="1:37" x14ac:dyDescent="0.2">
      <c r="A44" s="33" t="s">
        <v>6</v>
      </c>
      <c r="B44" s="24">
        <v>1447.8</v>
      </c>
      <c r="C44" s="24">
        <v>2059.3000000000002</v>
      </c>
      <c r="E44" s="47">
        <f t="shared" si="3"/>
        <v>1.0209410113420241</v>
      </c>
      <c r="F44" s="47"/>
      <c r="G44" s="37">
        <f t="shared" si="13"/>
        <v>1418.1034789628745</v>
      </c>
      <c r="H44" s="37">
        <f t="shared" ref="H44:I53" si="15">G44*$E44</f>
        <v>1447.8</v>
      </c>
      <c r="I44" s="37">
        <f t="shared" si="15"/>
        <v>1478.1183962209825</v>
      </c>
      <c r="J44" s="37">
        <f t="shared" si="14"/>
        <v>1509.0716903211005</v>
      </c>
      <c r="K44" s="37">
        <f t="shared" si="14"/>
        <v>1540.673177704042</v>
      </c>
      <c r="L44" s="37">
        <f t="shared" si="14"/>
        <v>1572.9364321926946</v>
      </c>
      <c r="M44" s="37">
        <f t="shared" si="14"/>
        <v>1605.8753118595248</v>
      </c>
      <c r="N44" s="37">
        <f t="shared" si="14"/>
        <v>1639.5039649790515</v>
      </c>
      <c r="O44" s="37">
        <f t="shared" si="14"/>
        <v>1673.8368361049713</v>
      </c>
      <c r="P44" s="37">
        <f t="shared" si="14"/>
        <v>1708.8886722745433</v>
      </c>
      <c r="Q44" s="37">
        <f t="shared" si="14"/>
        <v>1744.674529342901</v>
      </c>
      <c r="R44" s="37">
        <f t="shared" si="14"/>
        <v>1781.2097784500113</v>
      </c>
      <c r="S44" s="37">
        <f t="shared" si="14"/>
        <v>1818.5101126230572</v>
      </c>
      <c r="T44" s="37">
        <f t="shared" si="14"/>
        <v>1856.5915535170823</v>
      </c>
      <c r="U44" s="37">
        <f t="shared" si="14"/>
        <v>1895.4704582967895</v>
      </c>
      <c r="V44" s="37">
        <f t="shared" si="14"/>
        <v>1935.1635266624542</v>
      </c>
      <c r="W44" s="37">
        <f t="shared" si="14"/>
        <v>1975.687808022964</v>
      </c>
      <c r="X44" s="37">
        <f t="shared" si="14"/>
        <v>2017.0607088190716</v>
      </c>
      <c r="Y44" s="37">
        <f t="shared" si="14"/>
        <v>2059.3000000000029</v>
      </c>
      <c r="Z44" s="37"/>
      <c r="AA44" s="37">
        <f t="shared" si="4"/>
        <v>1478.7533486417999</v>
      </c>
      <c r="AB44" s="32">
        <f t="shared" si="5"/>
        <v>1640.2082434821573</v>
      </c>
      <c r="AC44" s="32">
        <f t="shared" si="6"/>
        <v>1819.2912864459681</v>
      </c>
      <c r="AD44" s="32">
        <f t="shared" si="7"/>
        <v>1975.9706811681633</v>
      </c>
      <c r="AF44">
        <v>1</v>
      </c>
      <c r="AH44" s="35">
        <f t="shared" si="8"/>
        <v>1478.7533486417999</v>
      </c>
      <c r="AI44" s="35">
        <f t="shared" si="8"/>
        <v>1640.2082434821573</v>
      </c>
      <c r="AJ44" s="35">
        <f t="shared" si="8"/>
        <v>1819.2912864459681</v>
      </c>
      <c r="AK44" s="35">
        <f t="shared" si="8"/>
        <v>1975.9706811681633</v>
      </c>
    </row>
    <row r="45" spans="1:37" x14ac:dyDescent="0.2">
      <c r="A45" s="33" t="s">
        <v>31</v>
      </c>
      <c r="B45" s="37">
        <v>2684</v>
      </c>
      <c r="C45" s="37">
        <v>3530</v>
      </c>
      <c r="E45" s="47">
        <f t="shared" si="3"/>
        <v>1.0162476183837181</v>
      </c>
      <c r="F45" s="47"/>
      <c r="G45" s="37">
        <f t="shared" si="13"/>
        <v>2641.0886003046617</v>
      </c>
      <c r="H45" s="37">
        <f t="shared" si="15"/>
        <v>2684</v>
      </c>
      <c r="I45" s="37">
        <f t="shared" si="15"/>
        <v>2727.6086077418995</v>
      </c>
      <c r="J45" s="37">
        <f t="shared" si="14"/>
        <v>2771.9257515006348</v>
      </c>
      <c r="K45" s="37">
        <f t="shared" si="14"/>
        <v>2816.9629432990182</v>
      </c>
      <c r="L45" s="37">
        <f t="shared" si="14"/>
        <v>2862.731882202816</v>
      </c>
      <c r="M45" s="37">
        <f t="shared" si="14"/>
        <v>2909.2444573597504</v>
      </c>
      <c r="N45" s="37">
        <f t="shared" si="14"/>
        <v>2956.5127510878788</v>
      </c>
      <c r="O45" s="37">
        <f t="shared" si="14"/>
        <v>3004.5490420141514</v>
      </c>
      <c r="P45" s="37">
        <f t="shared" si="14"/>
        <v>3053.3658082639631</v>
      </c>
      <c r="Q45" s="37">
        <f t="shared" si="14"/>
        <v>3102.9757307025288</v>
      </c>
      <c r="R45" s="37">
        <f t="shared" si="14"/>
        <v>3153.3916962289222</v>
      </c>
      <c r="S45" s="37">
        <f t="shared" si="14"/>
        <v>3204.6268011236352</v>
      </c>
      <c r="T45" s="37">
        <f t="shared" si="14"/>
        <v>3256.6943544505275</v>
      </c>
      <c r="U45" s="37">
        <f t="shared" si="14"/>
        <v>3309.607881514049</v>
      </c>
      <c r="V45" s="37">
        <f t="shared" si="14"/>
        <v>3363.3811273726351</v>
      </c>
      <c r="W45" s="37">
        <f t="shared" si="14"/>
        <v>3418.0280604091854</v>
      </c>
      <c r="X45" s="37">
        <f t="shared" si="14"/>
        <v>3473.5628759595543</v>
      </c>
      <c r="Y45" s="37">
        <f t="shared" si="14"/>
        <v>3529.9999999999955</v>
      </c>
      <c r="Z45" s="37"/>
      <c r="AA45" s="37">
        <f t="shared" si="4"/>
        <v>2728.3171805692427</v>
      </c>
      <c r="AB45" s="32">
        <f t="shared" si="5"/>
        <v>2957.2807881857125</v>
      </c>
      <c r="AC45" s="32">
        <f t="shared" si="6"/>
        <v>3205.4592928039324</v>
      </c>
      <c r="AD45" s="32">
        <f t="shared" si="7"/>
        <v>3418.3240212471251</v>
      </c>
      <c r="AF45">
        <v>1</v>
      </c>
      <c r="AH45" s="35">
        <f t="shared" si="8"/>
        <v>2728.3171805692427</v>
      </c>
      <c r="AI45" s="35">
        <f t="shared" si="8"/>
        <v>2957.2807881857125</v>
      </c>
      <c r="AJ45" s="35">
        <f t="shared" si="8"/>
        <v>3205.4592928039324</v>
      </c>
      <c r="AK45" s="35">
        <f t="shared" si="8"/>
        <v>3418.3240212471251</v>
      </c>
    </row>
    <row r="46" spans="1:37" x14ac:dyDescent="0.2">
      <c r="A46" s="33" t="s">
        <v>45</v>
      </c>
      <c r="B46" s="37">
        <v>1769.6</v>
      </c>
      <c r="C46" s="37">
        <v>2394.1</v>
      </c>
      <c r="E46" s="47">
        <f t="shared" si="3"/>
        <v>1.017938636619707</v>
      </c>
      <c r="F46" s="47"/>
      <c r="G46" s="37">
        <f t="shared" si="13"/>
        <v>1738.4152014077713</v>
      </c>
      <c r="H46" s="37">
        <f t="shared" si="15"/>
        <v>1769.6</v>
      </c>
      <c r="I46" s="37">
        <f t="shared" si="15"/>
        <v>1801.3442113622334</v>
      </c>
      <c r="J46" s="37">
        <f t="shared" si="14"/>
        <v>1833.6578705968732</v>
      </c>
      <c r="K46" s="37">
        <f t="shared" si="14"/>
        <v>1866.5511928223762</v>
      </c>
      <c r="L46" s="37">
        <f t="shared" si="14"/>
        <v>1900.0345764024974</v>
      </c>
      <c r="M46" s="37">
        <f t="shared" si="14"/>
        <v>1934.1186062334607</v>
      </c>
      <c r="N46" s="37">
        <f t="shared" si="14"/>
        <v>1968.8140570900969</v>
      </c>
      <c r="O46" s="37">
        <f t="shared" si="14"/>
        <v>2004.1318970320071</v>
      </c>
      <c r="P46" s="37">
        <f t="shared" si="14"/>
        <v>2040.0832908708283</v>
      </c>
      <c r="Q46" s="37">
        <f t="shared" si="14"/>
        <v>2076.6796036996961</v>
      </c>
      <c r="R46" s="37">
        <f t="shared" si="14"/>
        <v>2113.9324044860223</v>
      </c>
      <c r="S46" s="37">
        <f t="shared" si="14"/>
        <v>2151.8534697287205</v>
      </c>
      <c r="T46" s="37">
        <f t="shared" si="14"/>
        <v>2190.4547871810396</v>
      </c>
      <c r="U46" s="37">
        <f t="shared" si="14"/>
        <v>2229.748559640178</v>
      </c>
      <c r="V46" s="37">
        <f t="shared" si="14"/>
        <v>2269.747208804878</v>
      </c>
      <c r="W46" s="37">
        <f t="shared" si="14"/>
        <v>2310.4633792022228</v>
      </c>
      <c r="X46" s="37">
        <f t="shared" si="14"/>
        <v>2351.9099421848719</v>
      </c>
      <c r="Y46" s="37">
        <f t="shared" si="14"/>
        <v>2394.1000000000022</v>
      </c>
      <c r="Z46" s="37"/>
      <c r="AA46" s="37">
        <f t="shared" si="4"/>
        <v>1801.9136952378508</v>
      </c>
      <c r="AB46" s="32">
        <f t="shared" si="5"/>
        <v>1969.4364855257779</v>
      </c>
      <c r="AC46" s="32">
        <f t="shared" si="6"/>
        <v>2152.5337649471317</v>
      </c>
      <c r="AD46" s="32">
        <f t="shared" si="7"/>
        <v>2310.7068433973241</v>
      </c>
      <c r="AF46">
        <v>1</v>
      </c>
      <c r="AH46" s="35">
        <f t="shared" si="8"/>
        <v>1801.9136952378508</v>
      </c>
      <c r="AI46" s="35">
        <f t="shared" si="8"/>
        <v>1969.4364855257779</v>
      </c>
      <c r="AJ46" s="35">
        <f t="shared" si="8"/>
        <v>2152.5337649471317</v>
      </c>
      <c r="AK46" s="35">
        <f t="shared" si="8"/>
        <v>2310.7068433973241</v>
      </c>
    </row>
    <row r="47" spans="1:37" x14ac:dyDescent="0.2">
      <c r="A47" s="33" t="s">
        <v>41</v>
      </c>
      <c r="B47" s="37">
        <v>1419.5</v>
      </c>
      <c r="C47" s="37">
        <v>1886.2</v>
      </c>
      <c r="E47" s="47">
        <f t="shared" si="3"/>
        <v>1.016861729469883</v>
      </c>
      <c r="F47" s="47"/>
      <c r="G47" s="37">
        <f t="shared" si="13"/>
        <v>1395.9616719374649</v>
      </c>
      <c r="H47" s="37">
        <f t="shared" si="15"/>
        <v>1419.5</v>
      </c>
      <c r="I47" s="37">
        <f t="shared" si="15"/>
        <v>1443.4352249824988</v>
      </c>
      <c r="J47" s="37">
        <f t="shared" si="14"/>
        <v>1467.7740392534533</v>
      </c>
      <c r="K47" s="37">
        <f t="shared" si="14"/>
        <v>1492.5232480262625</v>
      </c>
      <c r="L47" s="37">
        <f t="shared" si="14"/>
        <v>1517.6897712619923</v>
      </c>
      <c r="M47" s="37">
        <f t="shared" si="14"/>
        <v>1543.2806456042206</v>
      </c>
      <c r="N47" s="37">
        <f t="shared" si="14"/>
        <v>1569.3030263465052</v>
      </c>
      <c r="O47" s="37">
        <f t="shared" si="14"/>
        <v>1595.7641894330286</v>
      </c>
      <c r="P47" s="37">
        <f t="shared" si="14"/>
        <v>1622.6715334929754</v>
      </c>
      <c r="Q47" s="37">
        <f t="shared" si="14"/>
        <v>1650.0325819092141</v>
      </c>
      <c r="R47" s="37">
        <f t="shared" si="14"/>
        <v>1677.8549849218598</v>
      </c>
      <c r="S47" s="37">
        <f t="shared" si="14"/>
        <v>1706.1465217673067</v>
      </c>
      <c r="T47" s="37">
        <f t="shared" si="14"/>
        <v>1734.9151028533288</v>
      </c>
      <c r="U47" s="37">
        <f t="shared" si="14"/>
        <v>1764.1687719708557</v>
      </c>
      <c r="V47" s="37">
        <f t="shared" si="14"/>
        <v>1793.9157085430438</v>
      </c>
      <c r="W47" s="37">
        <f t="shared" si="14"/>
        <v>1824.16422991227</v>
      </c>
      <c r="X47" s="37">
        <f t="shared" si="14"/>
        <v>1854.922793665688</v>
      </c>
      <c r="Y47" s="37">
        <f t="shared" si="14"/>
        <v>1886.1999999999985</v>
      </c>
      <c r="Z47" s="37"/>
      <c r="AA47" s="37">
        <f t="shared" si="4"/>
        <v>1443.838836839936</v>
      </c>
      <c r="AB47" s="32">
        <f t="shared" si="5"/>
        <v>1569.7418332277443</v>
      </c>
      <c r="AC47" s="32">
        <f t="shared" si="6"/>
        <v>1706.6235926845129</v>
      </c>
      <c r="AD47" s="32">
        <f t="shared" si="7"/>
        <v>1824.3342440403339</v>
      </c>
      <c r="AF47">
        <v>1</v>
      </c>
      <c r="AH47" s="35">
        <f t="shared" si="8"/>
        <v>1443.838836839936</v>
      </c>
      <c r="AI47" s="35">
        <f t="shared" si="8"/>
        <v>1569.7418332277443</v>
      </c>
      <c r="AJ47" s="35">
        <f t="shared" si="8"/>
        <v>1706.6235926845129</v>
      </c>
      <c r="AK47" s="35">
        <f t="shared" si="8"/>
        <v>1824.3342440403339</v>
      </c>
    </row>
    <row r="48" spans="1:37" x14ac:dyDescent="0.2">
      <c r="A48" s="33" t="s">
        <v>64</v>
      </c>
      <c r="B48" s="32">
        <v>2220.5</v>
      </c>
      <c r="C48" s="37">
        <v>3143.1</v>
      </c>
      <c r="E48" s="47">
        <f t="shared" si="3"/>
        <v>1.0206501579761063</v>
      </c>
      <c r="F48" s="47"/>
      <c r="G48" s="37">
        <f t="shared" si="13"/>
        <v>2175.5740521347007</v>
      </c>
      <c r="H48" s="37">
        <f t="shared" si="15"/>
        <v>2220.5</v>
      </c>
      <c r="I48" s="37">
        <f t="shared" si="15"/>
        <v>2266.3536757859438</v>
      </c>
      <c r="J48" s="37">
        <f t="shared" si="14"/>
        <v>2313.1542372206527</v>
      </c>
      <c r="K48" s="37">
        <f t="shared" si="14"/>
        <v>2360.9212376423588</v>
      </c>
      <c r="L48" s="37">
        <f t="shared" si="14"/>
        <v>2409.6746341688176</v>
      </c>
      <c r="M48" s="37">
        <f t="shared" si="14"/>
        <v>2459.4347960354198</v>
      </c>
      <c r="N48" s="37">
        <f t="shared" si="14"/>
        <v>2510.2225131054838</v>
      </c>
      <c r="O48" s="37">
        <f t="shared" si="14"/>
        <v>2562.0590045562903</v>
      </c>
      <c r="P48" s="37">
        <f t="shared" si="14"/>
        <v>2614.9659277444835</v>
      </c>
      <c r="Q48" s="37">
        <f t="shared" si="14"/>
        <v>2668.9653872545423</v>
      </c>
      <c r="R48" s="37">
        <f t="shared" si="14"/>
        <v>2724.0799441341082</v>
      </c>
      <c r="S48" s="37">
        <f t="shared" si="14"/>
        <v>2780.3326253200203</v>
      </c>
      <c r="T48" s="37">
        <f t="shared" si="14"/>
        <v>2837.7469332590008</v>
      </c>
      <c r="U48" s="37">
        <f t="shared" si="14"/>
        <v>2896.3468557270103</v>
      </c>
      <c r="V48" s="37">
        <f t="shared" si="14"/>
        <v>2956.1568758513718</v>
      </c>
      <c r="W48" s="37">
        <f t="shared" si="14"/>
        <v>3017.2019823398555</v>
      </c>
      <c r="X48" s="37">
        <f t="shared" si="14"/>
        <v>3079.5076799209946</v>
      </c>
      <c r="Y48" s="37">
        <f t="shared" si="14"/>
        <v>3143.0999999999958</v>
      </c>
      <c r="Z48" s="37"/>
      <c r="AA48" s="37">
        <f t="shared" si="4"/>
        <v>2267.3006405567312</v>
      </c>
      <c r="AB48" s="32">
        <f t="shared" si="5"/>
        <v>2511.271375122099</v>
      </c>
      <c r="AC48" s="32">
        <f t="shared" si="6"/>
        <v>2781.4943491389363</v>
      </c>
      <c r="AD48" s="32">
        <f t="shared" si="7"/>
        <v>3017.6221793707409</v>
      </c>
      <c r="AF48">
        <v>1</v>
      </c>
      <c r="AH48" s="35">
        <f t="shared" si="8"/>
        <v>2267.3006405567312</v>
      </c>
      <c r="AI48" s="35">
        <f t="shared" si="8"/>
        <v>2511.271375122099</v>
      </c>
      <c r="AJ48" s="35">
        <f t="shared" si="8"/>
        <v>2781.4943491389363</v>
      </c>
      <c r="AK48" s="35">
        <f t="shared" si="8"/>
        <v>3017.6221793707409</v>
      </c>
    </row>
    <row r="49" spans="1:37" x14ac:dyDescent="0.2">
      <c r="A49" s="33" t="s">
        <v>19</v>
      </c>
      <c r="B49" s="37">
        <v>2492.3000000000002</v>
      </c>
      <c r="C49" s="37">
        <v>3416.8</v>
      </c>
      <c r="E49" s="47">
        <f t="shared" si="3"/>
        <v>1.0187320166379752</v>
      </c>
      <c r="F49" s="47"/>
      <c r="G49" s="37">
        <f t="shared" si="13"/>
        <v>2446.4726339171139</v>
      </c>
      <c r="H49" s="37">
        <f t="shared" si="15"/>
        <v>2492.3000000000002</v>
      </c>
      <c r="I49" s="37">
        <f t="shared" si="15"/>
        <v>2538.9858050668258</v>
      </c>
      <c r="J49" s="37">
        <f t="shared" si="14"/>
        <v>2586.5461294109205</v>
      </c>
      <c r="K49" s="37">
        <f t="shared" si="14"/>
        <v>2634.9973545419361</v>
      </c>
      <c r="L49" s="37">
        <f t="shared" si="14"/>
        <v>2684.3561688282362</v>
      </c>
      <c r="M49" s="37">
        <f t="shared" si="14"/>
        <v>2734.6395732449778</v>
      </c>
      <c r="N49" s="37">
        <f t="shared" si="14"/>
        <v>2785.8648872298681</v>
      </c>
      <c r="O49" s="37">
        <f t="shared" si="14"/>
        <v>2838.049754648609</v>
      </c>
      <c r="P49" s="37">
        <f t="shared" si="14"/>
        <v>2891.212149872088</v>
      </c>
      <c r="Q49" s="37">
        <f t="shared" si="14"/>
        <v>2945.3703839674081</v>
      </c>
      <c r="R49" s="37">
        <f t="shared" si="14"/>
        <v>3000.5431110048848</v>
      </c>
      <c r="S49" s="37">
        <f t="shared" si="14"/>
        <v>3056.7493344831901</v>
      </c>
      <c r="T49" s="37">
        <f t="shared" si="14"/>
        <v>3114.0084138748489</v>
      </c>
      <c r="U49" s="37">
        <f t="shared" si="14"/>
        <v>3172.3400712943471</v>
      </c>
      <c r="V49" s="37">
        <f t="shared" si="14"/>
        <v>3231.7643982911482</v>
      </c>
      <c r="W49" s="37">
        <f t="shared" si="14"/>
        <v>3292.3018627699539</v>
      </c>
      <c r="X49" s="37">
        <f t="shared" si="14"/>
        <v>3353.9733160405972</v>
      </c>
      <c r="Y49" s="37">
        <f t="shared" si="14"/>
        <v>3416.7999999999943</v>
      </c>
      <c r="Z49" s="37"/>
      <c r="AA49" s="37">
        <f t="shared" si="4"/>
        <v>2539.8603845873595</v>
      </c>
      <c r="AB49" s="32">
        <f t="shared" si="5"/>
        <v>2786.8245067647558</v>
      </c>
      <c r="AC49" s="32">
        <f t="shared" si="6"/>
        <v>3057.8022629249363</v>
      </c>
      <c r="AD49" s="32">
        <f t="shared" si="7"/>
        <v>3292.6798590338999</v>
      </c>
      <c r="AF49">
        <v>0</v>
      </c>
      <c r="AH49" s="35">
        <f t="shared" si="8"/>
        <v>0</v>
      </c>
      <c r="AI49" s="35">
        <f t="shared" si="8"/>
        <v>0</v>
      </c>
      <c r="AJ49" s="35">
        <f t="shared" si="8"/>
        <v>0</v>
      </c>
      <c r="AK49" s="35">
        <f t="shared" si="8"/>
        <v>0</v>
      </c>
    </row>
    <row r="50" spans="1:37" x14ac:dyDescent="0.2">
      <c r="A50" s="33" t="s">
        <v>8</v>
      </c>
      <c r="B50" s="37">
        <v>2733.6</v>
      </c>
      <c r="C50" s="37">
        <v>3744.6</v>
      </c>
      <c r="E50" s="47">
        <f t="shared" si="3"/>
        <v>1.0186838927983444</v>
      </c>
      <c r="F50" s="47"/>
      <c r="G50" s="37">
        <f t="shared" si="13"/>
        <v>2683.462474792595</v>
      </c>
      <c r="H50" s="37">
        <f t="shared" si="15"/>
        <v>2733.6</v>
      </c>
      <c r="I50" s="37">
        <f t="shared" si="15"/>
        <v>2784.6742893535543</v>
      </c>
      <c r="J50" s="37">
        <f t="shared" si="14"/>
        <v>2836.7028452541417</v>
      </c>
      <c r="K50" s="37">
        <f t="shared" si="14"/>
        <v>2889.7034971156286</v>
      </c>
      <c r="L50" s="37">
        <f t="shared" si="14"/>
        <v>2943.694407474738</v>
      </c>
      <c r="M50" s="37">
        <f t="shared" si="14"/>
        <v>2998.6940782150818</v>
      </c>
      <c r="N50" s="37">
        <f t="shared" si="14"/>
        <v>3054.7213569074825</v>
      </c>
      <c r="O50" s="37">
        <f t="shared" si="14"/>
        <v>3111.7954432687548</v>
      </c>
      <c r="P50" s="37">
        <f t="shared" si="14"/>
        <v>3169.9358957411646</v>
      </c>
      <c r="Q50" s="37">
        <f t="shared" si="14"/>
        <v>3229.1626381948163</v>
      </c>
      <c r="R50" s="37">
        <f t="shared" si="14"/>
        <v>3289.4959667552671</v>
      </c>
      <c r="S50" s="37">
        <f t="shared" si="14"/>
        <v>3350.9565567587088</v>
      </c>
      <c r="T50" s="37">
        <f t="shared" si="14"/>
        <v>3413.5654698370977</v>
      </c>
      <c r="U50" s="37">
        <f t="shared" si="14"/>
        <v>3477.3441611356639</v>
      </c>
      <c r="V50" s="37">
        <f t="shared" si="14"/>
        <v>3542.3144866652715</v>
      </c>
      <c r="W50" s="37">
        <f t="shared" si="14"/>
        <v>3608.4987107921479</v>
      </c>
      <c r="X50" s="37">
        <f t="shared" si="14"/>
        <v>3675.9195138675523</v>
      </c>
      <c r="Y50" s="37">
        <f t="shared" si="14"/>
        <v>3744.5999999999958</v>
      </c>
      <c r="Z50" s="37"/>
      <c r="AA50" s="37">
        <f t="shared" si="4"/>
        <v>2785.628621303184</v>
      </c>
      <c r="AB50" s="32">
        <f t="shared" si="5"/>
        <v>3055.7682363214444</v>
      </c>
      <c r="AC50" s="32">
        <f t="shared" si="6"/>
        <v>3352.1049585363107</v>
      </c>
      <c r="AD50" s="32">
        <f t="shared" si="7"/>
        <v>3608.9109037749899</v>
      </c>
      <c r="AF50">
        <v>0</v>
      </c>
      <c r="AH50" s="35">
        <f t="shared" si="8"/>
        <v>0</v>
      </c>
      <c r="AI50" s="35">
        <f t="shared" si="8"/>
        <v>0</v>
      </c>
      <c r="AJ50" s="35">
        <f t="shared" si="8"/>
        <v>0</v>
      </c>
      <c r="AK50" s="35">
        <f t="shared" si="8"/>
        <v>0</v>
      </c>
    </row>
    <row r="51" spans="1:37" x14ac:dyDescent="0.2">
      <c r="A51" s="33" t="s">
        <v>20</v>
      </c>
      <c r="B51" s="37">
        <v>2297.9</v>
      </c>
      <c r="C51" s="37">
        <v>3131.5</v>
      </c>
      <c r="E51" s="47">
        <f t="shared" si="3"/>
        <v>1.0183736058202522</v>
      </c>
      <c r="F51" s="47"/>
      <c r="G51" s="37">
        <f t="shared" si="13"/>
        <v>2256.4410417423865</v>
      </c>
      <c r="H51" s="37">
        <f t="shared" si="15"/>
        <v>2297.9</v>
      </c>
      <c r="I51" s="37">
        <f t="shared" si="15"/>
        <v>2340.1207088143574</v>
      </c>
      <c r="J51" s="37">
        <f t="shared" si="14"/>
        <v>2383.1171642899217</v>
      </c>
      <c r="K51" s="37">
        <f t="shared" si="14"/>
        <v>2426.903619690062</v>
      </c>
      <c r="L51" s="37">
        <f t="shared" si="14"/>
        <v>2471.4945901619903</v>
      </c>
      <c r="M51" s="37">
        <f t="shared" si="14"/>
        <v>2516.9048575485126</v>
      </c>
      <c r="N51" s="37">
        <f t="shared" si="14"/>
        <v>2563.1494752881867</v>
      </c>
      <c r="O51" s="37">
        <f t="shared" si="14"/>
        <v>2610.2437734055179</v>
      </c>
      <c r="P51" s="37">
        <f t="shared" si="14"/>
        <v>2658.2033635928383</v>
      </c>
      <c r="Q51" s="37">
        <f t="shared" si="14"/>
        <v>2707.0441443855616</v>
      </c>
      <c r="R51" s="37">
        <f t="shared" si="14"/>
        <v>2756.7823064325235</v>
      </c>
      <c r="S51" s="37">
        <f t="shared" si="14"/>
        <v>2807.4343378631602</v>
      </c>
      <c r="T51" s="37">
        <f t="shared" si="14"/>
        <v>2859.0170297532986</v>
      </c>
      <c r="U51" s="37">
        <f t="shared" si="14"/>
        <v>2911.5474816913738</v>
      </c>
      <c r="V51" s="37">
        <f t="shared" si="14"/>
        <v>2965.0431074469188</v>
      </c>
      <c r="W51" s="37">
        <f t="shared" si="14"/>
        <v>3019.521640743204</v>
      </c>
      <c r="X51" s="37">
        <f t="shared" si="14"/>
        <v>3075.0011411359405</v>
      </c>
      <c r="Y51" s="37">
        <f t="shared" ref="Y51" si="16">X51*$E51</f>
        <v>3131.4999999999977</v>
      </c>
      <c r="Z51" s="37"/>
      <c r="AA51" s="37">
        <f t="shared" si="4"/>
        <v>2340.8965069073452</v>
      </c>
      <c r="AB51" s="32">
        <f t="shared" si="5"/>
        <v>2563.999211999409</v>
      </c>
      <c r="AC51" s="32">
        <f t="shared" si="6"/>
        <v>2808.3650600251835</v>
      </c>
      <c r="AD51" s="32">
        <f t="shared" si="7"/>
        <v>3019.8552964420214</v>
      </c>
      <c r="AF51">
        <v>0</v>
      </c>
      <c r="AH51" s="35">
        <f t="shared" si="8"/>
        <v>0</v>
      </c>
      <c r="AI51" s="35">
        <f t="shared" si="8"/>
        <v>0</v>
      </c>
      <c r="AJ51" s="35">
        <f t="shared" si="8"/>
        <v>0</v>
      </c>
      <c r="AK51" s="35">
        <f t="shared" si="8"/>
        <v>0</v>
      </c>
    </row>
    <row r="52" spans="1:37" x14ac:dyDescent="0.2">
      <c r="A52" s="33" t="s">
        <v>43</v>
      </c>
      <c r="B52" s="37">
        <v>412.7</v>
      </c>
      <c r="C52" s="37">
        <v>507.2</v>
      </c>
      <c r="E52" s="47">
        <f t="shared" si="3"/>
        <v>1.0122023465086472</v>
      </c>
      <c r="F52" s="47"/>
      <c r="G52" s="37">
        <f t="shared" si="13"/>
        <v>407.7248007016691</v>
      </c>
      <c r="H52" s="37">
        <f t="shared" si="15"/>
        <v>412.7</v>
      </c>
      <c r="I52" s="37">
        <f t="shared" si="15"/>
        <v>417.73590840411867</v>
      </c>
      <c r="J52" s="37">
        <f t="shared" ref="J52:Y53" si="17">I52*$E52</f>
        <v>422.8332667075702</v>
      </c>
      <c r="K52" s="37">
        <f t="shared" si="17"/>
        <v>427.9928247433192</v>
      </c>
      <c r="L52" s="37">
        <f t="shared" si="17"/>
        <v>433.21534149405187</v>
      </c>
      <c r="M52" s="37">
        <f t="shared" si="17"/>
        <v>438.50158520382422</v>
      </c>
      <c r="N52" s="37">
        <f t="shared" si="17"/>
        <v>443.85233349107233</v>
      </c>
      <c r="O52" s="37">
        <f t="shared" si="17"/>
        <v>449.26837346300204</v>
      </c>
      <c r="P52" s="37">
        <f t="shared" si="17"/>
        <v>454.75050183137387</v>
      </c>
      <c r="Q52" s="37">
        <f t="shared" si="17"/>
        <v>460.2995250297015</v>
      </c>
      <c r="R52" s="37">
        <f t="shared" si="17"/>
        <v>465.91625933187964</v>
      </c>
      <c r="S52" s="37">
        <f t="shared" si="17"/>
        <v>471.60153097225992</v>
      </c>
      <c r="T52" s="37">
        <f t="shared" si="17"/>
        <v>477.35617626719193</v>
      </c>
      <c r="U52" s="37">
        <f t="shared" si="17"/>
        <v>483.18104173804704</v>
      </c>
      <c r="V52" s="37">
        <f t="shared" si="17"/>
        <v>489.07698423574379</v>
      </c>
      <c r="W52" s="37">
        <f t="shared" si="17"/>
        <v>495.0448710667925</v>
      </c>
      <c r="X52" s="37">
        <f t="shared" si="17"/>
        <v>501.08558012087803</v>
      </c>
      <c r="Y52" s="37">
        <f t="shared" si="17"/>
        <v>507.19999999999948</v>
      </c>
      <c r="Z52" s="37"/>
      <c r="AA52" s="37">
        <f t="shared" si="4"/>
        <v>417.79736011133537</v>
      </c>
      <c r="AB52" s="32">
        <f t="shared" si="5"/>
        <v>443.91762709666489</v>
      </c>
      <c r="AC52" s="32">
        <f t="shared" si="6"/>
        <v>471.67090666781604</v>
      </c>
      <c r="AD52" s="32">
        <f t="shared" si="7"/>
        <v>495.06914514113805</v>
      </c>
      <c r="AF52">
        <v>0</v>
      </c>
      <c r="AH52" s="35">
        <f t="shared" si="8"/>
        <v>0</v>
      </c>
      <c r="AI52" s="35">
        <f t="shared" si="8"/>
        <v>0</v>
      </c>
      <c r="AJ52" s="35">
        <f t="shared" si="8"/>
        <v>0</v>
      </c>
      <c r="AK52" s="35">
        <f t="shared" si="8"/>
        <v>0</v>
      </c>
    </row>
    <row r="53" spans="1:37" x14ac:dyDescent="0.2">
      <c r="A53" s="33" t="s">
        <v>49</v>
      </c>
      <c r="B53" s="24">
        <v>1071.4000000000001</v>
      </c>
      <c r="C53" s="24">
        <v>1297.2</v>
      </c>
      <c r="E53" s="47">
        <f t="shared" si="3"/>
        <v>1.011313036826363</v>
      </c>
      <c r="F53" s="47"/>
      <c r="G53" s="37">
        <f t="shared" si="13"/>
        <v>1059.4148013380684</v>
      </c>
      <c r="H53" s="37">
        <f t="shared" si="15"/>
        <v>1071.4000000000001</v>
      </c>
      <c r="I53" s="37">
        <f t="shared" si="15"/>
        <v>1083.5207876557654</v>
      </c>
      <c r="J53" s="37">
        <f t="shared" si="17"/>
        <v>1095.7786982286448</v>
      </c>
      <c r="K53" s="37">
        <f t="shared" si="17"/>
        <v>1108.1752829952495</v>
      </c>
      <c r="L53" s="37">
        <f t="shared" si="17"/>
        <v>1120.71211078184</v>
      </c>
      <c r="M53" s="37">
        <f t="shared" si="17"/>
        <v>1133.3907681628659</v>
      </c>
      <c r="N53" s="37">
        <f t="shared" si="17"/>
        <v>1146.2128596617522</v>
      </c>
      <c r="O53" s="37">
        <f t="shared" si="17"/>
        <v>1159.1800079539564</v>
      </c>
      <c r="P53" s="37">
        <f t="shared" si="17"/>
        <v>1172.2938540723233</v>
      </c>
      <c r="Q53" s="37">
        <f t="shared" si="17"/>
        <v>1185.5560576147625</v>
      </c>
      <c r="R53" s="37">
        <f t="shared" si="17"/>
        <v>1198.968296954276</v>
      </c>
      <c r="S53" s="37">
        <f t="shared" si="17"/>
        <v>1212.5322694513613</v>
      </c>
      <c r="T53" s="37">
        <f t="shared" si="17"/>
        <v>1226.2496916688181</v>
      </c>
      <c r="U53" s="37">
        <f t="shared" si="17"/>
        <v>1240.1222995889837</v>
      </c>
      <c r="V53" s="37">
        <f t="shared" si="17"/>
        <v>1254.1518488334277</v>
      </c>
      <c r="W53" s="37">
        <f t="shared" si="17"/>
        <v>1268.3401148851315</v>
      </c>
      <c r="X53" s="37">
        <f t="shared" si="17"/>
        <v>1282.6888933131804</v>
      </c>
      <c r="Y53" s="37">
        <f t="shared" si="17"/>
        <v>1297.1999999999991</v>
      </c>
      <c r="Z53" s="37"/>
      <c r="AA53" s="37">
        <f>AVERAGE(G53:K53)</f>
        <v>1083.6579140435456</v>
      </c>
      <c r="AB53" s="32">
        <f>AVERAGE(L53:P53)</f>
        <v>1146.3579201265477</v>
      </c>
      <c r="AC53" s="32">
        <f>AVERAGE(Q53:U53)</f>
        <v>1212.6857230556402</v>
      </c>
      <c r="AD53" s="32">
        <f>AVERAGE(V53:X53)</f>
        <v>1268.3936190105799</v>
      </c>
      <c r="AF53">
        <v>1</v>
      </c>
      <c r="AH53" s="35">
        <f t="shared" si="8"/>
        <v>1083.6579140435456</v>
      </c>
      <c r="AI53" s="35">
        <f t="shared" si="8"/>
        <v>1146.3579201265477</v>
      </c>
      <c r="AJ53" s="35">
        <f t="shared" si="8"/>
        <v>1212.6857230556402</v>
      </c>
      <c r="AK53" s="35">
        <f t="shared" si="8"/>
        <v>1268.3936190105799</v>
      </c>
    </row>
    <row r="54" spans="1:37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</row>
    <row r="55" spans="1:37" x14ac:dyDescent="0.2">
      <c r="A55" s="46" t="s">
        <v>73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H55" s="35">
        <f>SUM(AH4:AH53)</f>
        <v>58149.917094172699</v>
      </c>
      <c r="AI55" s="35">
        <f>SUM(AI4:AI53)</f>
        <v>63729.155755648375</v>
      </c>
      <c r="AJ55" s="35">
        <f>SUM(AJ4:AJ53)</f>
        <v>69861.824480674652</v>
      </c>
      <c r="AK55" s="35">
        <f>SUM(AK4:AK53)</f>
        <v>75186.765519527791</v>
      </c>
    </row>
    <row r="56" spans="1:37" x14ac:dyDescent="0.2">
      <c r="A56" s="48" t="s">
        <v>2</v>
      </c>
      <c r="B56" s="24">
        <v>3796.7</v>
      </c>
      <c r="C56" s="24">
        <v>5270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</row>
    <row r="59" spans="1:37" x14ac:dyDescent="0.2">
      <c r="A59" s="31" t="s">
        <v>69</v>
      </c>
    </row>
    <row r="60" spans="1:37" x14ac:dyDescent="0.2">
      <c r="A60" t="s">
        <v>75</v>
      </c>
    </row>
    <row r="61" spans="1:37" x14ac:dyDescent="0.2">
      <c r="A61" t="s">
        <v>76</v>
      </c>
    </row>
    <row r="63" spans="1:37" x14ac:dyDescent="0.2">
      <c r="A63" s="31" t="s">
        <v>89</v>
      </c>
    </row>
    <row r="64" spans="1:37" x14ac:dyDescent="0.2">
      <c r="A64" s="31" t="s">
        <v>82</v>
      </c>
    </row>
    <row r="65" spans="1:1" x14ac:dyDescent="0.2">
      <c r="A65" s="31" t="s">
        <v>90</v>
      </c>
    </row>
    <row r="66" spans="1:1" x14ac:dyDescent="0.2">
      <c r="A66" s="31" t="s">
        <v>84</v>
      </c>
    </row>
    <row r="67" spans="1:1" x14ac:dyDescent="0.2">
      <c r="A67" s="31" t="s">
        <v>83</v>
      </c>
    </row>
    <row r="68" spans="1:1" x14ac:dyDescent="0.2">
      <c r="A68" s="31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4071-BD6C-40B7-89E9-E308EC05FC10}">
  <dimension ref="A1:G55"/>
  <sheetViews>
    <sheetView workbookViewId="0">
      <selection activeCell="D52" sqref="D52"/>
    </sheetView>
  </sheetViews>
  <sheetFormatPr defaultRowHeight="12.75" x14ac:dyDescent="0.2"/>
  <cols>
    <col min="1" max="1" width="22" bestFit="1" customWidth="1"/>
    <col min="4" max="7" width="7.5703125" bestFit="1" customWidth="1"/>
  </cols>
  <sheetData>
    <row r="1" spans="1:7" x14ac:dyDescent="0.2">
      <c r="A1" s="31" t="s">
        <v>74</v>
      </c>
    </row>
    <row r="3" spans="1:7" x14ac:dyDescent="0.2">
      <c r="D3" s="43" t="s">
        <v>53</v>
      </c>
      <c r="E3" s="43" t="s">
        <v>54</v>
      </c>
      <c r="F3" s="43" t="s">
        <v>55</v>
      </c>
      <c r="G3" s="43" t="s">
        <v>56</v>
      </c>
    </row>
    <row r="4" spans="1:7" x14ac:dyDescent="0.2">
      <c r="A4" t="s">
        <v>37</v>
      </c>
      <c r="D4" s="35">
        <v>353.49347287132321</v>
      </c>
      <c r="E4" s="35">
        <v>389.88653272655699</v>
      </c>
      <c r="F4" s="35">
        <v>430.02635145365485</v>
      </c>
      <c r="G4" s="35">
        <v>464.97472358933163</v>
      </c>
    </row>
    <row r="5" spans="1:7" x14ac:dyDescent="0.2">
      <c r="A5" t="s">
        <v>5</v>
      </c>
      <c r="D5" s="35">
        <v>1019.8859515643511</v>
      </c>
      <c r="E5" s="35">
        <v>1104.513115636692</v>
      </c>
      <c r="F5" s="35">
        <v>1196.1623951602178</v>
      </c>
      <c r="G5" s="35">
        <v>1274.7117063706971</v>
      </c>
    </row>
    <row r="6" spans="1:7" x14ac:dyDescent="0.2">
      <c r="A6" t="s">
        <v>57</v>
      </c>
      <c r="D6" s="35">
        <v>0</v>
      </c>
      <c r="E6" s="35">
        <v>0</v>
      </c>
      <c r="F6" s="35">
        <v>0</v>
      </c>
      <c r="G6" s="35">
        <v>0</v>
      </c>
    </row>
    <row r="7" spans="1:7" x14ac:dyDescent="0.2">
      <c r="A7" t="s">
        <v>15</v>
      </c>
      <c r="D7" s="35">
        <v>0</v>
      </c>
      <c r="E7" s="35">
        <v>0</v>
      </c>
      <c r="F7" s="35">
        <v>0</v>
      </c>
      <c r="G7" s="35">
        <v>0</v>
      </c>
    </row>
    <row r="8" spans="1:7" x14ac:dyDescent="0.2">
      <c r="A8" t="s">
        <v>58</v>
      </c>
      <c r="D8" s="35">
        <v>0</v>
      </c>
      <c r="E8" s="35">
        <v>0</v>
      </c>
      <c r="F8" s="35">
        <v>0</v>
      </c>
      <c r="G8" s="35">
        <v>0</v>
      </c>
    </row>
    <row r="9" spans="1:7" x14ac:dyDescent="0.2">
      <c r="A9" t="s">
        <v>39</v>
      </c>
      <c r="D9" s="35">
        <v>1542.2903042061462</v>
      </c>
      <c r="E9" s="35">
        <v>1679.9474102521388</v>
      </c>
      <c r="F9" s="35">
        <v>1829.8910999544496</v>
      </c>
      <c r="G9" s="35">
        <v>1959.0442649598444</v>
      </c>
    </row>
    <row r="10" spans="1:7" x14ac:dyDescent="0.2">
      <c r="A10" t="s">
        <v>59</v>
      </c>
      <c r="D10" s="35">
        <v>1363.3368716970006</v>
      </c>
      <c r="E10" s="35">
        <v>1474.5057129412012</v>
      </c>
      <c r="F10" s="35">
        <v>1594.7394533457943</v>
      </c>
      <c r="G10" s="35">
        <v>1697.6697298258669</v>
      </c>
    </row>
    <row r="11" spans="1:7" x14ac:dyDescent="0.2">
      <c r="A11" t="s">
        <v>11</v>
      </c>
      <c r="D11" s="35">
        <v>0</v>
      </c>
      <c r="E11" s="35">
        <v>0</v>
      </c>
      <c r="F11" s="35">
        <v>0</v>
      </c>
      <c r="G11" s="35">
        <v>0</v>
      </c>
    </row>
    <row r="12" spans="1:7" x14ac:dyDescent="0.2">
      <c r="A12" t="s">
        <v>28</v>
      </c>
      <c r="D12" s="35">
        <v>2586.753752072821</v>
      </c>
      <c r="E12" s="35">
        <v>2876.3034102698812</v>
      </c>
      <c r="F12" s="35">
        <v>3198.2639635878431</v>
      </c>
      <c r="G12" s="35">
        <v>3480.548026852613</v>
      </c>
    </row>
    <row r="13" spans="1:7" x14ac:dyDescent="0.2">
      <c r="A13" t="s">
        <v>34</v>
      </c>
      <c r="D13" s="35">
        <v>3078.0379260248615</v>
      </c>
      <c r="E13" s="35">
        <v>3321.6472449123748</v>
      </c>
      <c r="F13" s="35">
        <v>3584.5368656269297</v>
      </c>
      <c r="G13" s="35">
        <v>3809.1624962298752</v>
      </c>
    </row>
    <row r="14" spans="1:7" x14ac:dyDescent="0.2">
      <c r="A14" t="s">
        <v>17</v>
      </c>
      <c r="D14" s="35">
        <v>0</v>
      </c>
      <c r="E14" s="35">
        <v>0</v>
      </c>
      <c r="F14" s="35">
        <v>0</v>
      </c>
      <c r="G14" s="35">
        <v>0</v>
      </c>
    </row>
    <row r="15" spans="1:7" x14ac:dyDescent="0.2">
      <c r="A15" t="s">
        <v>60</v>
      </c>
      <c r="D15" s="35">
        <v>2628.8342028138836</v>
      </c>
      <c r="E15" s="35">
        <v>2968.5015274678726</v>
      </c>
      <c r="F15" s="35">
        <v>3352.0567060283961</v>
      </c>
      <c r="G15" s="35">
        <v>3692.8327435046544</v>
      </c>
    </row>
    <row r="16" spans="1:7" x14ac:dyDescent="0.2">
      <c r="A16" t="s">
        <v>3</v>
      </c>
      <c r="D16" s="35">
        <v>0</v>
      </c>
      <c r="E16" s="35">
        <v>0</v>
      </c>
      <c r="F16" s="35">
        <v>0</v>
      </c>
      <c r="G16" s="35">
        <v>0</v>
      </c>
    </row>
    <row r="17" spans="1:7" x14ac:dyDescent="0.2">
      <c r="A17" t="s">
        <v>32</v>
      </c>
      <c r="D17" s="35">
        <v>2207.1082883107583</v>
      </c>
      <c r="E17" s="35">
        <v>2395.3073956368526</v>
      </c>
      <c r="F17" s="35">
        <v>2599.5541541751345</v>
      </c>
      <c r="G17" s="35">
        <v>2774.9260869450009</v>
      </c>
    </row>
    <row r="18" spans="1:7" x14ac:dyDescent="0.2">
      <c r="A18" t="s">
        <v>47</v>
      </c>
      <c r="D18" s="35">
        <v>1150.8797782247261</v>
      </c>
      <c r="E18" s="35">
        <v>1244.1872053837992</v>
      </c>
      <c r="F18" s="35">
        <v>1345.0595199687998</v>
      </c>
      <c r="G18" s="35">
        <v>1431.3826367633346</v>
      </c>
    </row>
    <row r="19" spans="1:7" x14ac:dyDescent="0.2">
      <c r="A19" t="s">
        <v>14</v>
      </c>
      <c r="D19" s="35">
        <v>0</v>
      </c>
      <c r="E19" s="35">
        <v>0</v>
      </c>
      <c r="F19" s="35">
        <v>0</v>
      </c>
      <c r="G19" s="35">
        <v>0</v>
      </c>
    </row>
    <row r="20" spans="1:7" x14ac:dyDescent="0.2">
      <c r="A20" t="s">
        <v>35</v>
      </c>
      <c r="D20" s="35">
        <v>0</v>
      </c>
      <c r="E20" s="35">
        <v>0</v>
      </c>
      <c r="F20" s="35">
        <v>0</v>
      </c>
      <c r="G20" s="35">
        <v>0</v>
      </c>
    </row>
    <row r="21" spans="1:7" x14ac:dyDescent="0.2">
      <c r="A21" t="s">
        <v>38</v>
      </c>
      <c r="D21" s="35">
        <v>1409.8272472222609</v>
      </c>
      <c r="E21" s="35">
        <v>1527.7512104614912</v>
      </c>
      <c r="F21" s="35">
        <v>1655.5388368789202</v>
      </c>
      <c r="G21" s="35">
        <v>1765.1191891324131</v>
      </c>
    </row>
    <row r="22" spans="1:7" x14ac:dyDescent="0.2">
      <c r="A22" t="s">
        <v>48</v>
      </c>
      <c r="D22" s="35">
        <v>0</v>
      </c>
      <c r="E22" s="35">
        <v>0</v>
      </c>
      <c r="F22" s="35">
        <v>0</v>
      </c>
      <c r="G22" s="35">
        <v>0</v>
      </c>
    </row>
    <row r="23" spans="1:7" x14ac:dyDescent="0.2">
      <c r="A23" t="s">
        <v>33</v>
      </c>
      <c r="D23" s="35">
        <v>2416.5218280026552</v>
      </c>
      <c r="E23" s="35">
        <v>2652.9544915203564</v>
      </c>
      <c r="F23" s="35">
        <v>2912.5197432606437</v>
      </c>
      <c r="G23" s="35">
        <v>3137.6120245404895</v>
      </c>
    </row>
    <row r="24" spans="1:7" x14ac:dyDescent="0.2">
      <c r="A24" t="s">
        <v>26</v>
      </c>
      <c r="D24" s="35">
        <v>0</v>
      </c>
      <c r="E24" s="35">
        <v>0</v>
      </c>
      <c r="F24" s="35">
        <v>0</v>
      </c>
      <c r="G24" s="35">
        <v>0</v>
      </c>
    </row>
    <row r="25" spans="1:7" x14ac:dyDescent="0.2">
      <c r="A25" t="s">
        <v>7</v>
      </c>
      <c r="D25" s="35">
        <v>0</v>
      </c>
      <c r="E25" s="35">
        <v>0</v>
      </c>
      <c r="F25" s="35">
        <v>0</v>
      </c>
      <c r="G25" s="35">
        <v>0</v>
      </c>
    </row>
    <row r="26" spans="1:7" x14ac:dyDescent="0.2">
      <c r="A26" t="s">
        <v>10</v>
      </c>
      <c r="D26" s="35">
        <v>0</v>
      </c>
      <c r="E26" s="35">
        <v>0</v>
      </c>
      <c r="F26" s="35">
        <v>0</v>
      </c>
      <c r="G26" s="35">
        <v>0</v>
      </c>
    </row>
    <row r="27" spans="1:7" x14ac:dyDescent="0.2">
      <c r="A27" t="s">
        <v>16</v>
      </c>
      <c r="D27" s="35">
        <v>2488.3720318826331</v>
      </c>
      <c r="E27" s="35">
        <v>2791.1262777746374</v>
      </c>
      <c r="F27" s="35">
        <v>3130.7159052861221</v>
      </c>
      <c r="G27" s="35">
        <v>3430.6968907770074</v>
      </c>
    </row>
    <row r="28" spans="1:7" x14ac:dyDescent="0.2">
      <c r="A28" t="s">
        <v>44</v>
      </c>
      <c r="D28" s="35">
        <v>1610.1420230000149</v>
      </c>
      <c r="E28" s="35">
        <v>1740.9367998074565</v>
      </c>
      <c r="F28" s="35">
        <v>1882.3562751792106</v>
      </c>
      <c r="G28" s="35">
        <v>2003.3934296217592</v>
      </c>
    </row>
    <row r="29" spans="1:7" x14ac:dyDescent="0.2">
      <c r="A29" t="s">
        <v>40</v>
      </c>
      <c r="D29" s="35">
        <v>1383.4606438134253</v>
      </c>
      <c r="E29" s="35">
        <v>1467.7578667752975</v>
      </c>
      <c r="F29" s="35">
        <v>1557.1915002529729</v>
      </c>
      <c r="G29" s="35">
        <v>1632.494007782605</v>
      </c>
    </row>
    <row r="30" spans="1:7" x14ac:dyDescent="0.2">
      <c r="A30" t="s">
        <v>46</v>
      </c>
      <c r="D30" s="35">
        <v>369.58707293830957</v>
      </c>
      <c r="E30" s="35">
        <v>397.32514426751447</v>
      </c>
      <c r="F30" s="35">
        <v>427.14499999179333</v>
      </c>
      <c r="G30" s="35">
        <v>452.54117414697527</v>
      </c>
    </row>
    <row r="31" spans="1:7" x14ac:dyDescent="0.2">
      <c r="A31" t="s">
        <v>61</v>
      </c>
      <c r="D31" s="35">
        <v>1604.7274769454784</v>
      </c>
      <c r="E31" s="35">
        <v>1752.5745827326507</v>
      </c>
      <c r="F31" s="35">
        <v>1914.0431706740699</v>
      </c>
      <c r="G31" s="35">
        <v>2053.4397229173005</v>
      </c>
    </row>
    <row r="32" spans="1:7" x14ac:dyDescent="0.2">
      <c r="A32" t="s">
        <v>30</v>
      </c>
      <c r="D32" s="35">
        <v>2072.3147706544978</v>
      </c>
      <c r="E32" s="35">
        <v>2272.2511123597424</v>
      </c>
      <c r="F32" s="35">
        <v>2491.4772556436592</v>
      </c>
      <c r="G32" s="35">
        <v>2681.3849751800349</v>
      </c>
    </row>
    <row r="33" spans="1:7" x14ac:dyDescent="0.2">
      <c r="A33" t="s">
        <v>42</v>
      </c>
      <c r="D33" s="35">
        <v>1493.7238885974157</v>
      </c>
      <c r="E33" s="35">
        <v>1613.5400005577528</v>
      </c>
      <c r="F33" s="35">
        <v>1742.9669253295338</v>
      </c>
      <c r="G33" s="35">
        <v>1853.6499806740937</v>
      </c>
    </row>
    <row r="34" spans="1:7" x14ac:dyDescent="0.2">
      <c r="A34" t="s">
        <v>27</v>
      </c>
      <c r="D34" s="35">
        <v>3046.9739010631934</v>
      </c>
      <c r="E34" s="35">
        <v>3319.690707107824</v>
      </c>
      <c r="F34" s="35">
        <v>3616.8167987959023</v>
      </c>
      <c r="G34" s="35">
        <v>3872.7951528524227</v>
      </c>
    </row>
    <row r="35" spans="1:7" x14ac:dyDescent="0.2">
      <c r="A35" t="s">
        <v>18</v>
      </c>
      <c r="D35" s="35">
        <v>0</v>
      </c>
      <c r="E35" s="35">
        <v>0</v>
      </c>
      <c r="F35" s="35">
        <v>0</v>
      </c>
      <c r="G35" s="35">
        <v>0</v>
      </c>
    </row>
    <row r="36" spans="1:7" x14ac:dyDescent="0.2">
      <c r="A36" t="s">
        <v>21</v>
      </c>
      <c r="D36" s="35">
        <v>0</v>
      </c>
      <c r="E36" s="35">
        <v>0</v>
      </c>
      <c r="F36" s="35">
        <v>0</v>
      </c>
      <c r="G36" s="35">
        <v>0</v>
      </c>
    </row>
    <row r="37" spans="1:7" x14ac:dyDescent="0.2">
      <c r="A37" t="s">
        <v>22</v>
      </c>
      <c r="D37" s="35">
        <v>1138.4051149357997</v>
      </c>
      <c r="E37" s="35">
        <v>1221.2583259930893</v>
      </c>
      <c r="F37" s="35">
        <v>1310.1416000678762</v>
      </c>
      <c r="G37" s="35">
        <v>1385.701348863701</v>
      </c>
    </row>
    <row r="38" spans="1:7" x14ac:dyDescent="0.2">
      <c r="A38" t="s">
        <v>23</v>
      </c>
      <c r="D38" s="35">
        <v>1849.6917000585934</v>
      </c>
      <c r="E38" s="35">
        <v>2099.8293385201569</v>
      </c>
      <c r="F38" s="35">
        <v>2383.7936077511322</v>
      </c>
      <c r="G38" s="35">
        <v>2637.2426582684766</v>
      </c>
    </row>
    <row r="39" spans="1:7" x14ac:dyDescent="0.2">
      <c r="A39" t="s">
        <v>62</v>
      </c>
      <c r="D39" s="35">
        <v>2805.1104878831993</v>
      </c>
      <c r="E39" s="35">
        <v>3084.7898308347426</v>
      </c>
      <c r="F39" s="35">
        <v>3392.3541840957491</v>
      </c>
      <c r="G39" s="35">
        <v>3659.460612971578</v>
      </c>
    </row>
    <row r="40" spans="1:7" x14ac:dyDescent="0.2">
      <c r="A40" t="s">
        <v>63</v>
      </c>
      <c r="D40" s="35">
        <v>2162.8775650733091</v>
      </c>
      <c r="E40" s="35">
        <v>2429.6686332181262</v>
      </c>
      <c r="F40" s="35">
        <v>2729.3683944814279</v>
      </c>
      <c r="G40" s="35">
        <v>2994.4535886800063</v>
      </c>
    </row>
    <row r="41" spans="1:7" x14ac:dyDescent="0.2">
      <c r="A41" t="s">
        <v>24</v>
      </c>
      <c r="D41" s="35">
        <v>2450.3937459554782</v>
      </c>
      <c r="E41" s="35">
        <v>2681.7046808589598</v>
      </c>
      <c r="F41" s="35">
        <v>2934.8507794761235</v>
      </c>
      <c r="G41" s="35">
        <v>3153.7833782832945</v>
      </c>
    </row>
    <row r="42" spans="1:7" x14ac:dyDescent="0.2">
      <c r="A42" t="s">
        <v>36</v>
      </c>
      <c r="D42" s="35">
        <v>1555.7364721699223</v>
      </c>
      <c r="E42" s="35">
        <v>1700.5736773830074</v>
      </c>
      <c r="F42" s="35">
        <v>1858.8950532054489</v>
      </c>
      <c r="G42" s="35">
        <v>1995.6788121280035</v>
      </c>
    </row>
    <row r="43" spans="1:7" x14ac:dyDescent="0.2">
      <c r="A43" t="s">
        <v>25</v>
      </c>
      <c r="D43" s="35">
        <v>1557.6489603015375</v>
      </c>
      <c r="E43" s="35">
        <v>1726.3268745781631</v>
      </c>
      <c r="F43" s="35">
        <v>1913.2709319267196</v>
      </c>
      <c r="G43" s="35">
        <v>2076.7145694321771</v>
      </c>
    </row>
    <row r="44" spans="1:7" x14ac:dyDescent="0.2">
      <c r="A44" t="s">
        <v>6</v>
      </c>
      <c r="D44" s="35">
        <v>1478.7533486417999</v>
      </c>
      <c r="E44" s="35">
        <v>1640.2082434821573</v>
      </c>
      <c r="F44" s="35">
        <v>1819.2912864459681</v>
      </c>
      <c r="G44" s="35">
        <v>1975.9706811681633</v>
      </c>
    </row>
    <row r="45" spans="1:7" x14ac:dyDescent="0.2">
      <c r="A45" t="s">
        <v>31</v>
      </c>
      <c r="D45" s="35">
        <v>2728.3171805692427</v>
      </c>
      <c r="E45" s="35">
        <v>2957.2807881857125</v>
      </c>
      <c r="F45" s="35">
        <v>3205.4592928039324</v>
      </c>
      <c r="G45" s="35">
        <v>3418.3240212471251</v>
      </c>
    </row>
    <row r="46" spans="1:7" x14ac:dyDescent="0.2">
      <c r="A46" t="s">
        <v>45</v>
      </c>
      <c r="D46" s="35">
        <v>1801.9136952378508</v>
      </c>
      <c r="E46" s="35">
        <v>1969.4364855257779</v>
      </c>
      <c r="F46" s="35">
        <v>2152.5337649471317</v>
      </c>
      <c r="G46" s="35">
        <v>2310.7068433973241</v>
      </c>
    </row>
    <row r="47" spans="1:7" x14ac:dyDescent="0.2">
      <c r="A47" t="s">
        <v>41</v>
      </c>
      <c r="D47" s="35">
        <v>1443.838836839936</v>
      </c>
      <c r="E47" s="35">
        <v>1569.7418332277443</v>
      </c>
      <c r="F47" s="35">
        <v>1706.6235926845129</v>
      </c>
      <c r="G47" s="35">
        <v>1824.3342440403339</v>
      </c>
    </row>
    <row r="48" spans="1:7" x14ac:dyDescent="0.2">
      <c r="A48" t="s">
        <v>64</v>
      </c>
      <c r="D48" s="35">
        <v>2267.3006405567312</v>
      </c>
      <c r="E48" s="35">
        <v>2511.271375122099</v>
      </c>
      <c r="F48" s="35">
        <v>2781.4943491389363</v>
      </c>
      <c r="G48" s="35">
        <v>3017.6221793707409</v>
      </c>
    </row>
    <row r="49" spans="1:7" x14ac:dyDescent="0.2">
      <c r="A49" t="s">
        <v>19</v>
      </c>
      <c r="D49" s="35">
        <v>0</v>
      </c>
      <c r="E49" s="35">
        <v>0</v>
      </c>
      <c r="F49" s="35">
        <v>0</v>
      </c>
      <c r="G49" s="35">
        <v>0</v>
      </c>
    </row>
    <row r="50" spans="1:7" x14ac:dyDescent="0.2">
      <c r="A50" t="s">
        <v>8</v>
      </c>
      <c r="D50" s="35">
        <v>0</v>
      </c>
      <c r="E50" s="35">
        <v>0</v>
      </c>
      <c r="F50" s="35">
        <v>0</v>
      </c>
      <c r="G50" s="35">
        <v>0</v>
      </c>
    </row>
    <row r="51" spans="1:7" x14ac:dyDescent="0.2">
      <c r="A51" t="s">
        <v>20</v>
      </c>
      <c r="D51" s="35">
        <v>0</v>
      </c>
      <c r="E51" s="35">
        <v>0</v>
      </c>
      <c r="F51" s="35">
        <v>0</v>
      </c>
      <c r="G51" s="35">
        <v>0</v>
      </c>
    </row>
    <row r="52" spans="1:7" x14ac:dyDescent="0.2">
      <c r="A52" t="s">
        <v>43</v>
      </c>
      <c r="D52" s="35">
        <v>0</v>
      </c>
      <c r="E52" s="35">
        <v>0</v>
      </c>
      <c r="F52" s="35">
        <v>0</v>
      </c>
      <c r="G52" s="35">
        <v>0</v>
      </c>
    </row>
    <row r="53" spans="1:7" x14ac:dyDescent="0.2">
      <c r="A53" t="s">
        <v>49</v>
      </c>
      <c r="D53" s="35">
        <v>1083.6579140435456</v>
      </c>
      <c r="E53" s="35">
        <v>1146.3579201265477</v>
      </c>
      <c r="F53" s="35">
        <v>1212.6857230556402</v>
      </c>
      <c r="G53" s="35">
        <v>1268.3936190105799</v>
      </c>
    </row>
    <row r="54" spans="1:7" x14ac:dyDescent="0.2">
      <c r="D54" s="35"/>
      <c r="E54" s="35"/>
      <c r="F54" s="35"/>
      <c r="G54" s="35"/>
    </row>
    <row r="55" spans="1:7" x14ac:dyDescent="0.2">
      <c r="A55" t="s">
        <v>73</v>
      </c>
      <c r="D55" s="35">
        <v>58149.917094172699</v>
      </c>
      <c r="E55" s="35">
        <v>63729.155755648375</v>
      </c>
      <c r="F55" s="35">
        <v>69861.824480674652</v>
      </c>
      <c r="G55" s="35">
        <v>75186.765519527791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C694-2470-4C91-A2AE-B14F79B54B84}">
  <dimension ref="A1:N61"/>
  <sheetViews>
    <sheetView workbookViewId="0">
      <selection activeCell="D71" sqref="D71"/>
    </sheetView>
  </sheetViews>
  <sheetFormatPr defaultRowHeight="12.75" x14ac:dyDescent="0.2"/>
  <cols>
    <col min="1" max="1" width="22" bestFit="1" customWidth="1"/>
    <col min="2" max="2" width="9.5703125" bestFit="1" customWidth="1"/>
    <col min="3" max="7" width="7.5703125" bestFit="1" customWidth="1"/>
  </cols>
  <sheetData>
    <row r="1" spans="1:14" x14ac:dyDescent="0.2">
      <c r="A1" s="31" t="s">
        <v>80</v>
      </c>
      <c r="B1" s="31"/>
    </row>
    <row r="2" spans="1:14" x14ac:dyDescent="0.2">
      <c r="A2" s="31"/>
      <c r="B2" s="31"/>
    </row>
    <row r="3" spans="1:14" x14ac:dyDescent="0.2">
      <c r="A3" s="33"/>
      <c r="B3" s="39" t="s">
        <v>65</v>
      </c>
      <c r="C3" s="34" t="s">
        <v>52</v>
      </c>
      <c r="D3" s="34" t="s">
        <v>53</v>
      </c>
      <c r="E3" s="34" t="s">
        <v>54</v>
      </c>
      <c r="F3" s="34" t="s">
        <v>55</v>
      </c>
      <c r="G3" s="34" t="s">
        <v>56</v>
      </c>
      <c r="K3" s="34" t="s">
        <v>53</v>
      </c>
      <c r="L3" s="34" t="s">
        <v>54</v>
      </c>
      <c r="M3" s="34" t="s">
        <v>55</v>
      </c>
      <c r="N3" s="34" t="s">
        <v>56</v>
      </c>
    </row>
    <row r="4" spans="1:14" x14ac:dyDescent="0.2">
      <c r="A4" s="33" t="s">
        <v>37</v>
      </c>
      <c r="B4" s="33"/>
      <c r="C4" s="36"/>
      <c r="D4" s="37">
        <v>40.200000000000003</v>
      </c>
      <c r="E4" s="37">
        <v>42.3</v>
      </c>
      <c r="F4" s="37">
        <v>43.7</v>
      </c>
      <c r="G4" s="37">
        <v>43.5</v>
      </c>
      <c r="K4" s="35">
        <f>D4*POP!D4</f>
        <v>14210.437609427194</v>
      </c>
      <c r="L4" s="35">
        <f>E4*POP!E4</f>
        <v>16492.20033433336</v>
      </c>
      <c r="M4" s="35">
        <f>F4*POP!F4</f>
        <v>18792.151558524718</v>
      </c>
      <c r="N4" s="35">
        <f>G4*POP!G4</f>
        <v>20226.400476135925</v>
      </c>
    </row>
    <row r="5" spans="1:14" x14ac:dyDescent="0.2">
      <c r="A5" s="33" t="s">
        <v>5</v>
      </c>
      <c r="B5" s="33">
        <v>55.4</v>
      </c>
      <c r="C5" s="37">
        <v>59.9</v>
      </c>
      <c r="D5" s="41">
        <v>54.1</v>
      </c>
      <c r="E5" s="37">
        <v>52.8</v>
      </c>
      <c r="F5" s="37">
        <v>55.7</v>
      </c>
      <c r="G5" s="37">
        <v>54.1</v>
      </c>
      <c r="K5" s="35">
        <f>D5*POP!D5</f>
        <v>55175.829979631395</v>
      </c>
      <c r="L5" s="35">
        <f>E5*POP!E5</f>
        <v>58318.292505617334</v>
      </c>
      <c r="M5" s="35">
        <f>F5*POP!F5</f>
        <v>66626.245410424133</v>
      </c>
      <c r="N5" s="35">
        <f>G5*POP!G5</f>
        <v>68961.903314654715</v>
      </c>
    </row>
    <row r="6" spans="1:14" x14ac:dyDescent="0.2">
      <c r="A6" s="33" t="s">
        <v>57</v>
      </c>
      <c r="B6" s="33"/>
      <c r="C6" s="37"/>
      <c r="D6" s="37">
        <v>43.7</v>
      </c>
      <c r="E6" s="37">
        <v>42.2</v>
      </c>
      <c r="F6" s="37">
        <v>43.2</v>
      </c>
      <c r="G6" s="37">
        <v>40.4</v>
      </c>
      <c r="K6" s="35">
        <f>D6*POP!D6</f>
        <v>0</v>
      </c>
      <c r="L6" s="35">
        <f>E6*POP!E6</f>
        <v>0</v>
      </c>
      <c r="M6" s="35">
        <f>F6*POP!F6</f>
        <v>0</v>
      </c>
      <c r="N6" s="35">
        <f>G6*POP!G6</f>
        <v>0</v>
      </c>
    </row>
    <row r="7" spans="1:14" x14ac:dyDescent="0.2">
      <c r="A7" s="33" t="s">
        <v>15</v>
      </c>
      <c r="B7" s="33"/>
      <c r="C7" s="37"/>
      <c r="D7" s="37">
        <v>38</v>
      </c>
      <c r="E7" s="37">
        <v>33.5</v>
      </c>
      <c r="F7" s="37">
        <v>32.299999999999997</v>
      </c>
      <c r="G7" s="37">
        <v>30.6</v>
      </c>
      <c r="K7" s="35">
        <f>D7*POP!D7</f>
        <v>0</v>
      </c>
      <c r="L7" s="35">
        <f>E7*POP!E7</f>
        <v>0</v>
      </c>
      <c r="M7" s="35">
        <f>F7*POP!F7</f>
        <v>0</v>
      </c>
      <c r="N7" s="35">
        <f>G7*POP!G7</f>
        <v>0</v>
      </c>
    </row>
    <row r="8" spans="1:14" x14ac:dyDescent="0.2">
      <c r="A8" s="33" t="s">
        <v>58</v>
      </c>
      <c r="B8" s="33"/>
      <c r="C8" s="37"/>
      <c r="D8" s="37">
        <v>40.6</v>
      </c>
      <c r="E8" s="37">
        <v>37.6</v>
      </c>
      <c r="F8" s="37">
        <v>35.6</v>
      </c>
      <c r="G8" s="37">
        <v>33.299999999999997</v>
      </c>
      <c r="K8" s="35">
        <f>D8*POP!D8</f>
        <v>0</v>
      </c>
      <c r="L8" s="35">
        <f>E8*POP!E8</f>
        <v>0</v>
      </c>
      <c r="M8" s="35">
        <f>F8*POP!F8</f>
        <v>0</v>
      </c>
      <c r="N8" s="35">
        <f>G8*POP!G8</f>
        <v>0</v>
      </c>
    </row>
    <row r="9" spans="1:14" x14ac:dyDescent="0.2">
      <c r="A9" s="33" t="s">
        <v>39</v>
      </c>
      <c r="B9" s="33"/>
      <c r="C9" s="37"/>
      <c r="D9" s="37">
        <v>47.1</v>
      </c>
      <c r="E9" s="37">
        <v>45.9</v>
      </c>
      <c r="F9" s="37">
        <v>43.1</v>
      </c>
      <c r="G9" s="37">
        <v>40.200000000000003</v>
      </c>
      <c r="K9" s="35">
        <f>D9*POP!D9</f>
        <v>72641.87332810949</v>
      </c>
      <c r="L9" s="35">
        <f>E9*POP!E9</f>
        <v>77109.586130573167</v>
      </c>
      <c r="M9" s="35">
        <f>F9*POP!F9</f>
        <v>78868.306408036777</v>
      </c>
      <c r="N9" s="35">
        <f>G9*POP!G9</f>
        <v>78753.579451385755</v>
      </c>
    </row>
    <row r="10" spans="1:14" x14ac:dyDescent="0.2">
      <c r="A10" s="33" t="s">
        <v>59</v>
      </c>
      <c r="B10" s="33"/>
      <c r="C10" s="37"/>
      <c r="D10" s="37">
        <v>43.6</v>
      </c>
      <c r="E10" s="37">
        <v>44.1</v>
      </c>
      <c r="F10" s="37">
        <v>45.4</v>
      </c>
      <c r="G10" s="37">
        <v>47</v>
      </c>
      <c r="K10" s="35">
        <f>D10*POP!D10</f>
        <v>59441.487605989227</v>
      </c>
      <c r="L10" s="35">
        <f>E10*POP!E10</f>
        <v>65025.701940706975</v>
      </c>
      <c r="M10" s="35">
        <f>F10*POP!F10</f>
        <v>72401.171181899059</v>
      </c>
      <c r="N10" s="35">
        <f>G10*POP!G10</f>
        <v>79790.477301815743</v>
      </c>
    </row>
    <row r="11" spans="1:14" x14ac:dyDescent="0.2">
      <c r="A11" s="33" t="s">
        <v>11</v>
      </c>
      <c r="B11" s="33"/>
      <c r="C11" s="37"/>
      <c r="D11" s="37">
        <v>48</v>
      </c>
      <c r="E11" s="37">
        <v>45.2</v>
      </c>
      <c r="F11" s="37">
        <v>42</v>
      </c>
      <c r="G11" s="37">
        <v>39.5</v>
      </c>
      <c r="K11" s="35">
        <f>D11*POP!D11</f>
        <v>0</v>
      </c>
      <c r="L11" s="35">
        <f>E11*POP!E11</f>
        <v>0</v>
      </c>
      <c r="M11" s="35">
        <f>F11*POP!F11</f>
        <v>0</v>
      </c>
      <c r="N11" s="35">
        <f>G11*POP!G11</f>
        <v>0</v>
      </c>
    </row>
    <row r="12" spans="1:14" x14ac:dyDescent="0.2">
      <c r="A12" s="33" t="s">
        <v>28</v>
      </c>
      <c r="B12" s="33"/>
      <c r="C12" s="37"/>
      <c r="D12" s="37">
        <v>56.6</v>
      </c>
      <c r="E12" s="37">
        <v>54.3</v>
      </c>
      <c r="F12" s="37">
        <v>50.8</v>
      </c>
      <c r="G12" s="37">
        <v>48.8</v>
      </c>
      <c r="K12" s="35">
        <f>D12*POP!D12</f>
        <v>146410.26236732167</v>
      </c>
      <c r="L12" s="35">
        <f>E12*POP!E12</f>
        <v>156183.27517765455</v>
      </c>
      <c r="M12" s="35">
        <f>F12*POP!F12</f>
        <v>162471.80935026243</v>
      </c>
      <c r="N12" s="35">
        <f>G12*POP!G12</f>
        <v>169850.74371040749</v>
      </c>
    </row>
    <row r="13" spans="1:14" x14ac:dyDescent="0.2">
      <c r="A13" s="33" t="s">
        <v>34</v>
      </c>
      <c r="B13" s="33"/>
      <c r="C13" s="37"/>
      <c r="D13" s="37">
        <v>53.6</v>
      </c>
      <c r="E13" s="37">
        <v>52.1</v>
      </c>
      <c r="F13" s="37">
        <v>53.2</v>
      </c>
      <c r="G13" s="37">
        <v>51.3</v>
      </c>
      <c r="K13" s="35">
        <f>D13*POP!D13</f>
        <v>164982.83283493257</v>
      </c>
      <c r="L13" s="35">
        <f>E13*POP!E13</f>
        <v>173057.82145993473</v>
      </c>
      <c r="M13" s="35">
        <f>F13*POP!F13</f>
        <v>190697.36125135268</v>
      </c>
      <c r="N13" s="35">
        <f>G13*POP!G13</f>
        <v>195410.03605659259</v>
      </c>
    </row>
    <row r="14" spans="1:14" x14ac:dyDescent="0.2">
      <c r="A14" s="33" t="s">
        <v>17</v>
      </c>
      <c r="B14" s="33"/>
      <c r="C14" s="37"/>
      <c r="D14" s="37">
        <v>44.1</v>
      </c>
      <c r="E14" s="37">
        <v>40.9</v>
      </c>
      <c r="F14" s="37">
        <v>36.799999999999997</v>
      </c>
      <c r="G14" s="37">
        <v>32.799999999999997</v>
      </c>
      <c r="K14" s="35">
        <f>D14*POP!D14</f>
        <v>0</v>
      </c>
      <c r="L14" s="35">
        <f>E14*POP!E14</f>
        <v>0</v>
      </c>
      <c r="M14" s="35">
        <f>F14*POP!F14</f>
        <v>0</v>
      </c>
      <c r="N14" s="35">
        <f>G14*POP!G14</f>
        <v>0</v>
      </c>
    </row>
    <row r="15" spans="1:14" x14ac:dyDescent="0.2">
      <c r="A15" s="33" t="s">
        <v>60</v>
      </c>
      <c r="B15" s="33"/>
      <c r="C15" s="37"/>
      <c r="D15" s="37">
        <v>56.5</v>
      </c>
      <c r="E15" s="37">
        <v>55.1</v>
      </c>
      <c r="F15" s="37">
        <v>52.7</v>
      </c>
      <c r="G15" s="37">
        <v>50.5</v>
      </c>
      <c r="K15" s="35">
        <f>D15*POP!D15</f>
        <v>148529.13245898442</v>
      </c>
      <c r="L15" s="35">
        <f>E15*POP!E15</f>
        <v>163564.43416347977</v>
      </c>
      <c r="M15" s="35">
        <f>F15*POP!F15</f>
        <v>176653.38840769648</v>
      </c>
      <c r="N15" s="35">
        <f>G15*POP!G15</f>
        <v>186488.05354698506</v>
      </c>
    </row>
    <row r="16" spans="1:14" x14ac:dyDescent="0.2">
      <c r="A16" s="33" t="s">
        <v>3</v>
      </c>
      <c r="B16" s="33"/>
      <c r="C16" s="37"/>
      <c r="D16" s="37">
        <v>55.2</v>
      </c>
      <c r="E16" s="37">
        <v>50.3</v>
      </c>
      <c r="F16" s="37">
        <v>51.8</v>
      </c>
      <c r="G16" s="37">
        <v>47.7</v>
      </c>
      <c r="K16" s="35">
        <f>D16*POP!D16</f>
        <v>0</v>
      </c>
      <c r="L16" s="35">
        <f>E16*POP!E16</f>
        <v>0</v>
      </c>
      <c r="M16" s="35">
        <f>F16*POP!F16</f>
        <v>0</v>
      </c>
      <c r="N16" s="35">
        <f>G16*POP!G16</f>
        <v>0</v>
      </c>
    </row>
    <row r="17" spans="1:14" x14ac:dyDescent="0.2">
      <c r="A17" s="33" t="s">
        <v>32</v>
      </c>
      <c r="B17" s="33"/>
      <c r="C17" s="37"/>
      <c r="D17" s="37">
        <v>48.3</v>
      </c>
      <c r="E17" s="37">
        <v>47.5</v>
      </c>
      <c r="F17" s="37">
        <v>45.2</v>
      </c>
      <c r="G17" s="37">
        <v>42.8</v>
      </c>
      <c r="K17" s="35">
        <f>D17*POP!D17</f>
        <v>106603.33032540962</v>
      </c>
      <c r="L17" s="35">
        <f>E17*POP!E17</f>
        <v>113777.10129275049</v>
      </c>
      <c r="M17" s="35">
        <f>F17*POP!F17</f>
        <v>117499.84776871609</v>
      </c>
      <c r="N17" s="35">
        <f>G17*POP!G17</f>
        <v>118766.83652124603</v>
      </c>
    </row>
    <row r="18" spans="1:14" x14ac:dyDescent="0.2">
      <c r="A18" s="33" t="s">
        <v>47</v>
      </c>
      <c r="B18" s="33"/>
      <c r="C18" s="37"/>
      <c r="D18" s="37">
        <v>52.6</v>
      </c>
      <c r="E18" s="37">
        <v>53.8</v>
      </c>
      <c r="F18" s="37">
        <v>46.9</v>
      </c>
      <c r="G18" s="37">
        <v>46.5</v>
      </c>
      <c r="K18" s="35">
        <f>D18*POP!D18</f>
        <v>60536.276334620597</v>
      </c>
      <c r="L18" s="35">
        <f>E18*POP!E18</f>
        <v>66937.271649648392</v>
      </c>
      <c r="M18" s="35">
        <f>F18*POP!F18</f>
        <v>63083.291486536706</v>
      </c>
      <c r="N18" s="35">
        <f>G18*POP!G18</f>
        <v>66559.292609495067</v>
      </c>
    </row>
    <row r="19" spans="1:14" x14ac:dyDescent="0.2">
      <c r="A19" s="33" t="s">
        <v>14</v>
      </c>
      <c r="B19" s="33"/>
      <c r="C19" s="37"/>
      <c r="D19" s="37">
        <v>47.7</v>
      </c>
      <c r="E19" s="37">
        <v>43</v>
      </c>
      <c r="F19" s="37">
        <v>40</v>
      </c>
      <c r="G19" s="37">
        <v>37.5</v>
      </c>
      <c r="K19" s="35">
        <f>D19*POP!D19</f>
        <v>0</v>
      </c>
      <c r="L19" s="35">
        <f>E19*POP!E19</f>
        <v>0</v>
      </c>
      <c r="M19" s="35">
        <f>F19*POP!F19</f>
        <v>0</v>
      </c>
      <c r="N19" s="35">
        <f>G19*POP!G19</f>
        <v>0</v>
      </c>
    </row>
    <row r="20" spans="1:14" x14ac:dyDescent="0.2">
      <c r="A20" s="33" t="s">
        <v>35</v>
      </c>
      <c r="B20" s="33"/>
      <c r="C20" s="37"/>
      <c r="D20" s="37">
        <v>35.200000000000003</v>
      </c>
      <c r="E20" s="37">
        <v>32.5</v>
      </c>
      <c r="F20" s="37">
        <v>29.3</v>
      </c>
      <c r="G20" s="37">
        <v>27.3</v>
      </c>
      <c r="K20" s="35">
        <f>D20*POP!D20</f>
        <v>0</v>
      </c>
      <c r="L20" s="35">
        <f>E20*POP!E20</f>
        <v>0</v>
      </c>
      <c r="M20" s="35">
        <f>F20*POP!F20</f>
        <v>0</v>
      </c>
      <c r="N20" s="35">
        <f>G20*POP!G20</f>
        <v>0</v>
      </c>
    </row>
    <row r="21" spans="1:14" x14ac:dyDescent="0.2">
      <c r="A21" s="33" t="s">
        <v>38</v>
      </c>
      <c r="B21" s="33"/>
      <c r="C21" s="37"/>
      <c r="D21" s="37">
        <v>47.6</v>
      </c>
      <c r="E21" s="37">
        <v>46.8</v>
      </c>
      <c r="F21" s="37">
        <v>45.5</v>
      </c>
      <c r="G21" s="37">
        <v>45.1</v>
      </c>
      <c r="K21" s="35">
        <f>D21*POP!D21</f>
        <v>67107.776967779617</v>
      </c>
      <c r="L21" s="35">
        <f>E21*POP!E21</f>
        <v>71498.756649597781</v>
      </c>
      <c r="M21" s="35">
        <f>F21*POP!F21</f>
        <v>75327.017077990866</v>
      </c>
      <c r="N21" s="35">
        <f>G21*POP!G21</f>
        <v>79606.875429871827</v>
      </c>
    </row>
    <row r="22" spans="1:14" x14ac:dyDescent="0.2">
      <c r="A22" s="33" t="s">
        <v>48</v>
      </c>
      <c r="B22" s="33"/>
      <c r="C22" s="37"/>
      <c r="D22" s="37">
        <v>28.6</v>
      </c>
      <c r="E22" s="37">
        <v>27.5</v>
      </c>
      <c r="F22" s="37">
        <v>23.4</v>
      </c>
      <c r="G22" s="37">
        <v>24.6</v>
      </c>
      <c r="K22" s="35">
        <f>D22*POP!D22</f>
        <v>0</v>
      </c>
      <c r="L22" s="35">
        <f>E22*POP!E22</f>
        <v>0</v>
      </c>
      <c r="M22" s="35">
        <f>F22*POP!F22</f>
        <v>0</v>
      </c>
      <c r="N22" s="35">
        <f>G22*POP!G22</f>
        <v>0</v>
      </c>
    </row>
    <row r="23" spans="1:14" x14ac:dyDescent="0.2">
      <c r="A23" s="33" t="s">
        <v>33</v>
      </c>
      <c r="B23" s="33"/>
      <c r="C23" s="37"/>
      <c r="D23" s="37">
        <v>51.4</v>
      </c>
      <c r="E23" s="37">
        <v>50.9</v>
      </c>
      <c r="F23" s="37">
        <v>44.3</v>
      </c>
      <c r="G23" s="37">
        <v>46.4</v>
      </c>
      <c r="K23" s="35">
        <f>D23*POP!D23</f>
        <v>124209.22195933647</v>
      </c>
      <c r="L23" s="35">
        <f>E23*POP!E23</f>
        <v>135035.38361838614</v>
      </c>
      <c r="M23" s="35">
        <f>F23*POP!F23</f>
        <v>129024.62462644652</v>
      </c>
      <c r="N23" s="35">
        <f>G23*POP!G23</f>
        <v>145585.1979386787</v>
      </c>
    </row>
    <row r="24" spans="1:14" x14ac:dyDescent="0.2">
      <c r="A24" s="33" t="s">
        <v>26</v>
      </c>
      <c r="B24" s="33"/>
      <c r="C24" s="37"/>
      <c r="D24" s="37">
        <v>29.4</v>
      </c>
      <c r="E24" s="37">
        <v>26.8</v>
      </c>
      <c r="F24" s="37">
        <v>23.9</v>
      </c>
      <c r="G24" s="37">
        <v>22.6</v>
      </c>
      <c r="K24" s="35">
        <f>D24*POP!D24</f>
        <v>0</v>
      </c>
      <c r="L24" s="35">
        <f>E24*POP!E24</f>
        <v>0</v>
      </c>
      <c r="M24" s="35">
        <f>F24*POP!F24</f>
        <v>0</v>
      </c>
      <c r="N24" s="35">
        <f>G24*POP!G24</f>
        <v>0</v>
      </c>
    </row>
    <row r="25" spans="1:14" x14ac:dyDescent="0.2">
      <c r="A25" s="33" t="s">
        <v>7</v>
      </c>
      <c r="B25" s="33"/>
      <c r="C25" s="37"/>
      <c r="D25" s="37">
        <v>45.1</v>
      </c>
      <c r="E25" s="37">
        <v>43.3</v>
      </c>
      <c r="F25" s="37">
        <v>39.700000000000003</v>
      </c>
      <c r="G25" s="37">
        <v>37.5</v>
      </c>
      <c r="K25" s="35">
        <f>D25*POP!D25</f>
        <v>0</v>
      </c>
      <c r="L25" s="35">
        <f>E25*POP!E25</f>
        <v>0</v>
      </c>
      <c r="M25" s="35">
        <f>F25*POP!F25</f>
        <v>0</v>
      </c>
      <c r="N25" s="35">
        <f>G25*POP!G25</f>
        <v>0</v>
      </c>
    </row>
    <row r="26" spans="1:14" x14ac:dyDescent="0.2">
      <c r="A26" s="33" t="s">
        <v>10</v>
      </c>
      <c r="B26" s="33"/>
      <c r="C26" s="37"/>
      <c r="D26" s="37">
        <v>45.3</v>
      </c>
      <c r="E26" s="37">
        <v>43.4</v>
      </c>
      <c r="F26" s="37">
        <v>39</v>
      </c>
      <c r="G26" s="37">
        <v>36.799999999999997</v>
      </c>
      <c r="K26" s="35">
        <f>D26*POP!D26</f>
        <v>0</v>
      </c>
      <c r="L26" s="35">
        <f>E26*POP!E26</f>
        <v>0</v>
      </c>
      <c r="M26" s="35">
        <f>F26*POP!F26</f>
        <v>0</v>
      </c>
      <c r="N26" s="35">
        <f>G26*POP!G26</f>
        <v>0</v>
      </c>
    </row>
    <row r="27" spans="1:14" x14ac:dyDescent="0.2">
      <c r="A27" s="33" t="s">
        <v>16</v>
      </c>
      <c r="B27" s="33"/>
      <c r="C27" s="37"/>
      <c r="D27" s="37">
        <v>39.700000000000003</v>
      </c>
      <c r="E27" s="37">
        <v>39.200000000000003</v>
      </c>
      <c r="F27" s="37">
        <v>40.700000000000003</v>
      </c>
      <c r="G27" s="37">
        <v>39.6</v>
      </c>
      <c r="K27" s="35">
        <f>D27*POP!D27</f>
        <v>98788.369665740538</v>
      </c>
      <c r="L27" s="35">
        <f>E27*POP!E27</f>
        <v>109412.15008876579</v>
      </c>
      <c r="M27" s="35">
        <f>F27*POP!F27</f>
        <v>127420.13734514518</v>
      </c>
      <c r="N27" s="35">
        <f>G27*POP!G27</f>
        <v>135855.59687476949</v>
      </c>
    </row>
    <row r="28" spans="1:14" x14ac:dyDescent="0.2">
      <c r="A28" s="33" t="s">
        <v>44</v>
      </c>
      <c r="B28" s="33"/>
      <c r="C28" s="37"/>
      <c r="D28" s="37">
        <v>52.8</v>
      </c>
      <c r="E28" s="37">
        <v>51.2</v>
      </c>
      <c r="F28" s="37">
        <v>49.8</v>
      </c>
      <c r="G28" s="37">
        <v>46</v>
      </c>
      <c r="K28" s="35">
        <f>D28*POP!D28</f>
        <v>85015.49881440078</v>
      </c>
      <c r="L28" s="35">
        <f>E28*POP!E28</f>
        <v>89135.964150141779</v>
      </c>
      <c r="M28" s="35">
        <f>F28*POP!F28</f>
        <v>93741.342503924679</v>
      </c>
      <c r="N28" s="35">
        <f>G28*POP!G28</f>
        <v>92156.097762600926</v>
      </c>
    </row>
    <row r="29" spans="1:14" x14ac:dyDescent="0.2">
      <c r="A29" s="33" t="s">
        <v>40</v>
      </c>
      <c r="B29" s="33"/>
      <c r="C29" s="24"/>
      <c r="D29" s="24">
        <v>41.6</v>
      </c>
      <c r="E29" s="24">
        <v>40.4</v>
      </c>
      <c r="F29" s="24">
        <v>41.1</v>
      </c>
      <c r="G29" s="24">
        <v>42</v>
      </c>
      <c r="K29" s="35">
        <f>D29*POP!D29</f>
        <v>57551.962782638497</v>
      </c>
      <c r="L29" s="35">
        <f>E29*POP!E29</f>
        <v>59297.417817722016</v>
      </c>
      <c r="M29" s="35">
        <f>F29*POP!F29</f>
        <v>64000.570660397185</v>
      </c>
      <c r="N29" s="35">
        <f>G29*POP!G29</f>
        <v>68564.748326869405</v>
      </c>
    </row>
    <row r="30" spans="1:14" x14ac:dyDescent="0.2">
      <c r="A30" t="s">
        <v>46</v>
      </c>
      <c r="C30" s="38"/>
      <c r="D30" s="38">
        <v>45.3</v>
      </c>
      <c r="E30" s="38">
        <v>44.5</v>
      </c>
      <c r="F30" s="38">
        <v>45.9</v>
      </c>
      <c r="G30" s="38">
        <v>45.8</v>
      </c>
      <c r="K30" s="35">
        <f>D30*POP!D30</f>
        <v>16742.294404105422</v>
      </c>
      <c r="L30" s="35">
        <f>E30*POP!E30</f>
        <v>17680.968919904393</v>
      </c>
      <c r="M30" s="35">
        <f>F30*POP!F30</f>
        <v>19605.955499623313</v>
      </c>
      <c r="N30" s="35">
        <f>G30*POP!G30</f>
        <v>20726.385775931467</v>
      </c>
    </row>
    <row r="31" spans="1:14" x14ac:dyDescent="0.2">
      <c r="A31" t="s">
        <v>61</v>
      </c>
      <c r="C31" s="38"/>
      <c r="D31" s="38">
        <v>58.1</v>
      </c>
      <c r="E31" s="38">
        <v>61.6</v>
      </c>
      <c r="F31" s="38">
        <v>60.2</v>
      </c>
      <c r="G31" s="38">
        <v>53.7</v>
      </c>
      <c r="K31" s="35">
        <f>D31*POP!D31</f>
        <v>93234.6664105323</v>
      </c>
      <c r="L31" s="35">
        <f>E31*POP!E31</f>
        <v>107958.59429633128</v>
      </c>
      <c r="M31" s="35">
        <f>F31*POP!F31</f>
        <v>115225.39887457901</v>
      </c>
      <c r="N31" s="35">
        <f>G31*POP!G31</f>
        <v>110269.71312065904</v>
      </c>
    </row>
    <row r="32" spans="1:14" x14ac:dyDescent="0.2">
      <c r="A32" t="s">
        <v>30</v>
      </c>
      <c r="C32" s="38"/>
      <c r="D32" s="38">
        <v>52.7</v>
      </c>
      <c r="E32" s="38">
        <v>52.1</v>
      </c>
      <c r="F32" s="38">
        <v>47.5</v>
      </c>
      <c r="G32" s="38">
        <v>44.8</v>
      </c>
      <c r="K32" s="35">
        <f>D32*POP!D32</f>
        <v>109210.98841349204</v>
      </c>
      <c r="L32" s="35">
        <f>E32*POP!E32</f>
        <v>118384.28295394259</v>
      </c>
      <c r="M32" s="35">
        <f>F32*POP!F32</f>
        <v>118345.16964307381</v>
      </c>
      <c r="N32" s="35">
        <f>G32*POP!G32</f>
        <v>120126.04688806555</v>
      </c>
    </row>
    <row r="33" spans="1:14" x14ac:dyDescent="0.2">
      <c r="A33" t="s">
        <v>42</v>
      </c>
      <c r="C33" s="38"/>
      <c r="D33" s="38">
        <v>54.7</v>
      </c>
      <c r="E33" s="38">
        <v>52.5</v>
      </c>
      <c r="F33" s="38">
        <v>52.5</v>
      </c>
      <c r="G33" s="38">
        <v>48.7</v>
      </c>
      <c r="K33" s="35">
        <f>D33*POP!D33</f>
        <v>81706.696706278643</v>
      </c>
      <c r="L33" s="35">
        <f>E33*POP!E33</f>
        <v>84710.850029282024</v>
      </c>
      <c r="M33" s="35">
        <f>F33*POP!F33</f>
        <v>91505.763579800521</v>
      </c>
      <c r="N33" s="35">
        <f>G33*POP!G33</f>
        <v>90272.754058828374</v>
      </c>
    </row>
    <row r="34" spans="1:14" x14ac:dyDescent="0.2">
      <c r="A34" t="s">
        <v>27</v>
      </c>
      <c r="C34" s="38"/>
      <c r="D34" s="38">
        <v>55.9</v>
      </c>
      <c r="E34" s="38">
        <v>54.8</v>
      </c>
      <c r="F34" s="38">
        <v>57.7</v>
      </c>
      <c r="G34" s="38">
        <v>55.2</v>
      </c>
      <c r="K34" s="35">
        <f>D34*POP!D34</f>
        <v>170325.8410694325</v>
      </c>
      <c r="L34" s="35">
        <f>E34*POP!E34</f>
        <v>181919.05074950875</v>
      </c>
      <c r="M34" s="35">
        <f>F34*POP!F34</f>
        <v>208690.32929052357</v>
      </c>
      <c r="N34" s="35">
        <f>G34*POP!G34</f>
        <v>213778.29243745375</v>
      </c>
    </row>
    <row r="35" spans="1:14" x14ac:dyDescent="0.2">
      <c r="A35" t="s">
        <v>18</v>
      </c>
      <c r="C35" s="38"/>
      <c r="D35" s="38">
        <v>46.2</v>
      </c>
      <c r="E35" s="38">
        <v>44.6</v>
      </c>
      <c r="F35" s="38">
        <v>41.6</v>
      </c>
      <c r="G35" s="38">
        <v>36.700000000000003</v>
      </c>
      <c r="K35" s="35">
        <f>D35*POP!D35</f>
        <v>0</v>
      </c>
      <c r="L35" s="35">
        <f>E35*POP!E35</f>
        <v>0</v>
      </c>
      <c r="M35" s="35">
        <f>F35*POP!F35</f>
        <v>0</v>
      </c>
      <c r="N35" s="35">
        <f>G35*POP!G35</f>
        <v>0</v>
      </c>
    </row>
    <row r="36" spans="1:14" x14ac:dyDescent="0.2">
      <c r="A36" t="s">
        <v>21</v>
      </c>
      <c r="C36" s="38"/>
      <c r="D36" s="38">
        <v>40.6</v>
      </c>
      <c r="E36" s="38">
        <v>39.700000000000003</v>
      </c>
      <c r="F36" s="38">
        <v>39.700000000000003</v>
      </c>
      <c r="G36" s="38">
        <v>36.5</v>
      </c>
      <c r="K36" s="35">
        <f>D36*POP!D36</f>
        <v>0</v>
      </c>
      <c r="L36" s="35">
        <f>E36*POP!E36</f>
        <v>0</v>
      </c>
      <c r="M36" s="35">
        <f>F36*POP!F36</f>
        <v>0</v>
      </c>
      <c r="N36" s="35">
        <f>G36*POP!G36</f>
        <v>0</v>
      </c>
    </row>
    <row r="37" spans="1:14" x14ac:dyDescent="0.2">
      <c r="A37" t="s">
        <v>22</v>
      </c>
      <c r="C37" s="38"/>
      <c r="D37" s="38">
        <v>45.2</v>
      </c>
      <c r="E37" s="38">
        <v>42.5</v>
      </c>
      <c r="F37" s="38">
        <v>41.5</v>
      </c>
      <c r="G37" s="38">
        <v>39.1</v>
      </c>
      <c r="K37" s="35">
        <f>D37*POP!D37</f>
        <v>51455.911195098153</v>
      </c>
      <c r="L37" s="35">
        <f>E37*POP!E37</f>
        <v>51903.4788547063</v>
      </c>
      <c r="M37" s="35">
        <f>F37*POP!F37</f>
        <v>54370.876402816859</v>
      </c>
      <c r="N37" s="35">
        <f>G37*POP!G37</f>
        <v>54180.922740570713</v>
      </c>
    </row>
    <row r="38" spans="1:14" x14ac:dyDescent="0.2">
      <c r="A38" t="s">
        <v>23</v>
      </c>
      <c r="C38" s="38"/>
      <c r="D38" s="38">
        <v>50.2</v>
      </c>
      <c r="E38" s="38">
        <v>47.3</v>
      </c>
      <c r="F38" s="38">
        <v>44.5</v>
      </c>
      <c r="G38" s="38">
        <v>40.6</v>
      </c>
      <c r="K38" s="35">
        <f>D38*POP!D38</f>
        <v>92854.523342941393</v>
      </c>
      <c r="L38" s="35">
        <f>E38*POP!E38</f>
        <v>99321.927712003409</v>
      </c>
      <c r="M38" s="35">
        <f>F38*POP!F38</f>
        <v>106078.81554492538</v>
      </c>
      <c r="N38" s="35">
        <f>G38*POP!G38</f>
        <v>107072.05192570016</v>
      </c>
    </row>
    <row r="39" spans="1:14" x14ac:dyDescent="0.2">
      <c r="A39" t="s">
        <v>62</v>
      </c>
      <c r="C39" s="38"/>
      <c r="D39" s="38">
        <v>57.6</v>
      </c>
      <c r="E39" s="38">
        <v>58.3</v>
      </c>
      <c r="F39" s="38">
        <v>55.4</v>
      </c>
      <c r="G39" s="38">
        <v>55</v>
      </c>
      <c r="K39" s="35">
        <f>D39*POP!D39</f>
        <v>161574.36410207229</v>
      </c>
      <c r="L39" s="35">
        <f>E39*POP!E39</f>
        <v>179843.24713766549</v>
      </c>
      <c r="M39" s="35">
        <f>F39*POP!F39</f>
        <v>187936.42179890448</v>
      </c>
      <c r="N39" s="35">
        <f>G39*POP!G39</f>
        <v>201270.33371343679</v>
      </c>
    </row>
    <row r="40" spans="1:14" x14ac:dyDescent="0.2">
      <c r="A40" t="s">
        <v>63</v>
      </c>
      <c r="C40" s="38"/>
      <c r="D40" s="38">
        <v>32.799999999999997</v>
      </c>
      <c r="E40" s="38">
        <v>33.4</v>
      </c>
      <c r="F40" s="38">
        <v>31.3</v>
      </c>
      <c r="G40" s="38">
        <v>29.3</v>
      </c>
      <c r="K40" s="35">
        <f>D40*POP!D40</f>
        <v>70942.384134404536</v>
      </c>
      <c r="L40" s="35">
        <f>E40*POP!E40</f>
        <v>81150.932349485403</v>
      </c>
      <c r="M40" s="35">
        <f>F40*POP!F40</f>
        <v>85429.230747268695</v>
      </c>
      <c r="N40" s="35">
        <f>G40*POP!G40</f>
        <v>87737.490148324185</v>
      </c>
    </row>
    <row r="41" spans="1:14" x14ac:dyDescent="0.2">
      <c r="A41" t="s">
        <v>24</v>
      </c>
      <c r="C41" s="38"/>
      <c r="D41" s="38">
        <v>55.9</v>
      </c>
      <c r="E41" s="38">
        <v>53.1</v>
      </c>
      <c r="F41" s="38">
        <v>49</v>
      </c>
      <c r="G41" s="38">
        <v>47.2</v>
      </c>
      <c r="K41" s="35">
        <f>D41*POP!D41</f>
        <v>136977.01039891122</v>
      </c>
      <c r="L41" s="35">
        <f>E41*POP!E41</f>
        <v>142398.51855361077</v>
      </c>
      <c r="M41" s="35">
        <f>F41*POP!F41</f>
        <v>143807.68819433005</v>
      </c>
      <c r="N41" s="35">
        <f>G41*POP!G41</f>
        <v>148858.57545497152</v>
      </c>
    </row>
    <row r="42" spans="1:14" x14ac:dyDescent="0.2">
      <c r="A42" t="s">
        <v>36</v>
      </c>
      <c r="C42" s="38"/>
      <c r="D42" s="38">
        <v>52.4</v>
      </c>
      <c r="E42" s="38">
        <v>53.8</v>
      </c>
      <c r="F42" s="38">
        <v>53.8</v>
      </c>
      <c r="G42" s="38">
        <v>49.5</v>
      </c>
      <c r="K42" s="35">
        <f>D42*POP!D42</f>
        <v>81520.591141703931</v>
      </c>
      <c r="L42" s="35">
        <f>E42*POP!E42</f>
        <v>91490.863843205792</v>
      </c>
      <c r="M42" s="35">
        <f>F42*POP!F42</f>
        <v>100008.55386245315</v>
      </c>
      <c r="N42" s="35">
        <f>G42*POP!G42</f>
        <v>98786.101200336168</v>
      </c>
    </row>
    <row r="43" spans="1:14" x14ac:dyDescent="0.2">
      <c r="A43" t="s">
        <v>25</v>
      </c>
      <c r="C43" s="38"/>
      <c r="D43" s="38">
        <v>51.4</v>
      </c>
      <c r="E43" s="38">
        <v>49.7</v>
      </c>
      <c r="F43" s="38">
        <v>46.6</v>
      </c>
      <c r="G43" s="38">
        <v>44.9</v>
      </c>
      <c r="K43" s="35">
        <f>D43*POP!D43</f>
        <v>80063.156559499024</v>
      </c>
      <c r="L43" s="35">
        <f>E43*POP!E43</f>
        <v>85798.44566653471</v>
      </c>
      <c r="M43" s="35">
        <f>F43*POP!F43</f>
        <v>89158.425427785143</v>
      </c>
      <c r="N43" s="35">
        <f>G43*POP!G43</f>
        <v>93244.48416750475</v>
      </c>
    </row>
    <row r="44" spans="1:14" x14ac:dyDescent="0.2">
      <c r="A44" t="s">
        <v>6</v>
      </c>
      <c r="C44" s="38"/>
      <c r="D44" s="38">
        <v>47.5</v>
      </c>
      <c r="E44" s="38">
        <v>44.7</v>
      </c>
      <c r="F44" s="38">
        <v>46.1</v>
      </c>
      <c r="G44" s="38">
        <v>42.8</v>
      </c>
      <c r="K44" s="35">
        <f>D44*POP!D44</f>
        <v>70240.784060485501</v>
      </c>
      <c r="L44" s="35">
        <f>E44*POP!E44</f>
        <v>73317.308483652436</v>
      </c>
      <c r="M44" s="35">
        <f>F44*POP!F44</f>
        <v>83869.328305159128</v>
      </c>
      <c r="N44" s="35">
        <f>G44*POP!G44</f>
        <v>84571.545153997387</v>
      </c>
    </row>
    <row r="45" spans="1:14" x14ac:dyDescent="0.2">
      <c r="A45" t="s">
        <v>31</v>
      </c>
      <c r="C45" s="38"/>
      <c r="D45" s="38">
        <v>50.1</v>
      </c>
      <c r="E45" s="38">
        <v>49.7</v>
      </c>
      <c r="F45" s="38">
        <v>49.2</v>
      </c>
      <c r="G45" s="38">
        <v>47.2</v>
      </c>
      <c r="K45" s="35">
        <f>D45*POP!D45</f>
        <v>136688.69074651907</v>
      </c>
      <c r="L45" s="35">
        <f>E45*POP!E45</f>
        <v>146976.85517282991</v>
      </c>
      <c r="M45" s="35">
        <f>F45*POP!F45</f>
        <v>157708.59720595347</v>
      </c>
      <c r="N45" s="35">
        <f>G45*POP!G45</f>
        <v>161344.8938028643</v>
      </c>
    </row>
    <row r="46" spans="1:14" x14ac:dyDescent="0.2">
      <c r="A46" t="s">
        <v>45</v>
      </c>
      <c r="C46" s="38"/>
      <c r="D46" s="38">
        <v>45</v>
      </c>
      <c r="E46" s="38">
        <v>45</v>
      </c>
      <c r="F46" s="38">
        <v>42.1</v>
      </c>
      <c r="G46" s="38">
        <v>40.1</v>
      </c>
      <c r="K46" s="35">
        <f>D46*POP!D46</f>
        <v>81086.11628570329</v>
      </c>
      <c r="L46" s="35">
        <f>E46*POP!E46</f>
        <v>88624.641848660001</v>
      </c>
      <c r="M46" s="35">
        <f>F46*POP!F46</f>
        <v>90621.671504274243</v>
      </c>
      <c r="N46" s="35">
        <f>G46*POP!G46</f>
        <v>92659.344420232694</v>
      </c>
    </row>
    <row r="47" spans="1:14" x14ac:dyDescent="0.2">
      <c r="A47" t="s">
        <v>41</v>
      </c>
      <c r="C47" s="38"/>
      <c r="D47" s="38">
        <v>56.9</v>
      </c>
      <c r="E47" s="38">
        <v>51.4</v>
      </c>
      <c r="F47" s="38">
        <v>47.9</v>
      </c>
      <c r="G47" s="38">
        <v>44</v>
      </c>
      <c r="K47" s="35">
        <f>D47*POP!D47</f>
        <v>82154.429816192351</v>
      </c>
      <c r="L47" s="35">
        <f>E47*POP!E47</f>
        <v>80684.730227906053</v>
      </c>
      <c r="M47" s="35">
        <f>F47*POP!F47</f>
        <v>81747.270089588172</v>
      </c>
      <c r="N47" s="35">
        <f>G47*POP!G47</f>
        <v>80270.706737774686</v>
      </c>
    </row>
    <row r="48" spans="1:14" x14ac:dyDescent="0.2">
      <c r="A48" t="s">
        <v>64</v>
      </c>
      <c r="C48" s="38"/>
      <c r="D48" s="38">
        <v>48</v>
      </c>
      <c r="E48" s="38">
        <v>49.9</v>
      </c>
      <c r="F48" s="38">
        <v>52</v>
      </c>
      <c r="G48" s="38">
        <v>47.7</v>
      </c>
      <c r="K48" s="35">
        <f>D48*POP!D48</f>
        <v>108830.4307467231</v>
      </c>
      <c r="L48" s="35">
        <f>E48*POP!E48</f>
        <v>125312.44161859274</v>
      </c>
      <c r="M48" s="35">
        <f>F48*POP!F48</f>
        <v>144637.70615522467</v>
      </c>
      <c r="N48" s="35">
        <f>G48*POP!G48</f>
        <v>143940.57795598436</v>
      </c>
    </row>
    <row r="49" spans="1:14" x14ac:dyDescent="0.2">
      <c r="A49" t="s">
        <v>19</v>
      </c>
      <c r="C49" s="38"/>
      <c r="D49" s="38">
        <v>50.4</v>
      </c>
      <c r="E49" s="38">
        <v>45.6</v>
      </c>
      <c r="F49" s="38">
        <v>44.5</v>
      </c>
      <c r="G49" s="38">
        <v>43.9</v>
      </c>
      <c r="K49" s="35">
        <f>D49*POP!D49</f>
        <v>0</v>
      </c>
      <c r="L49" s="35">
        <f>E49*POP!E49</f>
        <v>0</v>
      </c>
      <c r="M49" s="35">
        <f>F49*POP!F49</f>
        <v>0</v>
      </c>
      <c r="N49" s="35">
        <f>G49*POP!G49</f>
        <v>0</v>
      </c>
    </row>
    <row r="50" spans="1:14" x14ac:dyDescent="0.2">
      <c r="A50" t="s">
        <v>8</v>
      </c>
      <c r="C50" s="38"/>
      <c r="D50" s="38">
        <v>48.1</v>
      </c>
      <c r="E50" s="38">
        <v>42.8</v>
      </c>
      <c r="F50" s="38">
        <v>40.5</v>
      </c>
      <c r="G50" s="38">
        <v>39.799999999999997</v>
      </c>
      <c r="K50" s="35">
        <f>D50*POP!D50</f>
        <v>0</v>
      </c>
      <c r="L50" s="35">
        <f>E50*POP!E50</f>
        <v>0</v>
      </c>
      <c r="M50" s="35">
        <f>F50*POP!F50</f>
        <v>0</v>
      </c>
      <c r="N50" s="35">
        <f>G50*POP!G50</f>
        <v>0</v>
      </c>
    </row>
    <row r="51" spans="1:14" x14ac:dyDescent="0.2">
      <c r="A51" t="s">
        <v>20</v>
      </c>
      <c r="C51" s="38"/>
      <c r="D51" s="38">
        <v>47.2</v>
      </c>
      <c r="E51" s="38">
        <v>44.1</v>
      </c>
      <c r="F51" s="38">
        <v>41.1</v>
      </c>
      <c r="G51" s="38">
        <v>39.700000000000003</v>
      </c>
      <c r="K51" s="35">
        <f>D51*POP!D51</f>
        <v>0</v>
      </c>
      <c r="L51" s="35">
        <f>E51*POP!E51</f>
        <v>0</v>
      </c>
      <c r="M51" s="35">
        <f>F51*POP!F51</f>
        <v>0</v>
      </c>
      <c r="N51" s="35">
        <f>G51*POP!G51</f>
        <v>0</v>
      </c>
    </row>
    <row r="52" spans="1:14" x14ac:dyDescent="0.2">
      <c r="A52" t="s">
        <v>43</v>
      </c>
      <c r="C52" s="38"/>
      <c r="D52" s="38">
        <v>29.2</v>
      </c>
      <c r="E52" s="38">
        <v>28.5</v>
      </c>
      <c r="F52" s="38">
        <v>26.2</v>
      </c>
      <c r="G52" s="38">
        <v>24.6</v>
      </c>
      <c r="K52" s="35">
        <f>D52*POP!D52</f>
        <v>0</v>
      </c>
      <c r="L52" s="35">
        <f>E52*POP!E52</f>
        <v>0</v>
      </c>
      <c r="M52" s="35">
        <f>F52*POP!F52</f>
        <v>0</v>
      </c>
      <c r="N52" s="35">
        <f>G52*POP!G52</f>
        <v>0</v>
      </c>
    </row>
    <row r="53" spans="1:14" x14ac:dyDescent="0.2">
      <c r="A53" t="s">
        <v>49</v>
      </c>
      <c r="C53" s="38"/>
      <c r="D53" s="38">
        <v>37.6</v>
      </c>
      <c r="E53" s="38">
        <v>39.6</v>
      </c>
      <c r="F53" s="38">
        <v>38</v>
      </c>
      <c r="G53" s="38">
        <v>36.4</v>
      </c>
      <c r="K53" s="35">
        <f>D53*POP!D53</f>
        <v>40745.537568037318</v>
      </c>
      <c r="L53" s="35">
        <f>E53*POP!E53</f>
        <v>45395.773637011291</v>
      </c>
      <c r="M53" s="35">
        <f>F53*POP!F53</f>
        <v>46082.057476114329</v>
      </c>
      <c r="N53" s="35">
        <f>G53*POP!G53</f>
        <v>46169.527731985108</v>
      </c>
    </row>
    <row r="54" spans="1:14" x14ac:dyDescent="0.2">
      <c r="K54" s="35"/>
      <c r="L54" s="35"/>
      <c r="M54" s="35"/>
      <c r="N54" s="35"/>
    </row>
    <row r="55" spans="1:14" x14ac:dyDescent="0.2">
      <c r="K55" s="35">
        <f>SUM(K4:K53)/POP!D55</f>
        <v>50.345019501839154</v>
      </c>
      <c r="L55" s="35">
        <f>SUM(L4:L53)/POP!E55</f>
        <v>49.549036568780757</v>
      </c>
      <c r="M55" s="35">
        <f>SUM(M4:M53)/POP!F55</f>
        <v>48.115498695136424</v>
      </c>
      <c r="N55" s="35">
        <f>SUM(N4:N53)/POP!G55</f>
        <v>46.043416854486232</v>
      </c>
    </row>
    <row r="56" spans="1:14" x14ac:dyDescent="0.2">
      <c r="A56" s="31" t="s">
        <v>66</v>
      </c>
    </row>
    <row r="57" spans="1:14" x14ac:dyDescent="0.2">
      <c r="A57" s="31" t="s">
        <v>68</v>
      </c>
    </row>
    <row r="58" spans="1:14" x14ac:dyDescent="0.2">
      <c r="A58" s="31" t="s">
        <v>67</v>
      </c>
    </row>
    <row r="60" spans="1:14" x14ac:dyDescent="0.2">
      <c r="A60" s="31" t="s">
        <v>87</v>
      </c>
    </row>
    <row r="61" spans="1:14" x14ac:dyDescent="0.2">
      <c r="A61" s="31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6F7B-1C29-45E3-8F3B-1CC08AFCAB05}">
  <dimension ref="A1:N59"/>
  <sheetViews>
    <sheetView workbookViewId="0">
      <selection activeCell="E71" sqref="E71"/>
    </sheetView>
  </sheetViews>
  <sheetFormatPr defaultRowHeight="12.75" x14ac:dyDescent="0.2"/>
  <cols>
    <col min="1" max="1" width="22" bestFit="1" customWidth="1"/>
    <col min="2" max="2" width="9.5703125" bestFit="1" customWidth="1"/>
    <col min="3" max="7" width="7.5703125" bestFit="1" customWidth="1"/>
  </cols>
  <sheetData>
    <row r="1" spans="1:14" x14ac:dyDescent="0.2">
      <c r="A1" s="31" t="s">
        <v>81</v>
      </c>
      <c r="B1" s="31"/>
    </row>
    <row r="3" spans="1:14" x14ac:dyDescent="0.2">
      <c r="A3" s="33"/>
      <c r="B3" s="39" t="s">
        <v>65</v>
      </c>
      <c r="C3" s="34" t="s">
        <v>52</v>
      </c>
      <c r="D3" s="34" t="s">
        <v>53</v>
      </c>
      <c r="E3" s="34" t="s">
        <v>54</v>
      </c>
      <c r="F3" s="34" t="s">
        <v>55</v>
      </c>
      <c r="G3" s="34" t="s">
        <v>56</v>
      </c>
      <c r="K3" s="34" t="s">
        <v>53</v>
      </c>
      <c r="L3" s="34" t="s">
        <v>54</v>
      </c>
      <c r="M3" s="34" t="s">
        <v>55</v>
      </c>
      <c r="N3" s="34" t="s">
        <v>56</v>
      </c>
    </row>
    <row r="4" spans="1:14" x14ac:dyDescent="0.2">
      <c r="A4" s="33" t="s">
        <v>37</v>
      </c>
      <c r="B4" s="32"/>
      <c r="C4" s="36"/>
      <c r="D4" s="37">
        <v>26.1</v>
      </c>
      <c r="E4" s="37">
        <v>28.3</v>
      </c>
      <c r="F4" s="37">
        <v>26.5</v>
      </c>
      <c r="G4" s="37">
        <v>26</v>
      </c>
      <c r="K4" s="35">
        <f>D4*POP!D4</f>
        <v>9226.1796419415368</v>
      </c>
      <c r="L4" s="35">
        <f>E4*POP!E4</f>
        <v>11033.788876161563</v>
      </c>
      <c r="M4" s="35">
        <f>F4*POP!F4</f>
        <v>11395.698313521854</v>
      </c>
      <c r="N4" s="35">
        <f>G4*POP!G4</f>
        <v>12089.342813322623</v>
      </c>
    </row>
    <row r="5" spans="1:14" x14ac:dyDescent="0.2">
      <c r="A5" s="33" t="s">
        <v>5</v>
      </c>
      <c r="B5" s="32">
        <v>40.5</v>
      </c>
      <c r="C5" s="37">
        <v>46.9</v>
      </c>
      <c r="D5" s="42">
        <v>37.9</v>
      </c>
      <c r="E5" s="37">
        <v>35.299999999999997</v>
      </c>
      <c r="F5" s="37">
        <v>38.4</v>
      </c>
      <c r="G5" s="37">
        <v>33.200000000000003</v>
      </c>
      <c r="K5" s="35">
        <f>D5*POP!D5</f>
        <v>38653.677564288904</v>
      </c>
      <c r="L5" s="35">
        <f>E5*POP!E5</f>
        <v>38989.312981975221</v>
      </c>
      <c r="M5" s="35">
        <f>F5*POP!F5</f>
        <v>45932.635974152363</v>
      </c>
      <c r="N5" s="35">
        <f>G5*POP!G5</f>
        <v>42320.428651507151</v>
      </c>
    </row>
    <row r="6" spans="1:14" x14ac:dyDescent="0.2">
      <c r="A6" s="33" t="s">
        <v>57</v>
      </c>
      <c r="B6" s="32"/>
      <c r="C6" s="37"/>
      <c r="D6" s="37">
        <v>25.2</v>
      </c>
      <c r="E6" s="37">
        <v>24.7</v>
      </c>
      <c r="F6" s="37">
        <v>26.7</v>
      </c>
      <c r="G6" s="37">
        <v>30.8</v>
      </c>
      <c r="K6" s="35">
        <f>D6*POP!D6</f>
        <v>0</v>
      </c>
      <c r="L6" s="35">
        <f>E6*POP!E6</f>
        <v>0</v>
      </c>
      <c r="M6" s="35">
        <f>F6*POP!F6</f>
        <v>0</v>
      </c>
      <c r="N6" s="35">
        <f>G6*POP!G6</f>
        <v>0</v>
      </c>
    </row>
    <row r="7" spans="1:14" x14ac:dyDescent="0.2">
      <c r="A7" s="33" t="s">
        <v>15</v>
      </c>
      <c r="B7" s="32"/>
      <c r="C7" s="37"/>
      <c r="D7" s="37">
        <v>22.8</v>
      </c>
      <c r="E7" s="37">
        <v>22.4</v>
      </c>
      <c r="F7" s="37">
        <v>18.899999999999999</v>
      </c>
      <c r="G7" s="37">
        <v>17.7</v>
      </c>
      <c r="K7" s="35">
        <f>D7*POP!D7</f>
        <v>0</v>
      </c>
      <c r="L7" s="35">
        <f>E7*POP!E7</f>
        <v>0</v>
      </c>
      <c r="M7" s="35">
        <f>F7*POP!F7</f>
        <v>0</v>
      </c>
      <c r="N7" s="35">
        <f>G7*POP!G7</f>
        <v>0</v>
      </c>
    </row>
    <row r="8" spans="1:14" x14ac:dyDescent="0.2">
      <c r="A8" s="33" t="s">
        <v>58</v>
      </c>
      <c r="B8" s="32"/>
      <c r="C8" s="37"/>
      <c r="D8" s="37">
        <v>23.1</v>
      </c>
      <c r="E8" s="37">
        <v>24.1</v>
      </c>
      <c r="F8" s="37">
        <v>20.3</v>
      </c>
      <c r="G8" s="37">
        <v>17.399999999999999</v>
      </c>
      <c r="K8" s="35">
        <f>D8*POP!D8</f>
        <v>0</v>
      </c>
      <c r="L8" s="35">
        <f>E8*POP!E8</f>
        <v>0</v>
      </c>
      <c r="M8" s="35">
        <f>F8*POP!F8</f>
        <v>0</v>
      </c>
      <c r="N8" s="35">
        <f>G8*POP!G8</f>
        <v>0</v>
      </c>
    </row>
    <row r="9" spans="1:14" x14ac:dyDescent="0.2">
      <c r="A9" s="33" t="s">
        <v>39</v>
      </c>
      <c r="B9" s="32"/>
      <c r="C9" s="37"/>
      <c r="D9" s="37">
        <v>34.299999999999997</v>
      </c>
      <c r="E9" s="37">
        <v>31.3</v>
      </c>
      <c r="F9" s="37">
        <v>29.7</v>
      </c>
      <c r="G9" s="37">
        <v>26.3</v>
      </c>
      <c r="K9" s="35">
        <f>D9*POP!D9</f>
        <v>52900.557434270806</v>
      </c>
      <c r="L9" s="35">
        <f>E9*POP!E9</f>
        <v>52582.353940891946</v>
      </c>
      <c r="M9" s="35">
        <f>F9*POP!F9</f>
        <v>54347.765668647153</v>
      </c>
      <c r="N9" s="35">
        <f>G9*POP!G9</f>
        <v>51522.864168443914</v>
      </c>
    </row>
    <row r="10" spans="1:14" x14ac:dyDescent="0.2">
      <c r="A10" s="33" t="s">
        <v>59</v>
      </c>
      <c r="B10" s="32"/>
      <c r="C10" s="37"/>
      <c r="D10" s="37">
        <v>30.3</v>
      </c>
      <c r="E10" s="37">
        <v>31.8</v>
      </c>
      <c r="F10" s="37">
        <v>30.4</v>
      </c>
      <c r="G10" s="37">
        <v>31</v>
      </c>
      <c r="K10" s="35">
        <f>D10*POP!D10</f>
        <v>41309.10721241912</v>
      </c>
      <c r="L10" s="35">
        <f>E10*POP!E10</f>
        <v>46889.281671530196</v>
      </c>
      <c r="M10" s="35">
        <f>F10*POP!F10</f>
        <v>48480.079381712145</v>
      </c>
      <c r="N10" s="35">
        <f>G10*POP!G10</f>
        <v>52627.761624601873</v>
      </c>
    </row>
    <row r="11" spans="1:14" x14ac:dyDescent="0.2">
      <c r="A11" s="33" t="s">
        <v>11</v>
      </c>
      <c r="B11" s="32"/>
      <c r="C11" s="37"/>
      <c r="D11" s="37">
        <v>26.5</v>
      </c>
      <c r="E11" s="37">
        <v>26.2</v>
      </c>
      <c r="F11" s="37">
        <v>24</v>
      </c>
      <c r="G11" s="37">
        <v>21</v>
      </c>
      <c r="K11" s="35">
        <f>D11*POP!D11</f>
        <v>0</v>
      </c>
      <c r="L11" s="35">
        <f>E11*POP!E11</f>
        <v>0</v>
      </c>
      <c r="M11" s="35">
        <f>F11*POP!F11</f>
        <v>0</v>
      </c>
      <c r="N11" s="35">
        <f>G11*POP!G11</f>
        <v>0</v>
      </c>
    </row>
    <row r="12" spans="1:14" x14ac:dyDescent="0.2">
      <c r="A12" s="33" t="s">
        <v>28</v>
      </c>
      <c r="B12" s="32"/>
      <c r="C12" s="37"/>
      <c r="D12" s="37">
        <v>36</v>
      </c>
      <c r="E12" s="37">
        <v>33.299999999999997</v>
      </c>
      <c r="F12" s="37">
        <v>33.700000000000003</v>
      </c>
      <c r="G12" s="37">
        <v>28.7</v>
      </c>
      <c r="K12" s="35">
        <f>D12*POP!D12</f>
        <v>93123.135074621561</v>
      </c>
      <c r="L12" s="35">
        <f>E12*POP!E12</f>
        <v>95780.903561987041</v>
      </c>
      <c r="M12" s="35">
        <f>F12*POP!F12</f>
        <v>107781.49557291032</v>
      </c>
      <c r="N12" s="35">
        <f>G12*POP!G12</f>
        <v>99891.728370669996</v>
      </c>
    </row>
    <row r="13" spans="1:14" x14ac:dyDescent="0.2">
      <c r="A13" s="33" t="s">
        <v>34</v>
      </c>
      <c r="B13" s="32"/>
      <c r="C13" s="37"/>
      <c r="D13" s="37">
        <v>38.700000000000003</v>
      </c>
      <c r="E13" s="37">
        <v>37.5</v>
      </c>
      <c r="F13" s="37">
        <v>37.299999999999997</v>
      </c>
      <c r="G13" s="37">
        <v>36.700000000000003</v>
      </c>
      <c r="K13" s="35">
        <f>D13*POP!D13</f>
        <v>119120.06773716214</v>
      </c>
      <c r="L13" s="35">
        <f>E13*POP!E13</f>
        <v>124561.77168421405</v>
      </c>
      <c r="M13" s="35">
        <f>F13*POP!F13</f>
        <v>133703.22508788446</v>
      </c>
      <c r="N13" s="35">
        <f>G13*POP!G13</f>
        <v>139796.26361163642</v>
      </c>
    </row>
    <row r="14" spans="1:14" x14ac:dyDescent="0.2">
      <c r="A14" s="33" t="s">
        <v>17</v>
      </c>
      <c r="B14" s="32"/>
      <c r="C14" s="37"/>
      <c r="D14" s="37">
        <v>27.9</v>
      </c>
      <c r="E14" s="37">
        <v>26.6</v>
      </c>
      <c r="F14" s="37">
        <v>22.4</v>
      </c>
      <c r="G14" s="37">
        <v>19.3</v>
      </c>
      <c r="K14" s="35">
        <f>D14*POP!D14</f>
        <v>0</v>
      </c>
      <c r="L14" s="35">
        <f>E14*POP!E14</f>
        <v>0</v>
      </c>
      <c r="M14" s="35">
        <f>F14*POP!F14</f>
        <v>0</v>
      </c>
      <c r="N14" s="35">
        <f>G14*POP!G14</f>
        <v>0</v>
      </c>
    </row>
    <row r="15" spans="1:14" x14ac:dyDescent="0.2">
      <c r="A15" s="33" t="s">
        <v>60</v>
      </c>
      <c r="B15" s="32"/>
      <c r="C15" s="37"/>
      <c r="D15" s="37">
        <v>32.700000000000003</v>
      </c>
      <c r="E15" s="37">
        <v>32.9</v>
      </c>
      <c r="F15" s="37">
        <v>35.1</v>
      </c>
      <c r="G15" s="37">
        <v>27.4</v>
      </c>
      <c r="K15" s="35">
        <f>D15*POP!D15</f>
        <v>85962.878432013997</v>
      </c>
      <c r="L15" s="35">
        <f>E15*POP!E15</f>
        <v>97663.700253693009</v>
      </c>
      <c r="M15" s="35">
        <f>F15*POP!F15</f>
        <v>117657.19038159671</v>
      </c>
      <c r="N15" s="35">
        <f>G15*POP!G15</f>
        <v>101183.61717202753</v>
      </c>
    </row>
    <row r="16" spans="1:14" x14ac:dyDescent="0.2">
      <c r="A16" s="33" t="s">
        <v>3</v>
      </c>
      <c r="B16" s="32"/>
      <c r="C16" s="37"/>
      <c r="D16" s="37">
        <v>25.8</v>
      </c>
      <c r="E16" s="37">
        <v>26.1</v>
      </c>
      <c r="F16" s="37">
        <v>28</v>
      </c>
      <c r="G16" s="37">
        <v>22</v>
      </c>
      <c r="K16" s="35">
        <f>D16*POP!D16</f>
        <v>0</v>
      </c>
      <c r="L16" s="35">
        <f>E16*POP!E16</f>
        <v>0</v>
      </c>
      <c r="M16" s="35">
        <f>F16*POP!F16</f>
        <v>0</v>
      </c>
      <c r="N16" s="35">
        <f>G16*POP!G16</f>
        <v>0</v>
      </c>
    </row>
    <row r="17" spans="1:14" x14ac:dyDescent="0.2">
      <c r="A17" s="33" t="s">
        <v>32</v>
      </c>
      <c r="B17" s="32"/>
      <c r="C17" s="37"/>
      <c r="D17" s="37">
        <v>33.200000000000003</v>
      </c>
      <c r="E17" s="37">
        <v>31.4</v>
      </c>
      <c r="F17" s="37">
        <v>30.7</v>
      </c>
      <c r="G17" s="37">
        <v>29.9</v>
      </c>
      <c r="K17" s="35">
        <f>D17*POP!D17</f>
        <v>73275.99517191718</v>
      </c>
      <c r="L17" s="35">
        <f>E17*POP!E17</f>
        <v>75212.652222997174</v>
      </c>
      <c r="M17" s="35">
        <f>F17*POP!F17</f>
        <v>79806.31253317662</v>
      </c>
      <c r="N17" s="35">
        <f>G17*POP!G17</f>
        <v>82970.289999655521</v>
      </c>
    </row>
    <row r="18" spans="1:14" x14ac:dyDescent="0.2">
      <c r="A18" s="33" t="s">
        <v>47</v>
      </c>
      <c r="B18" s="32"/>
      <c r="C18" s="37"/>
      <c r="D18" s="37">
        <v>39.200000000000003</v>
      </c>
      <c r="E18" s="37">
        <v>40.299999999999997</v>
      </c>
      <c r="F18" s="37">
        <v>34.1</v>
      </c>
      <c r="G18" s="37">
        <v>29.3</v>
      </c>
      <c r="K18" s="35">
        <f>D18*POP!D18</f>
        <v>45114.487306409268</v>
      </c>
      <c r="L18" s="35">
        <f>E18*POP!E18</f>
        <v>50140.744376967108</v>
      </c>
      <c r="M18" s="35">
        <f>F18*POP!F18</f>
        <v>45866.529630936078</v>
      </c>
      <c r="N18" s="35">
        <f>G18*POP!G18</f>
        <v>41939.511257165708</v>
      </c>
    </row>
    <row r="19" spans="1:14" x14ac:dyDescent="0.2">
      <c r="A19" s="33" t="s">
        <v>14</v>
      </c>
      <c r="B19" s="32"/>
      <c r="C19" s="37"/>
      <c r="D19" s="37">
        <v>28.2</v>
      </c>
      <c r="E19" s="37">
        <v>25.8</v>
      </c>
      <c r="F19" s="37">
        <v>26.1</v>
      </c>
      <c r="G19" s="37">
        <v>20.9</v>
      </c>
      <c r="K19" s="35">
        <f>D19*POP!D19</f>
        <v>0</v>
      </c>
      <c r="L19" s="35">
        <f>E19*POP!E19</f>
        <v>0</v>
      </c>
      <c r="M19" s="35">
        <f>F19*POP!F19</f>
        <v>0</v>
      </c>
      <c r="N19" s="35">
        <f>G19*POP!G19</f>
        <v>0</v>
      </c>
    </row>
    <row r="20" spans="1:14" x14ac:dyDescent="0.2">
      <c r="A20" s="33" t="s">
        <v>35</v>
      </c>
      <c r="B20" s="32"/>
      <c r="C20" s="37"/>
      <c r="D20" s="37">
        <v>22.6</v>
      </c>
      <c r="E20" s="37">
        <v>23.1</v>
      </c>
      <c r="F20" s="37">
        <v>20.2</v>
      </c>
      <c r="G20" s="37">
        <v>18.100000000000001</v>
      </c>
      <c r="K20" s="35">
        <f>D20*POP!D20</f>
        <v>0</v>
      </c>
      <c r="L20" s="35">
        <f>E20*POP!E20</f>
        <v>0</v>
      </c>
      <c r="M20" s="35">
        <f>F20*POP!F20</f>
        <v>0</v>
      </c>
      <c r="N20" s="35">
        <f>G20*POP!G20</f>
        <v>0</v>
      </c>
    </row>
    <row r="21" spans="1:14" x14ac:dyDescent="0.2">
      <c r="A21" s="33" t="s">
        <v>38</v>
      </c>
      <c r="B21" s="32"/>
      <c r="C21" s="37"/>
      <c r="D21" s="37">
        <v>33.200000000000003</v>
      </c>
      <c r="E21" s="37">
        <v>33.299999999999997</v>
      </c>
      <c r="F21" s="37">
        <v>31.5</v>
      </c>
      <c r="G21" s="37">
        <v>29.5</v>
      </c>
      <c r="K21" s="35">
        <f>D21*POP!D21</f>
        <v>46806.264607779063</v>
      </c>
      <c r="L21" s="35">
        <f>E21*POP!E21</f>
        <v>50874.115308367655</v>
      </c>
      <c r="M21" s="35">
        <f>F21*POP!F21</f>
        <v>52149.473361685988</v>
      </c>
      <c r="N21" s="35">
        <f>G21*POP!G21</f>
        <v>52071.016079406189</v>
      </c>
    </row>
    <row r="22" spans="1:14" x14ac:dyDescent="0.2">
      <c r="A22" s="33" t="s">
        <v>48</v>
      </c>
      <c r="B22" s="32"/>
      <c r="C22" s="37"/>
      <c r="D22" s="37">
        <v>19.3</v>
      </c>
      <c r="E22" s="37">
        <v>19</v>
      </c>
      <c r="F22" s="37">
        <v>16.600000000000001</v>
      </c>
      <c r="G22" s="37">
        <v>16.8</v>
      </c>
      <c r="K22" s="35">
        <f>D22*POP!D22</f>
        <v>0</v>
      </c>
      <c r="L22" s="35">
        <f>E22*POP!E22</f>
        <v>0</v>
      </c>
      <c r="M22" s="35">
        <f>F22*POP!F22</f>
        <v>0</v>
      </c>
      <c r="N22" s="35">
        <f>G22*POP!G22</f>
        <v>0</v>
      </c>
    </row>
    <row r="23" spans="1:14" x14ac:dyDescent="0.2">
      <c r="A23" s="33" t="s">
        <v>33</v>
      </c>
      <c r="B23" s="32"/>
      <c r="C23" s="37"/>
      <c r="D23" s="37">
        <v>34.5</v>
      </c>
      <c r="E23" s="37">
        <v>30.9</v>
      </c>
      <c r="F23" s="37">
        <v>28.1</v>
      </c>
      <c r="G23" s="37">
        <v>28.4</v>
      </c>
      <c r="K23" s="35">
        <f>D23*POP!D23</f>
        <v>83370.003066091609</v>
      </c>
      <c r="L23" s="35">
        <f>E23*POP!E23</f>
        <v>81976.293787979012</v>
      </c>
      <c r="M23" s="35">
        <f>F23*POP!F23</f>
        <v>81841.804785624088</v>
      </c>
      <c r="N23" s="35">
        <f>G23*POP!G23</f>
        <v>89108.181496949896</v>
      </c>
    </row>
    <row r="24" spans="1:14" x14ac:dyDescent="0.2">
      <c r="A24" s="33" t="s">
        <v>26</v>
      </c>
      <c r="B24" s="32"/>
      <c r="C24" s="37"/>
      <c r="D24" s="37">
        <v>20.399999999999999</v>
      </c>
      <c r="E24" s="37">
        <v>19.600000000000001</v>
      </c>
      <c r="F24" s="37">
        <v>18.3</v>
      </c>
      <c r="G24" s="37">
        <v>17.8</v>
      </c>
      <c r="K24" s="35">
        <f>D24*POP!D24</f>
        <v>0</v>
      </c>
      <c r="L24" s="35">
        <f>E24*POP!E24</f>
        <v>0</v>
      </c>
      <c r="M24" s="35">
        <f>F24*POP!F24</f>
        <v>0</v>
      </c>
      <c r="N24" s="35">
        <f>G24*POP!G24</f>
        <v>0</v>
      </c>
    </row>
    <row r="25" spans="1:14" x14ac:dyDescent="0.2">
      <c r="A25" s="33" t="s">
        <v>7</v>
      </c>
      <c r="B25" s="32"/>
      <c r="C25" s="37"/>
      <c r="D25" s="37">
        <v>24.9</v>
      </c>
      <c r="E25" s="37">
        <v>24.3</v>
      </c>
      <c r="F25" s="37">
        <v>20.3</v>
      </c>
      <c r="G25" s="37">
        <v>18.2</v>
      </c>
      <c r="K25" s="35">
        <f>D25*POP!D25</f>
        <v>0</v>
      </c>
      <c r="L25" s="35">
        <f>E25*POP!E25</f>
        <v>0</v>
      </c>
      <c r="M25" s="35">
        <f>F25*POP!F25</f>
        <v>0</v>
      </c>
      <c r="N25" s="35">
        <f>G25*POP!G25</f>
        <v>0</v>
      </c>
    </row>
    <row r="26" spans="1:14" x14ac:dyDescent="0.2">
      <c r="A26" s="33" t="s">
        <v>10</v>
      </c>
      <c r="B26" s="32"/>
      <c r="C26" s="37"/>
      <c r="D26" s="37">
        <v>24.6</v>
      </c>
      <c r="E26" s="37">
        <v>24.5</v>
      </c>
      <c r="F26" s="37">
        <v>20.5</v>
      </c>
      <c r="G26" s="37">
        <v>18.2</v>
      </c>
      <c r="K26" s="35">
        <f>D26*POP!D26</f>
        <v>0</v>
      </c>
      <c r="L26" s="35">
        <f>E26*POP!E26</f>
        <v>0</v>
      </c>
      <c r="M26" s="35">
        <f>F26*POP!F26</f>
        <v>0</v>
      </c>
      <c r="N26" s="35">
        <f>G26*POP!G26</f>
        <v>0</v>
      </c>
    </row>
    <row r="27" spans="1:14" x14ac:dyDescent="0.2">
      <c r="A27" s="33" t="s">
        <v>16</v>
      </c>
      <c r="B27" s="32"/>
      <c r="C27" s="37"/>
      <c r="D27" s="37">
        <v>31.9</v>
      </c>
      <c r="E27" s="37">
        <v>30.3</v>
      </c>
      <c r="F27" s="37">
        <v>30.4</v>
      </c>
      <c r="G27" s="37">
        <v>28</v>
      </c>
      <c r="K27" s="35">
        <f>D27*POP!D27</f>
        <v>79379.067817055999</v>
      </c>
      <c r="L27" s="35">
        <f>E27*POP!E27</f>
        <v>84571.126216571516</v>
      </c>
      <c r="M27" s="35">
        <f>F27*POP!F27</f>
        <v>95173.763520698107</v>
      </c>
      <c r="N27" s="35">
        <f>G27*POP!G27</f>
        <v>96059.512941756213</v>
      </c>
    </row>
    <row r="28" spans="1:14" x14ac:dyDescent="0.2">
      <c r="A28" s="33" t="s">
        <v>44</v>
      </c>
      <c r="B28" s="32"/>
      <c r="C28" s="37"/>
      <c r="D28" s="37">
        <v>38.299999999999997</v>
      </c>
      <c r="E28" s="37">
        <v>35.5</v>
      </c>
      <c r="F28" s="37">
        <v>33.799999999999997</v>
      </c>
      <c r="G28" s="37">
        <v>30.7</v>
      </c>
      <c r="K28" s="35">
        <f>D28*POP!D28</f>
        <v>61668.439480900568</v>
      </c>
      <c r="L28" s="35">
        <f>E28*POP!E28</f>
        <v>61803.256393164709</v>
      </c>
      <c r="M28" s="35">
        <f>F28*POP!F28</f>
        <v>63623.64210105731</v>
      </c>
      <c r="N28" s="35">
        <f>G28*POP!G28</f>
        <v>61504.178289388008</v>
      </c>
    </row>
    <row r="29" spans="1:14" x14ac:dyDescent="0.2">
      <c r="A29" s="33" t="s">
        <v>40</v>
      </c>
      <c r="B29" s="32"/>
      <c r="C29" s="24"/>
      <c r="D29" s="37">
        <v>28.9</v>
      </c>
      <c r="E29" s="24">
        <v>29.9</v>
      </c>
      <c r="F29" s="24">
        <v>28.6</v>
      </c>
      <c r="G29" s="24">
        <v>28</v>
      </c>
      <c r="K29" s="35">
        <f>D29*POP!D29</f>
        <v>39982.012606207987</v>
      </c>
      <c r="L29" s="35">
        <f>E29*POP!E29</f>
        <v>43885.960216581392</v>
      </c>
      <c r="M29" s="35">
        <f>F29*POP!F29</f>
        <v>44535.676907235029</v>
      </c>
      <c r="N29" s="35">
        <f>G29*POP!G29</f>
        <v>45709.832217912939</v>
      </c>
    </row>
    <row r="30" spans="1:14" x14ac:dyDescent="0.2">
      <c r="A30" t="s">
        <v>46</v>
      </c>
      <c r="B30" s="35"/>
      <c r="C30" s="38"/>
      <c r="D30" s="38">
        <v>33.1</v>
      </c>
      <c r="E30" s="38">
        <v>34.799999999999997</v>
      </c>
      <c r="F30" s="38">
        <v>33.700000000000003</v>
      </c>
      <c r="G30" s="38">
        <v>33.9</v>
      </c>
      <c r="K30" s="35">
        <f>D30*POP!D30</f>
        <v>12233.332114258048</v>
      </c>
      <c r="L30" s="35">
        <f>E30*POP!E30</f>
        <v>13826.915020509503</v>
      </c>
      <c r="M30" s="35">
        <f>F30*POP!F30</f>
        <v>14394.786499723436</v>
      </c>
      <c r="N30" s="35">
        <f>G30*POP!G30</f>
        <v>15341.145803582462</v>
      </c>
    </row>
    <row r="31" spans="1:14" x14ac:dyDescent="0.2">
      <c r="A31" t="s">
        <v>61</v>
      </c>
      <c r="B31" s="35"/>
      <c r="C31" s="38"/>
      <c r="D31" s="38">
        <v>36.799999999999997</v>
      </c>
      <c r="E31" s="38">
        <v>38.4</v>
      </c>
      <c r="F31" s="38">
        <v>38.5</v>
      </c>
      <c r="G31" s="38">
        <v>37.200000000000003</v>
      </c>
      <c r="K31" s="35">
        <f>D31*POP!D31</f>
        <v>59053.9711515936</v>
      </c>
      <c r="L31" s="35">
        <f>E31*POP!E31</f>
        <v>67298.86397693379</v>
      </c>
      <c r="M31" s="35">
        <f>F31*POP!F31</f>
        <v>73690.662070951686</v>
      </c>
      <c r="N31" s="35">
        <f>G31*POP!G31</f>
        <v>76387.957692523589</v>
      </c>
    </row>
    <row r="32" spans="1:14" x14ac:dyDescent="0.2">
      <c r="A32" t="s">
        <v>30</v>
      </c>
      <c r="B32" s="35"/>
      <c r="C32" s="38"/>
      <c r="D32" s="38">
        <v>37</v>
      </c>
      <c r="E32" s="38">
        <v>34.5</v>
      </c>
      <c r="F32" s="38">
        <v>32.200000000000003</v>
      </c>
      <c r="G32" s="38">
        <v>27.6</v>
      </c>
      <c r="K32" s="35">
        <f>D32*POP!D32</f>
        <v>76675.646514216423</v>
      </c>
      <c r="L32" s="35">
        <f>E32*POP!E32</f>
        <v>78392.663376411117</v>
      </c>
      <c r="M32" s="35">
        <f>F32*POP!F32</f>
        <v>80225.567631725833</v>
      </c>
      <c r="N32" s="35">
        <f>G32*POP!G32</f>
        <v>74006.225314968964</v>
      </c>
    </row>
    <row r="33" spans="1:14" x14ac:dyDescent="0.2">
      <c r="A33" t="s">
        <v>42</v>
      </c>
      <c r="B33" s="35"/>
      <c r="C33" s="38"/>
      <c r="D33" s="38">
        <v>37.799999999999997</v>
      </c>
      <c r="E33" s="38">
        <v>35.299999999999997</v>
      </c>
      <c r="F33" s="38">
        <v>33.6</v>
      </c>
      <c r="G33" s="38">
        <v>30.8</v>
      </c>
      <c r="K33" s="35">
        <f>D33*POP!D33</f>
        <v>56462.762988982307</v>
      </c>
      <c r="L33" s="35">
        <f>E33*POP!E33</f>
        <v>56957.962019688668</v>
      </c>
      <c r="M33" s="35">
        <f>F33*POP!F33</f>
        <v>58563.688691072333</v>
      </c>
      <c r="N33" s="35">
        <f>G33*POP!G33</f>
        <v>57092.419404762091</v>
      </c>
    </row>
    <row r="34" spans="1:14" x14ac:dyDescent="0.2">
      <c r="A34" t="s">
        <v>27</v>
      </c>
      <c r="B34" s="35"/>
      <c r="C34" s="38"/>
      <c r="D34" s="38">
        <v>40.9</v>
      </c>
      <c r="E34" s="38">
        <v>40.799999999999997</v>
      </c>
      <c r="F34" s="38">
        <v>41.3</v>
      </c>
      <c r="G34" s="38">
        <v>42.2</v>
      </c>
      <c r="K34" s="35">
        <f>D34*POP!D34</f>
        <v>124621.2325534846</v>
      </c>
      <c r="L34" s="35">
        <f>E34*POP!E34</f>
        <v>135443.3808499992</v>
      </c>
      <c r="M34" s="35">
        <f>F34*POP!F34</f>
        <v>149374.53379027074</v>
      </c>
      <c r="N34" s="35">
        <f>G34*POP!G34</f>
        <v>163431.95545037225</v>
      </c>
    </row>
    <row r="35" spans="1:14" x14ac:dyDescent="0.2">
      <c r="A35" t="s">
        <v>18</v>
      </c>
      <c r="B35" s="35"/>
      <c r="C35" s="38"/>
      <c r="D35" s="38">
        <v>28.2</v>
      </c>
      <c r="E35" s="38">
        <v>27.4</v>
      </c>
      <c r="F35" s="38">
        <v>25.9</v>
      </c>
      <c r="G35" s="38">
        <v>22.2</v>
      </c>
      <c r="K35" s="35">
        <f>D35*POP!D35</f>
        <v>0</v>
      </c>
      <c r="L35" s="35">
        <f>E35*POP!E35</f>
        <v>0</v>
      </c>
      <c r="M35" s="35">
        <f>F35*POP!F35</f>
        <v>0</v>
      </c>
      <c r="N35" s="35">
        <f>G35*POP!G35</f>
        <v>0</v>
      </c>
    </row>
    <row r="36" spans="1:14" x14ac:dyDescent="0.2">
      <c r="A36" t="s">
        <v>21</v>
      </c>
      <c r="B36" s="35"/>
      <c r="C36" s="38"/>
      <c r="D36" s="38">
        <v>23</v>
      </c>
      <c r="E36" s="38">
        <v>23</v>
      </c>
      <c r="F36" s="38">
        <v>22.5</v>
      </c>
      <c r="G36" s="38">
        <v>18.3</v>
      </c>
      <c r="K36" s="35">
        <f>D36*POP!D36</f>
        <v>0</v>
      </c>
      <c r="L36" s="35">
        <f>E36*POP!E36</f>
        <v>0</v>
      </c>
      <c r="M36" s="35">
        <f>F36*POP!F36</f>
        <v>0</v>
      </c>
      <c r="N36" s="35">
        <f>G36*POP!G36</f>
        <v>0</v>
      </c>
    </row>
    <row r="37" spans="1:14" x14ac:dyDescent="0.2">
      <c r="A37" t="s">
        <v>22</v>
      </c>
      <c r="B37" s="35"/>
      <c r="C37" s="38"/>
      <c r="D37" s="40">
        <v>30.5</v>
      </c>
      <c r="E37" s="38">
        <v>30.3</v>
      </c>
      <c r="F37" s="40">
        <v>26.2</v>
      </c>
      <c r="G37" s="38">
        <v>24.4</v>
      </c>
      <c r="K37" s="35">
        <f>D37*POP!D37</f>
        <v>34721.356005541893</v>
      </c>
      <c r="L37" s="35">
        <f>E37*POP!E37</f>
        <v>37004.127277590611</v>
      </c>
      <c r="M37" s="35">
        <f>F37*POP!F37</f>
        <v>34325.709921778354</v>
      </c>
      <c r="N37" s="35">
        <f>G37*POP!G37</f>
        <v>33811.1129122743</v>
      </c>
    </row>
    <row r="38" spans="1:14" x14ac:dyDescent="0.2">
      <c r="A38" t="s">
        <v>23</v>
      </c>
      <c r="B38" s="35"/>
      <c r="C38" s="38"/>
      <c r="D38" s="38">
        <v>32.1</v>
      </c>
      <c r="E38" s="38">
        <v>31.1</v>
      </c>
      <c r="F38" s="38">
        <v>28.1</v>
      </c>
      <c r="G38" s="38">
        <v>23.5</v>
      </c>
      <c r="K38" s="35">
        <f>D38*POP!D38</f>
        <v>59375.103571880849</v>
      </c>
      <c r="L38" s="35">
        <f>E38*POP!E38</f>
        <v>65304.692427976879</v>
      </c>
      <c r="M38" s="35">
        <f>F38*POP!F38</f>
        <v>66984.600377806812</v>
      </c>
      <c r="N38" s="35">
        <f>G38*POP!G38</f>
        <v>61975.202469309203</v>
      </c>
    </row>
    <row r="39" spans="1:14" x14ac:dyDescent="0.2">
      <c r="A39" t="s">
        <v>62</v>
      </c>
      <c r="B39" s="35"/>
      <c r="C39" s="38"/>
      <c r="D39" s="38">
        <v>38.5</v>
      </c>
      <c r="E39" s="38">
        <v>38.6</v>
      </c>
      <c r="F39" s="38">
        <v>38</v>
      </c>
      <c r="G39" s="38">
        <v>34.700000000000003</v>
      </c>
      <c r="K39" s="35">
        <f>D39*POP!D39</f>
        <v>107996.75378350317</v>
      </c>
      <c r="L39" s="35">
        <f>E39*POP!E39</f>
        <v>119072.88747022107</v>
      </c>
      <c r="M39" s="35">
        <f>F39*POP!F39</f>
        <v>128909.45899563847</v>
      </c>
      <c r="N39" s="35">
        <f>G39*POP!G39</f>
        <v>126983.28327011377</v>
      </c>
    </row>
    <row r="40" spans="1:14" x14ac:dyDescent="0.2">
      <c r="A40" t="s">
        <v>63</v>
      </c>
      <c r="B40" s="35"/>
      <c r="C40" s="38"/>
      <c r="D40" s="38">
        <v>26.6</v>
      </c>
      <c r="E40" s="38">
        <v>26.6</v>
      </c>
      <c r="F40" s="38">
        <v>20.2</v>
      </c>
      <c r="G40" s="38">
        <v>22.3</v>
      </c>
      <c r="K40" s="35">
        <f>D40*POP!D40</f>
        <v>57532.543230950025</v>
      </c>
      <c r="L40" s="35">
        <f>E40*POP!E40</f>
        <v>64629.185643602163</v>
      </c>
      <c r="M40" s="35">
        <f>F40*POP!F40</f>
        <v>55133.241568524842</v>
      </c>
      <c r="N40" s="35">
        <f>G40*POP!G40</f>
        <v>66776.315027564138</v>
      </c>
    </row>
    <row r="41" spans="1:14" x14ac:dyDescent="0.2">
      <c r="A41" t="s">
        <v>24</v>
      </c>
      <c r="B41" s="35"/>
      <c r="C41" s="38"/>
      <c r="D41" s="40">
        <v>38.299999999999997</v>
      </c>
      <c r="E41" s="38">
        <v>34.700000000000003</v>
      </c>
      <c r="F41" s="38">
        <v>32.4</v>
      </c>
      <c r="G41" s="38">
        <v>30.6</v>
      </c>
      <c r="K41" s="35">
        <f>D41*POP!D41</f>
        <v>93850.080470094807</v>
      </c>
      <c r="L41" s="35">
        <f>E41*POP!E41</f>
        <v>93055.152425805907</v>
      </c>
      <c r="M41" s="35">
        <f>F41*POP!F41</f>
        <v>95089.165255026397</v>
      </c>
      <c r="N41" s="35">
        <f>G41*POP!G41</f>
        <v>96505.771375468816</v>
      </c>
    </row>
    <row r="42" spans="1:14" x14ac:dyDescent="0.2">
      <c r="A42" t="s">
        <v>36</v>
      </c>
      <c r="B42" s="35"/>
      <c r="C42" s="38"/>
      <c r="D42" s="38">
        <v>36.299999999999997</v>
      </c>
      <c r="E42" s="38">
        <v>35.5</v>
      </c>
      <c r="F42" s="38">
        <v>34.1</v>
      </c>
      <c r="G42" s="38">
        <v>32.1</v>
      </c>
      <c r="K42" s="35">
        <f>D42*POP!D42</f>
        <v>56473.233939768179</v>
      </c>
      <c r="L42" s="35">
        <f>E42*POP!E42</f>
        <v>60370.365547096764</v>
      </c>
      <c r="M42" s="35">
        <f>F42*POP!F42</f>
        <v>63388.321314305809</v>
      </c>
      <c r="N42" s="35">
        <f>G42*POP!G42</f>
        <v>64061.289869308916</v>
      </c>
    </row>
    <row r="43" spans="1:14" x14ac:dyDescent="0.2">
      <c r="A43" t="s">
        <v>25</v>
      </c>
      <c r="B43" s="35"/>
      <c r="C43" s="38"/>
      <c r="D43" s="38">
        <v>36.1</v>
      </c>
      <c r="E43" s="38">
        <v>35.700000000000003</v>
      </c>
      <c r="F43" s="38">
        <v>31.8</v>
      </c>
      <c r="G43" s="38">
        <v>26.6</v>
      </c>
      <c r="K43" s="35">
        <f>D43*POP!D43</f>
        <v>56231.127466885504</v>
      </c>
      <c r="L43" s="35">
        <f>E43*POP!E43</f>
        <v>61629.869422440432</v>
      </c>
      <c r="M43" s="35">
        <f>F43*POP!F43</f>
        <v>60842.015635269687</v>
      </c>
      <c r="N43" s="35">
        <f>G43*POP!G43</f>
        <v>55240.607546895917</v>
      </c>
    </row>
    <row r="44" spans="1:14" x14ac:dyDescent="0.2">
      <c r="A44" t="s">
        <v>6</v>
      </c>
      <c r="B44" s="35"/>
      <c r="C44" s="38"/>
      <c r="D44" s="38">
        <v>24</v>
      </c>
      <c r="E44" s="38">
        <v>24.7</v>
      </c>
      <c r="F44" s="38">
        <v>25.7</v>
      </c>
      <c r="G44" s="38">
        <v>23.5</v>
      </c>
      <c r="K44" s="35">
        <f>D44*POP!D44</f>
        <v>35490.080367403199</v>
      </c>
      <c r="L44" s="35">
        <f>E44*POP!E44</f>
        <v>40513.143614009285</v>
      </c>
      <c r="M44" s="35">
        <f>F44*POP!F44</f>
        <v>46755.786061661376</v>
      </c>
      <c r="N44" s="35">
        <f>G44*POP!G44</f>
        <v>46435.311007451841</v>
      </c>
    </row>
    <row r="45" spans="1:14" x14ac:dyDescent="0.2">
      <c r="A45" t="s">
        <v>31</v>
      </c>
      <c r="B45" s="35"/>
      <c r="C45" s="38"/>
      <c r="D45" s="38">
        <v>32.200000000000003</v>
      </c>
      <c r="E45" s="38">
        <v>31.6</v>
      </c>
      <c r="F45" s="38">
        <v>30.4</v>
      </c>
      <c r="G45" s="38">
        <v>28.5</v>
      </c>
      <c r="K45" s="35">
        <f>D45*POP!D45</f>
        <v>87851.813214329624</v>
      </c>
      <c r="L45" s="35">
        <f>E45*POP!E45</f>
        <v>93450.072906668516</v>
      </c>
      <c r="M45" s="35">
        <f>F45*POP!F45</f>
        <v>97445.962501239541</v>
      </c>
      <c r="N45" s="35">
        <f>G45*POP!G45</f>
        <v>97422.234605543068</v>
      </c>
    </row>
    <row r="46" spans="1:14" x14ac:dyDescent="0.2">
      <c r="A46" t="s">
        <v>45</v>
      </c>
      <c r="B46" s="35"/>
      <c r="C46" s="38"/>
      <c r="D46" s="38">
        <v>31.7</v>
      </c>
      <c r="E46" s="38">
        <v>33</v>
      </c>
      <c r="F46" s="38">
        <v>30.1</v>
      </c>
      <c r="G46" s="38">
        <v>26.6</v>
      </c>
      <c r="K46" s="35">
        <f>D46*POP!D46</f>
        <v>57120.664139039865</v>
      </c>
      <c r="L46" s="35">
        <f>E46*POP!E46</f>
        <v>64991.404022350674</v>
      </c>
      <c r="M46" s="35">
        <f>F46*POP!F46</f>
        <v>64791.266324908669</v>
      </c>
      <c r="N46" s="35">
        <f>G46*POP!G46</f>
        <v>61464.802034368826</v>
      </c>
    </row>
    <row r="47" spans="1:14" x14ac:dyDescent="0.2">
      <c r="A47" t="s">
        <v>41</v>
      </c>
      <c r="B47" s="35"/>
      <c r="C47" s="38"/>
      <c r="D47" s="40">
        <v>41.2</v>
      </c>
      <c r="E47" s="40">
        <v>35.9</v>
      </c>
      <c r="F47" s="38">
        <v>33.1</v>
      </c>
      <c r="G47" s="38">
        <v>29.1</v>
      </c>
      <c r="K47" s="35">
        <f>D47*POP!D47</f>
        <v>59486.160077805369</v>
      </c>
      <c r="L47" s="35">
        <f>E47*POP!E47</f>
        <v>56353.731812876016</v>
      </c>
      <c r="M47" s="35">
        <f>F47*POP!F47</f>
        <v>56489.24091785738</v>
      </c>
      <c r="N47" s="35">
        <f>G47*POP!G47</f>
        <v>53088.126501573723</v>
      </c>
    </row>
    <row r="48" spans="1:14" x14ac:dyDescent="0.2">
      <c r="A48" t="s">
        <v>64</v>
      </c>
      <c r="B48" s="35"/>
      <c r="C48" s="38"/>
      <c r="D48" s="38">
        <v>29.1</v>
      </c>
      <c r="E48" s="40">
        <v>30.8</v>
      </c>
      <c r="F48" s="40">
        <v>29.6</v>
      </c>
      <c r="G48" s="38">
        <v>30.2</v>
      </c>
      <c r="K48" s="35">
        <f>D48*POP!D48</f>
        <v>65978.448640200877</v>
      </c>
      <c r="L48" s="35">
        <f>E48*POP!E48</f>
        <v>77347.158353760649</v>
      </c>
      <c r="M48" s="35">
        <f>F48*POP!F48</f>
        <v>82332.232734512523</v>
      </c>
      <c r="N48" s="35">
        <f>G48*POP!G48</f>
        <v>91132.189816996368</v>
      </c>
    </row>
    <row r="49" spans="1:14" x14ac:dyDescent="0.2">
      <c r="A49" t="s">
        <v>19</v>
      </c>
      <c r="B49" s="35"/>
      <c r="C49" s="38"/>
      <c r="D49" s="38">
        <v>29.8</v>
      </c>
      <c r="E49" s="38">
        <v>28.2</v>
      </c>
      <c r="F49" s="38">
        <v>27.2</v>
      </c>
      <c r="G49" s="38">
        <v>23.1</v>
      </c>
      <c r="K49" s="35">
        <f>D49*POP!D49</f>
        <v>0</v>
      </c>
      <c r="L49" s="35">
        <f>E49*POP!E49</f>
        <v>0</v>
      </c>
      <c r="M49" s="35">
        <f>F49*POP!F49</f>
        <v>0</v>
      </c>
      <c r="N49" s="35">
        <f>G49*POP!G49</f>
        <v>0</v>
      </c>
    </row>
    <row r="50" spans="1:14" x14ac:dyDescent="0.2">
      <c r="A50" t="s">
        <v>8</v>
      </c>
      <c r="B50" s="35"/>
      <c r="C50" s="38"/>
      <c r="D50" s="38">
        <v>27.9</v>
      </c>
      <c r="E50" s="38">
        <v>25</v>
      </c>
      <c r="F50" s="38">
        <v>25.1</v>
      </c>
      <c r="G50" s="38">
        <v>21.6</v>
      </c>
      <c r="K50" s="35">
        <f>D50*POP!D50</f>
        <v>0</v>
      </c>
      <c r="L50" s="35">
        <f>E50*POP!E50</f>
        <v>0</v>
      </c>
      <c r="M50" s="35">
        <f>F50*POP!F50</f>
        <v>0</v>
      </c>
      <c r="N50" s="35">
        <f>G50*POP!G50</f>
        <v>0</v>
      </c>
    </row>
    <row r="51" spans="1:14" x14ac:dyDescent="0.2">
      <c r="A51" t="s">
        <v>20</v>
      </c>
      <c r="B51" s="35"/>
      <c r="C51" s="38"/>
      <c r="D51" s="38">
        <v>29</v>
      </c>
      <c r="E51" s="38">
        <v>26.1</v>
      </c>
      <c r="F51" s="38">
        <v>24.2</v>
      </c>
      <c r="G51" s="38">
        <v>21.1</v>
      </c>
      <c r="K51" s="35">
        <f>D51*POP!D51</f>
        <v>0</v>
      </c>
      <c r="L51" s="35">
        <f>E51*POP!E51</f>
        <v>0</v>
      </c>
      <c r="M51" s="35">
        <f>F51*POP!F51</f>
        <v>0</v>
      </c>
      <c r="N51" s="35">
        <f>G51*POP!G51</f>
        <v>0</v>
      </c>
    </row>
    <row r="52" spans="1:14" x14ac:dyDescent="0.2">
      <c r="A52" t="s">
        <v>43</v>
      </c>
      <c r="B52" s="35"/>
      <c r="C52" s="38"/>
      <c r="D52" s="38">
        <v>19.100000000000001</v>
      </c>
      <c r="E52" s="38">
        <v>19</v>
      </c>
      <c r="F52" s="38">
        <v>18.600000000000001</v>
      </c>
      <c r="G52" s="38">
        <v>18.5</v>
      </c>
      <c r="K52" s="35">
        <f>D52*POP!D52</f>
        <v>0</v>
      </c>
      <c r="L52" s="35">
        <f>E52*POP!E52</f>
        <v>0</v>
      </c>
      <c r="M52" s="35">
        <f>F52*POP!F52</f>
        <v>0</v>
      </c>
      <c r="N52" s="35">
        <f>G52*POP!G52</f>
        <v>0</v>
      </c>
    </row>
    <row r="53" spans="1:14" x14ac:dyDescent="0.2">
      <c r="A53" t="s">
        <v>49</v>
      </c>
      <c r="B53" s="35"/>
      <c r="C53" s="38"/>
      <c r="D53" s="38">
        <v>28.3</v>
      </c>
      <c r="E53" s="38">
        <v>30.2</v>
      </c>
      <c r="F53" s="38">
        <v>28.4</v>
      </c>
      <c r="G53" s="38">
        <v>25.1</v>
      </c>
      <c r="K53" s="35">
        <f>D53*POP!D53</f>
        <v>30667.518967432341</v>
      </c>
      <c r="L53" s="35">
        <f>E53*POP!E53</f>
        <v>34620.009187821743</v>
      </c>
      <c r="M53" s="35">
        <f>F53*POP!F53</f>
        <v>34440.274534780183</v>
      </c>
      <c r="N53" s="35">
        <f>G53*POP!G53</f>
        <v>31836.679837165557</v>
      </c>
    </row>
    <row r="54" spans="1:14" x14ac:dyDescent="0.2">
      <c r="K54" s="35"/>
      <c r="L54" s="35"/>
      <c r="M54" s="35"/>
      <c r="N54" s="35"/>
    </row>
    <row r="55" spans="1:14" x14ac:dyDescent="0.2">
      <c r="K55" s="35">
        <f>SUM(K4:K53)/POP!D55</f>
        <v>34.423328568271437</v>
      </c>
      <c r="L55" s="35">
        <f>SUM(L4:L53)/POP!E55</f>
        <v>33.520400851371839</v>
      </c>
      <c r="M55" s="35">
        <f>SUM(M4:M53)/POP!F55</f>
        <v>32.141614175407632</v>
      </c>
      <c r="N55" s="35">
        <f>SUM(N4:N53)/POP!G55</f>
        <v>29.816246824082913</v>
      </c>
    </row>
    <row r="58" spans="1:14" x14ac:dyDescent="0.2">
      <c r="A58" s="31" t="s">
        <v>88</v>
      </c>
    </row>
    <row r="59" spans="1:14" x14ac:dyDescent="0.2">
      <c r="A59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Tab19</vt:lpstr>
      <vt:lpstr>Population</vt:lpstr>
      <vt:lpstr>POP</vt:lpstr>
      <vt:lpstr>Births</vt:lpstr>
      <vt:lpstr>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</cp:lastModifiedBy>
  <dcterms:modified xsi:type="dcterms:W3CDTF">2024-03-03T20:01:17Z</dcterms:modified>
</cp:coreProperties>
</file>