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7" i="1" l="1"/>
  <c r="B8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2" i="1"/>
  <c r="C54" i="1"/>
  <c r="C53" i="1"/>
  <c r="C52" i="1"/>
  <c r="C51" i="1"/>
  <c r="C48" i="1"/>
  <c r="C34" i="1"/>
  <c r="C33" i="1"/>
  <c r="C29" i="1"/>
  <c r="C25" i="1"/>
  <c r="C23" i="1"/>
  <c r="C21" i="1"/>
  <c r="C20" i="1"/>
  <c r="C19" i="1"/>
  <c r="C18" i="1"/>
  <c r="C17" i="1"/>
  <c r="C15" i="1"/>
  <c r="C14" i="1"/>
  <c r="C13" i="1"/>
  <c r="C8" i="1"/>
  <c r="C4" i="1"/>
</calcChain>
</file>

<file path=xl/sharedStrings.xml><?xml version="1.0" encoding="utf-8"?>
<sst xmlns="http://schemas.openxmlformats.org/spreadsheetml/2006/main" count="321" uniqueCount="120">
  <si>
    <t>大类</t>
  </si>
  <si>
    <t>类别</t>
  </si>
  <si>
    <t>金额</t>
  </si>
  <si>
    <t>日期</t>
  </si>
  <si>
    <t>备注</t>
  </si>
  <si>
    <t>工程</t>
  </si>
  <si>
    <t>泥水匠</t>
  </si>
  <si>
    <t>沙石</t>
  </si>
  <si>
    <t>钢材</t>
  </si>
  <si>
    <t>包括运费60元</t>
  </si>
  <si>
    <t>楼板(甘井预制厂)</t>
  </si>
  <si>
    <t>脊兽，仿古砖瓦，瓷砖（山西）</t>
  </si>
  <si>
    <t>包括运费800元</t>
  </si>
  <si>
    <t>鹿口</t>
  </si>
  <si>
    <t>刘鹏涛</t>
  </si>
  <si>
    <t>上梁请匠人吃饭(2席）</t>
  </si>
  <si>
    <t>上梁酒炮</t>
  </si>
  <si>
    <t>买建材</t>
  </si>
  <si>
    <t>买烟炮</t>
  </si>
  <si>
    <t>刘振兴</t>
  </si>
  <si>
    <t>装载机，梁，机合板，棚木</t>
  </si>
  <si>
    <t>石碑</t>
  </si>
  <si>
    <t>建材，白水泥，盐等</t>
  </si>
  <si>
    <t>党蕊玉</t>
  </si>
  <si>
    <t>补鹿口，仿古转等</t>
  </si>
  <si>
    <t>补水泥，胶，建材</t>
  </si>
  <si>
    <t>工程完工请匠人吃饭</t>
  </si>
  <si>
    <t>完工烟泡</t>
  </si>
  <si>
    <t>给泥水匠</t>
  </si>
  <si>
    <t>买瓷砖，泡沫胶</t>
  </si>
  <si>
    <t>补仿古瓷砖</t>
  </si>
  <si>
    <t>补瓦当，勾檐</t>
  </si>
  <si>
    <t>门两个</t>
  </si>
  <si>
    <t>补沙石</t>
  </si>
  <si>
    <t>窗四个</t>
  </si>
  <si>
    <t>建材</t>
  </si>
  <si>
    <t>平台栏杆和门窗辅料</t>
  </si>
  <si>
    <t>二次拉电</t>
  </si>
  <si>
    <t>工地做饭工钱</t>
  </si>
  <si>
    <t>社火</t>
  </si>
  <si>
    <t>扇子102个</t>
  </si>
  <si>
    <t>杆上纸扎</t>
  </si>
  <si>
    <t>哨子20个</t>
  </si>
  <si>
    <t>胶带15卷</t>
  </si>
  <si>
    <t>小孩衣服十二套</t>
  </si>
  <si>
    <t>手套300双</t>
  </si>
  <si>
    <t>衣服女5套</t>
  </si>
  <si>
    <t>衣服男40套</t>
  </si>
  <si>
    <t>床单蓝12条</t>
  </si>
  <si>
    <t>衣服女45套</t>
  </si>
  <si>
    <t>杯子300个</t>
  </si>
  <si>
    <t>衣服小孩8套</t>
  </si>
  <si>
    <t>头花钢铃</t>
  </si>
  <si>
    <t>哨子10个</t>
  </si>
  <si>
    <t>床单红24个</t>
  </si>
  <si>
    <t>木工板，龙骨，螺丝，旗，旗杆等</t>
  </si>
  <si>
    <t>笔墨纸砚，文具用品</t>
  </si>
  <si>
    <t>刘东帆</t>
  </si>
  <si>
    <t>报备+纸扎</t>
  </si>
  <si>
    <t>刘伟（黑)</t>
  </si>
  <si>
    <t>杆上用品，对联</t>
  </si>
  <si>
    <t>围巾（红36条，黄10条）</t>
  </si>
  <si>
    <t>馍+纸扎</t>
  </si>
  <si>
    <t>彩车锣鼓车用品</t>
  </si>
  <si>
    <t>焊杆，戏楼两边平台栏杆工钱</t>
  </si>
  <si>
    <t>烟14条</t>
  </si>
  <si>
    <t>工地11条，年后还锣鼓锣等用了3条</t>
  </si>
  <si>
    <t>麦草</t>
    <phoneticPr fontId="2" type="noConversion"/>
  </si>
  <si>
    <t>杨康全</t>
    <phoneticPr fontId="2" type="noConversion"/>
  </si>
  <si>
    <t>工钱</t>
    <phoneticPr fontId="2" type="noConversion"/>
  </si>
  <si>
    <t>经办</t>
    <phoneticPr fontId="2" type="noConversion"/>
  </si>
  <si>
    <t>刘向伟</t>
    <phoneticPr fontId="2" type="noConversion"/>
  </si>
  <si>
    <t>图片地址</t>
    <phoneticPr fontId="2" type="noConversion"/>
  </si>
  <si>
    <t>res/lxw/1.jpg</t>
  </si>
  <si>
    <t>res/lxw/1.jpg</t>
    <phoneticPr fontId="2" type="noConversion"/>
  </si>
  <si>
    <t>res/lxw/2.jpg</t>
  </si>
  <si>
    <t>res/lxw/2.jpg</t>
    <phoneticPr fontId="2" type="noConversion"/>
  </si>
  <si>
    <t>res/lxw/3.jpg</t>
  </si>
  <si>
    <t>res/lxw/3.jpg</t>
    <phoneticPr fontId="2" type="noConversion"/>
  </si>
  <si>
    <t>res/lxw/4.jpg</t>
  </si>
  <si>
    <t>茶叶五金等</t>
    <phoneticPr fontId="2" type="noConversion"/>
  </si>
  <si>
    <t>五金</t>
    <phoneticPr fontId="2" type="noConversion"/>
  </si>
  <si>
    <t>水费</t>
    <phoneticPr fontId="2" type="noConversion"/>
  </si>
  <si>
    <t>蓝砖</t>
    <phoneticPr fontId="2" type="noConversion"/>
  </si>
  <si>
    <t>用电</t>
    <phoneticPr fontId="2" type="noConversion"/>
  </si>
  <si>
    <t>吊车</t>
    <phoneticPr fontId="2" type="noConversion"/>
  </si>
  <si>
    <t>砖6450块</t>
    <phoneticPr fontId="2" type="noConversion"/>
  </si>
  <si>
    <t>拉土</t>
    <phoneticPr fontId="2" type="noConversion"/>
  </si>
  <si>
    <t>砖18000块</t>
    <phoneticPr fontId="2" type="noConversion"/>
  </si>
  <si>
    <t>水泥</t>
    <phoneticPr fontId="2" type="noConversion"/>
  </si>
  <si>
    <t>砖6000块</t>
    <phoneticPr fontId="2" type="noConversion"/>
  </si>
  <si>
    <t>水管等</t>
    <phoneticPr fontId="2" type="noConversion"/>
  </si>
  <si>
    <t>水管</t>
    <phoneticPr fontId="2" type="noConversion"/>
  </si>
  <si>
    <t>拉土12车</t>
    <phoneticPr fontId="2" type="noConversion"/>
  </si>
  <si>
    <t>地拖</t>
    <phoneticPr fontId="2" type="noConversion"/>
  </si>
  <si>
    <t>砖</t>
    <phoneticPr fontId="2" type="noConversion"/>
  </si>
  <si>
    <t>泥水匠工钱</t>
    <phoneticPr fontId="2" type="noConversion"/>
  </si>
  <si>
    <t>打扫工地</t>
    <phoneticPr fontId="2" type="noConversion"/>
  </si>
  <si>
    <t>res/lxw/4.jpg</t>
    <phoneticPr fontId="2" type="noConversion"/>
  </si>
  <si>
    <r>
      <t>res</t>
    </r>
    <r>
      <rPr>
        <sz val="11"/>
        <color theme="1"/>
        <rFont val="宋体"/>
        <family val="3"/>
        <charset val="134"/>
        <scheme val="minor"/>
      </rPr>
      <t>/ykq/1.jpg</t>
    </r>
    <phoneticPr fontId="2" type="noConversion"/>
  </si>
  <si>
    <r>
      <t>res</t>
    </r>
    <r>
      <rPr>
        <sz val="11"/>
        <color theme="1"/>
        <rFont val="宋体"/>
        <family val="3"/>
        <charset val="134"/>
        <scheme val="minor"/>
      </rPr>
      <t>/ykq/2.jpg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</si>
  <si>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/ykq/3.jpg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</si>
  <si>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/ykq/4.jpg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</si>
  <si>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/ykq/5.jpg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</si>
  <si>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/ykq/6.jpg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</si>
  <si>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/ykq/7.jpg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</si>
  <si>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/ykq/8.jpg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</si>
  <si>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/ykq/9.jpg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</si>
  <si>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/ykq/10.jpg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</si>
  <si>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/ykq/11.jpg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</si>
  <si>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/ykq/12.jpg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</si>
  <si>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/ykq/13.jpg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</si>
  <si>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/ykq/14.jpg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</si>
  <si>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/ykq/15.jpg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</si>
  <si>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/ykq/16.jpg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</si>
  <si>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/ykq/17.jpg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</si>
  <si>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/ykq/18.jpg</t>
    </r>
    <r>
      <rPr>
        <sz val="11"/>
        <color theme="1"/>
        <rFont val="宋体"/>
        <family val="2"/>
        <charset val="134"/>
        <scheme val="minor"/>
      </rPr>
      <t/>
    </r>
  </si>
  <si>
    <r>
      <t>res</t>
    </r>
    <r>
      <rPr>
        <sz val="11"/>
        <color theme="1"/>
        <rFont val="宋体"/>
        <family val="3"/>
        <charset val="134"/>
        <scheme val="minor"/>
      </rPr>
      <t>/ykq/19.jpg</t>
    </r>
    <r>
      <rPr>
        <sz val="11"/>
        <color theme="1"/>
        <rFont val="宋体"/>
        <family val="2"/>
        <charset val="134"/>
        <scheme val="minor"/>
      </rPr>
      <t/>
    </r>
  </si>
  <si>
    <t>工程</t>
    <phoneticPr fontId="2" type="noConversion"/>
  </si>
  <si>
    <t>查看详情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</si>
</sst>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64" workbookViewId="0">
      <selection activeCell="J75" sqref="J75"/>
    </sheetView>
  </sheetViews>
  <sheetFormatPr defaultColWidth="9" defaultRowHeight="13.5" x14ac:dyDescent="0.15"/>
  <cols>
    <col min="2" max="2" width="29.625" customWidth="1"/>
    <col min="4" max="4" width="11.5"/>
    <col min="6" max="6" width="12.375" style="8" customWidth="1"/>
    <col min="7" max="7" width="21" hidden="1" customWidth="1"/>
    <col min="8" max="8" width="27.25" customWidth="1"/>
  </cols>
  <sheetData>
    <row r="1" spans="1:8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6" t="s">
        <v>4</v>
      </c>
      <c r="G1" s="2" t="s">
        <v>72</v>
      </c>
      <c r="H1" s="1" t="s">
        <v>119</v>
      </c>
    </row>
    <row r="2" spans="1:8" x14ac:dyDescent="0.15">
      <c r="A2" s="10" t="s">
        <v>5</v>
      </c>
      <c r="B2" s="3" t="s">
        <v>6</v>
      </c>
      <c r="C2" s="3">
        <v>2000</v>
      </c>
      <c r="D2" s="4">
        <v>43764</v>
      </c>
      <c r="E2" s="3" t="s">
        <v>71</v>
      </c>
      <c r="F2" s="7"/>
      <c r="G2" s="11" t="s">
        <v>74</v>
      </c>
      <c r="H2" s="12" t="str">
        <f>"[详情]("&amp;G2&amp;")"</f>
        <v>[详情](res/lxw/1.jpg)</v>
      </c>
    </row>
    <row r="3" spans="1:8" x14ac:dyDescent="0.15">
      <c r="A3" s="10" t="s">
        <v>5</v>
      </c>
      <c r="B3" s="3" t="s">
        <v>7</v>
      </c>
      <c r="C3" s="3">
        <v>3000</v>
      </c>
      <c r="D3" s="4">
        <v>43768</v>
      </c>
      <c r="E3" s="3" t="s">
        <v>71</v>
      </c>
      <c r="F3" s="7"/>
      <c r="G3" s="11" t="s">
        <v>74</v>
      </c>
      <c r="H3" s="12" t="str">
        <f t="shared" ref="H3:H66" si="0">"[详情]("&amp;G3&amp;")"</f>
        <v>[详情](res/lxw/1.jpg)</v>
      </c>
    </row>
    <row r="4" spans="1:8" x14ac:dyDescent="0.15">
      <c r="A4" s="10" t="s">
        <v>5</v>
      </c>
      <c r="B4" s="3" t="s">
        <v>8</v>
      </c>
      <c r="C4" s="3">
        <f>733+60</f>
        <v>793</v>
      </c>
      <c r="D4" s="4">
        <v>43769</v>
      </c>
      <c r="E4" s="3" t="s">
        <v>71</v>
      </c>
      <c r="F4" s="7" t="s">
        <v>9</v>
      </c>
      <c r="G4" s="11" t="s">
        <v>73</v>
      </c>
      <c r="H4" s="12" t="str">
        <f t="shared" si="0"/>
        <v>[详情](res/lxw/1.jpg)</v>
      </c>
    </row>
    <row r="5" spans="1:8" x14ac:dyDescent="0.15">
      <c r="A5" s="10" t="s">
        <v>5</v>
      </c>
      <c r="B5" s="3" t="s">
        <v>10</v>
      </c>
      <c r="C5" s="3">
        <v>5000</v>
      </c>
      <c r="D5" s="4">
        <v>43777</v>
      </c>
      <c r="E5" s="3" t="s">
        <v>71</v>
      </c>
      <c r="F5" s="7"/>
      <c r="G5" s="11" t="s">
        <v>73</v>
      </c>
      <c r="H5" s="12" t="str">
        <f t="shared" si="0"/>
        <v>[详情](res/lxw/1.jpg)</v>
      </c>
    </row>
    <row r="6" spans="1:8" x14ac:dyDescent="0.15">
      <c r="A6" s="10" t="s">
        <v>5</v>
      </c>
      <c r="B6" s="3" t="s">
        <v>6</v>
      </c>
      <c r="C6" s="3">
        <v>5000</v>
      </c>
      <c r="D6" s="4">
        <v>43779</v>
      </c>
      <c r="E6" s="3" t="s">
        <v>71</v>
      </c>
      <c r="F6" s="7"/>
      <c r="G6" s="11" t="s">
        <v>73</v>
      </c>
      <c r="H6" s="12" t="str">
        <f t="shared" si="0"/>
        <v>[详情](res/lxw/1.jpg)</v>
      </c>
    </row>
    <row r="7" spans="1:8" x14ac:dyDescent="0.15">
      <c r="A7" s="10" t="s">
        <v>5</v>
      </c>
      <c r="B7" s="3" t="s">
        <v>10</v>
      </c>
      <c r="C7" s="3">
        <v>1860</v>
      </c>
      <c r="D7" s="4">
        <v>43779</v>
      </c>
      <c r="E7" s="3" t="s">
        <v>71</v>
      </c>
      <c r="F7" s="7"/>
      <c r="G7" s="11" t="s">
        <v>73</v>
      </c>
      <c r="H7" s="12" t="str">
        <f t="shared" si="0"/>
        <v>[详情](res/lxw/1.jpg)</v>
      </c>
    </row>
    <row r="8" spans="1:8" ht="27" x14ac:dyDescent="0.15">
      <c r="A8" s="10" t="s">
        <v>5</v>
      </c>
      <c r="B8" s="3" t="s">
        <v>11</v>
      </c>
      <c r="C8" s="3">
        <f>7600+800</f>
        <v>8400</v>
      </c>
      <c r="D8" s="4">
        <v>43780</v>
      </c>
      <c r="E8" s="3" t="s">
        <v>71</v>
      </c>
      <c r="F8" s="7" t="s">
        <v>12</v>
      </c>
      <c r="G8" s="11" t="s">
        <v>73</v>
      </c>
      <c r="H8" s="12" t="str">
        <f t="shared" si="0"/>
        <v>[详情](res/lxw/1.jpg)</v>
      </c>
    </row>
    <row r="9" spans="1:8" x14ac:dyDescent="0.15">
      <c r="A9" s="10" t="s">
        <v>5</v>
      </c>
      <c r="B9" s="3" t="s">
        <v>13</v>
      </c>
      <c r="C9" s="3">
        <v>600</v>
      </c>
      <c r="D9" s="3"/>
      <c r="E9" s="3" t="s">
        <v>14</v>
      </c>
      <c r="F9" s="7"/>
      <c r="G9" s="11" t="s">
        <v>73</v>
      </c>
      <c r="H9" s="12" t="str">
        <f t="shared" si="0"/>
        <v>[详情](res/lxw/1.jpg)</v>
      </c>
    </row>
    <row r="10" spans="1:8" x14ac:dyDescent="0.15">
      <c r="A10" s="10" t="s">
        <v>5</v>
      </c>
      <c r="B10" s="3" t="s">
        <v>15</v>
      </c>
      <c r="C10" s="3">
        <v>600</v>
      </c>
      <c r="D10" s="4">
        <v>43781</v>
      </c>
      <c r="E10" s="3" t="s">
        <v>71</v>
      </c>
      <c r="F10" s="7"/>
      <c r="G10" s="11" t="s">
        <v>73</v>
      </c>
      <c r="H10" s="12" t="str">
        <f t="shared" si="0"/>
        <v>[详情](res/lxw/1.jpg)</v>
      </c>
    </row>
    <row r="11" spans="1:8" x14ac:dyDescent="0.15">
      <c r="A11" s="10" t="s">
        <v>5</v>
      </c>
      <c r="B11" s="3" t="s">
        <v>16</v>
      </c>
      <c r="C11" s="3">
        <v>485</v>
      </c>
      <c r="D11" s="4">
        <v>43781</v>
      </c>
      <c r="E11" s="3" t="s">
        <v>71</v>
      </c>
      <c r="F11" s="7"/>
      <c r="G11" s="11" t="s">
        <v>73</v>
      </c>
      <c r="H11" s="12" t="str">
        <f t="shared" si="0"/>
        <v>[详情](res/lxw/1.jpg)</v>
      </c>
    </row>
    <row r="12" spans="1:8" x14ac:dyDescent="0.15">
      <c r="A12" s="10" t="s">
        <v>5</v>
      </c>
      <c r="B12" s="3" t="s">
        <v>6</v>
      </c>
      <c r="C12" s="3">
        <v>3000</v>
      </c>
      <c r="D12" s="4">
        <v>43793</v>
      </c>
      <c r="E12" s="3" t="s">
        <v>71</v>
      </c>
      <c r="F12" s="7"/>
      <c r="G12" s="11" t="s">
        <v>73</v>
      </c>
      <c r="H12" s="12" t="str">
        <f t="shared" si="0"/>
        <v>[详情](res/lxw/1.jpg)</v>
      </c>
    </row>
    <row r="13" spans="1:8" x14ac:dyDescent="0.15">
      <c r="A13" s="10" t="s">
        <v>5</v>
      </c>
      <c r="B13" s="3" t="s">
        <v>17</v>
      </c>
      <c r="C13" s="3">
        <f>370+260</f>
        <v>630</v>
      </c>
      <c r="D13" s="4">
        <v>43825</v>
      </c>
      <c r="E13" s="3" t="s">
        <v>71</v>
      </c>
      <c r="F13" s="7"/>
      <c r="G13" s="11" t="s">
        <v>73</v>
      </c>
      <c r="H13" s="12" t="str">
        <f t="shared" si="0"/>
        <v>[详情](res/lxw/1.jpg)</v>
      </c>
    </row>
    <row r="14" spans="1:8" x14ac:dyDescent="0.15">
      <c r="A14" s="10" t="s">
        <v>5</v>
      </c>
      <c r="B14" s="3" t="s">
        <v>18</v>
      </c>
      <c r="C14" s="3">
        <f>255+130</f>
        <v>385</v>
      </c>
      <c r="D14" s="4">
        <v>43816</v>
      </c>
      <c r="E14" s="3" t="s">
        <v>19</v>
      </c>
      <c r="F14" s="7"/>
      <c r="G14" s="11" t="s">
        <v>73</v>
      </c>
      <c r="H14" s="12" t="str">
        <f t="shared" si="0"/>
        <v>[详情](res/lxw/1.jpg)</v>
      </c>
    </row>
    <row r="15" spans="1:8" x14ac:dyDescent="0.15">
      <c r="A15" s="10" t="s">
        <v>5</v>
      </c>
      <c r="B15" s="3" t="s">
        <v>20</v>
      </c>
      <c r="C15" s="3">
        <f>3500+950</f>
        <v>4450</v>
      </c>
      <c r="D15" s="4">
        <v>43817</v>
      </c>
      <c r="E15" s="3" t="s">
        <v>71</v>
      </c>
      <c r="F15" s="7"/>
      <c r="G15" s="11" t="s">
        <v>73</v>
      </c>
      <c r="H15" s="12" t="str">
        <f t="shared" si="0"/>
        <v>[详情](res/lxw/1.jpg)</v>
      </c>
    </row>
    <row r="16" spans="1:8" x14ac:dyDescent="0.15">
      <c r="A16" s="10" t="s">
        <v>5</v>
      </c>
      <c r="B16" s="3" t="s">
        <v>21</v>
      </c>
      <c r="C16" s="3">
        <v>1400</v>
      </c>
      <c r="D16" s="4">
        <v>43817</v>
      </c>
      <c r="E16" s="3" t="s">
        <v>71</v>
      </c>
      <c r="F16" s="7"/>
      <c r="G16" s="11" t="s">
        <v>73</v>
      </c>
      <c r="H16" s="12" t="str">
        <f t="shared" si="0"/>
        <v>[详情](res/lxw/1.jpg)</v>
      </c>
    </row>
    <row r="17" spans="1:8" x14ac:dyDescent="0.15">
      <c r="A17" s="10" t="s">
        <v>5</v>
      </c>
      <c r="B17" s="3" t="s">
        <v>22</v>
      </c>
      <c r="C17" s="3">
        <f>280+170+460+100+210</f>
        <v>1220</v>
      </c>
      <c r="D17" s="3"/>
      <c r="E17" s="3" t="s">
        <v>23</v>
      </c>
      <c r="F17" s="7"/>
      <c r="G17" s="11" t="s">
        <v>73</v>
      </c>
      <c r="H17" s="12" t="str">
        <f t="shared" si="0"/>
        <v>[详情](res/lxw/1.jpg)</v>
      </c>
    </row>
    <row r="18" spans="1:8" x14ac:dyDescent="0.15">
      <c r="A18" s="10" t="s">
        <v>5</v>
      </c>
      <c r="B18" s="3" t="s">
        <v>24</v>
      </c>
      <c r="C18" s="3">
        <f>700+370+160+200+180</f>
        <v>1610</v>
      </c>
      <c r="D18" s="3"/>
      <c r="E18" s="3" t="s">
        <v>71</v>
      </c>
      <c r="F18" s="7"/>
      <c r="G18" s="11" t="s">
        <v>73</v>
      </c>
      <c r="H18" s="12" t="str">
        <f t="shared" si="0"/>
        <v>[详情](res/lxw/1.jpg)</v>
      </c>
    </row>
    <row r="19" spans="1:8" x14ac:dyDescent="0.15">
      <c r="A19" s="10" t="s">
        <v>5</v>
      </c>
      <c r="B19" s="3" t="s">
        <v>25</v>
      </c>
      <c r="C19" s="3">
        <f>160+210+100+180</f>
        <v>650</v>
      </c>
      <c r="D19" s="3"/>
      <c r="E19" s="3" t="s">
        <v>71</v>
      </c>
      <c r="F19" s="7"/>
      <c r="G19" s="11" t="s">
        <v>73</v>
      </c>
      <c r="H19" s="12" t="str">
        <f t="shared" si="0"/>
        <v>[详情](res/lxw/1.jpg)</v>
      </c>
    </row>
    <row r="20" spans="1:8" x14ac:dyDescent="0.15">
      <c r="A20" s="10" t="s">
        <v>5</v>
      </c>
      <c r="B20" s="3" t="s">
        <v>26</v>
      </c>
      <c r="C20" s="3">
        <f>260+110</f>
        <v>370</v>
      </c>
      <c r="D20" s="3"/>
      <c r="E20" s="3" t="s">
        <v>71</v>
      </c>
      <c r="F20" s="7"/>
      <c r="G20" s="11" t="s">
        <v>73</v>
      </c>
      <c r="H20" s="12" t="str">
        <f t="shared" si="0"/>
        <v>[详情](res/lxw/1.jpg)</v>
      </c>
    </row>
    <row r="21" spans="1:8" x14ac:dyDescent="0.15">
      <c r="A21" s="10" t="s">
        <v>5</v>
      </c>
      <c r="B21" s="3" t="s">
        <v>27</v>
      </c>
      <c r="C21" s="3">
        <f>120+105</f>
        <v>225</v>
      </c>
      <c r="D21" s="3"/>
      <c r="E21" s="3" t="s">
        <v>71</v>
      </c>
      <c r="F21" s="7"/>
      <c r="G21" s="11" t="s">
        <v>73</v>
      </c>
      <c r="H21" s="12" t="str">
        <f t="shared" si="0"/>
        <v>[详情](res/lxw/1.jpg)</v>
      </c>
    </row>
    <row r="22" spans="1:8" x14ac:dyDescent="0.15">
      <c r="A22" s="10" t="s">
        <v>5</v>
      </c>
      <c r="B22" s="3" t="s">
        <v>28</v>
      </c>
      <c r="C22" s="3">
        <v>5300</v>
      </c>
      <c r="D22" s="3"/>
      <c r="E22" s="3" t="s">
        <v>71</v>
      </c>
      <c r="F22" s="7"/>
      <c r="G22" s="10" t="s">
        <v>76</v>
      </c>
      <c r="H22" s="12" t="str">
        <f t="shared" si="0"/>
        <v>[详情](res/lxw/2.jpg)</v>
      </c>
    </row>
    <row r="23" spans="1:8" x14ac:dyDescent="0.15">
      <c r="A23" s="10" t="s">
        <v>5</v>
      </c>
      <c r="B23" s="3" t="s">
        <v>29</v>
      </c>
      <c r="C23" s="3">
        <f>320+100</f>
        <v>420</v>
      </c>
      <c r="D23" s="3"/>
      <c r="E23" s="3" t="s">
        <v>71</v>
      </c>
      <c r="F23" s="7"/>
      <c r="G23" s="10" t="s">
        <v>76</v>
      </c>
      <c r="H23" s="12" t="str">
        <f t="shared" si="0"/>
        <v>[详情](res/lxw/2.jpg)</v>
      </c>
    </row>
    <row r="24" spans="1:8" x14ac:dyDescent="0.15">
      <c r="A24" s="10" t="s">
        <v>5</v>
      </c>
      <c r="B24" s="3" t="s">
        <v>30</v>
      </c>
      <c r="C24" s="3">
        <v>225</v>
      </c>
      <c r="D24" s="3"/>
      <c r="E24" s="3" t="s">
        <v>71</v>
      </c>
      <c r="F24" s="7"/>
      <c r="G24" s="10" t="s">
        <v>75</v>
      </c>
      <c r="H24" s="12" t="str">
        <f t="shared" si="0"/>
        <v>[详情](res/lxw/2.jpg)</v>
      </c>
    </row>
    <row r="25" spans="1:8" x14ac:dyDescent="0.15">
      <c r="A25" s="10" t="s">
        <v>5</v>
      </c>
      <c r="B25" s="3" t="s">
        <v>31</v>
      </c>
      <c r="C25" s="3">
        <f>230+270</f>
        <v>500</v>
      </c>
      <c r="D25" s="3"/>
      <c r="E25" s="3" t="s">
        <v>71</v>
      </c>
      <c r="F25" s="7"/>
      <c r="G25" s="10" t="s">
        <v>75</v>
      </c>
      <c r="H25" s="12" t="str">
        <f t="shared" si="0"/>
        <v>[详情](res/lxw/2.jpg)</v>
      </c>
    </row>
    <row r="26" spans="1:8" x14ac:dyDescent="0.15">
      <c r="A26" s="10" t="s">
        <v>5</v>
      </c>
      <c r="B26" s="3" t="s">
        <v>32</v>
      </c>
      <c r="C26" s="3">
        <v>2400</v>
      </c>
      <c r="D26" s="3"/>
      <c r="E26" s="3" t="s">
        <v>71</v>
      </c>
      <c r="F26" s="7"/>
      <c r="G26" s="10" t="s">
        <v>75</v>
      </c>
      <c r="H26" s="12" t="str">
        <f t="shared" si="0"/>
        <v>[详情](res/lxw/2.jpg)</v>
      </c>
    </row>
    <row r="27" spans="1:8" x14ac:dyDescent="0.15">
      <c r="A27" s="10" t="s">
        <v>5</v>
      </c>
      <c r="B27" s="3" t="s">
        <v>33</v>
      </c>
      <c r="C27" s="3">
        <v>1350</v>
      </c>
      <c r="D27" s="3"/>
      <c r="E27" s="3" t="s">
        <v>71</v>
      </c>
      <c r="F27" s="7"/>
      <c r="G27" s="10" t="s">
        <v>75</v>
      </c>
      <c r="H27" s="12" t="str">
        <f t="shared" si="0"/>
        <v>[详情](res/lxw/2.jpg)</v>
      </c>
    </row>
    <row r="28" spans="1:8" x14ac:dyDescent="0.15">
      <c r="A28" s="10" t="s">
        <v>5</v>
      </c>
      <c r="B28" s="3" t="s">
        <v>34</v>
      </c>
      <c r="C28" s="3">
        <v>800</v>
      </c>
      <c r="D28" s="3"/>
      <c r="E28" s="3" t="s">
        <v>71</v>
      </c>
      <c r="F28" s="7"/>
      <c r="G28" s="10" t="s">
        <v>75</v>
      </c>
      <c r="H28" s="12" t="str">
        <f t="shared" si="0"/>
        <v>[详情](res/lxw/2.jpg)</v>
      </c>
    </row>
    <row r="29" spans="1:8" x14ac:dyDescent="0.15">
      <c r="A29" s="10" t="s">
        <v>5</v>
      </c>
      <c r="B29" s="3" t="s">
        <v>35</v>
      </c>
      <c r="C29" s="3">
        <f>135+78+38+600+75</f>
        <v>926</v>
      </c>
      <c r="D29" s="4">
        <v>43825</v>
      </c>
      <c r="E29" s="3" t="s">
        <v>71</v>
      </c>
      <c r="F29" s="7"/>
      <c r="G29" s="10" t="s">
        <v>75</v>
      </c>
      <c r="H29" s="12" t="str">
        <f t="shared" si="0"/>
        <v>[详情](res/lxw/2.jpg)</v>
      </c>
    </row>
    <row r="30" spans="1:8" x14ac:dyDescent="0.15">
      <c r="A30" s="10" t="s">
        <v>5</v>
      </c>
      <c r="B30" s="9" t="s">
        <v>96</v>
      </c>
      <c r="C30" s="3">
        <v>5900</v>
      </c>
      <c r="D30" s="4"/>
      <c r="E30" s="3" t="s">
        <v>71</v>
      </c>
      <c r="F30" s="7"/>
      <c r="G30" s="10" t="s">
        <v>75</v>
      </c>
      <c r="H30" s="12" t="str">
        <f t="shared" si="0"/>
        <v>[详情](res/lxw/2.jpg)</v>
      </c>
    </row>
    <row r="31" spans="1:8" x14ac:dyDescent="0.15">
      <c r="A31" s="10" t="s">
        <v>5</v>
      </c>
      <c r="B31" s="9" t="s">
        <v>97</v>
      </c>
      <c r="C31" s="3">
        <v>100</v>
      </c>
      <c r="D31" s="4"/>
      <c r="E31" s="3" t="s">
        <v>71</v>
      </c>
      <c r="F31" s="7"/>
      <c r="G31" s="10" t="s">
        <v>75</v>
      </c>
      <c r="H31" s="12" t="str">
        <f t="shared" si="0"/>
        <v>[详情](res/lxw/2.jpg)</v>
      </c>
    </row>
    <row r="32" spans="1:8" x14ac:dyDescent="0.15">
      <c r="A32" s="10" t="s">
        <v>5</v>
      </c>
      <c r="B32" s="3" t="s">
        <v>69</v>
      </c>
      <c r="C32" s="3">
        <v>3000</v>
      </c>
      <c r="D32" s="3"/>
      <c r="E32" s="3" t="s">
        <v>71</v>
      </c>
      <c r="F32" s="7" t="s">
        <v>68</v>
      </c>
      <c r="G32" s="10" t="s">
        <v>75</v>
      </c>
      <c r="H32" s="12" t="str">
        <f t="shared" si="0"/>
        <v>[详情](res/lxw/2.jpg)</v>
      </c>
    </row>
    <row r="33" spans="1:8" x14ac:dyDescent="0.15">
      <c r="A33" s="10" t="s">
        <v>5</v>
      </c>
      <c r="B33" s="3" t="s">
        <v>36</v>
      </c>
      <c r="C33" s="3">
        <f>218+30+130+90+180</f>
        <v>648</v>
      </c>
      <c r="D33" s="3"/>
      <c r="E33" s="3" t="s">
        <v>71</v>
      </c>
      <c r="F33" s="7"/>
      <c r="G33" s="10" t="s">
        <v>75</v>
      </c>
      <c r="H33" s="12" t="str">
        <f t="shared" si="0"/>
        <v>[详情](res/lxw/2.jpg)</v>
      </c>
    </row>
    <row r="34" spans="1:8" x14ac:dyDescent="0.15">
      <c r="A34" s="10" t="s">
        <v>5</v>
      </c>
      <c r="B34" s="3" t="s">
        <v>37</v>
      </c>
      <c r="C34" s="3">
        <f>700+100+285</f>
        <v>1085</v>
      </c>
      <c r="D34" s="3"/>
      <c r="E34" s="3" t="s">
        <v>71</v>
      </c>
      <c r="F34" s="7"/>
      <c r="G34" s="10" t="s">
        <v>75</v>
      </c>
      <c r="H34" s="12" t="str">
        <f t="shared" si="0"/>
        <v>[详情](res/lxw/2.jpg)</v>
      </c>
    </row>
    <row r="35" spans="1:8" x14ac:dyDescent="0.15">
      <c r="A35" s="10" t="s">
        <v>5</v>
      </c>
      <c r="B35" s="3" t="s">
        <v>38</v>
      </c>
      <c r="C35" s="3">
        <v>600</v>
      </c>
      <c r="D35" s="3"/>
      <c r="E35" s="3" t="s">
        <v>71</v>
      </c>
      <c r="F35" s="7" t="s">
        <v>14</v>
      </c>
      <c r="G35" s="10" t="s">
        <v>75</v>
      </c>
      <c r="H35" s="12" t="str">
        <f t="shared" si="0"/>
        <v>[详情](res/lxw/2.jpg)</v>
      </c>
    </row>
    <row r="36" spans="1:8" x14ac:dyDescent="0.15">
      <c r="A36" s="10" t="s">
        <v>39</v>
      </c>
      <c r="B36" s="3" t="s">
        <v>40</v>
      </c>
      <c r="C36" s="3">
        <v>652</v>
      </c>
      <c r="D36" s="4">
        <v>43819</v>
      </c>
      <c r="E36" s="3" t="s">
        <v>71</v>
      </c>
      <c r="F36" s="7"/>
      <c r="G36" s="10" t="s">
        <v>78</v>
      </c>
      <c r="H36" s="12" t="str">
        <f t="shared" si="0"/>
        <v>[详情](res/lxw/3.jpg)</v>
      </c>
    </row>
    <row r="37" spans="1:8" x14ac:dyDescent="0.15">
      <c r="A37" s="10" t="s">
        <v>39</v>
      </c>
      <c r="B37" s="3" t="s">
        <v>41</v>
      </c>
      <c r="C37" s="3">
        <v>300</v>
      </c>
      <c r="D37" s="4">
        <v>43820</v>
      </c>
      <c r="E37" s="3" t="s">
        <v>23</v>
      </c>
      <c r="F37" s="7"/>
      <c r="G37" s="10" t="s">
        <v>78</v>
      </c>
      <c r="H37" s="12" t="str">
        <f t="shared" si="0"/>
        <v>[详情](res/lxw/3.jpg)</v>
      </c>
    </row>
    <row r="38" spans="1:8" x14ac:dyDescent="0.15">
      <c r="A38" s="10" t="s">
        <v>39</v>
      </c>
      <c r="B38" s="3" t="s">
        <v>42</v>
      </c>
      <c r="C38" s="3">
        <v>70</v>
      </c>
      <c r="D38" s="4">
        <v>43820</v>
      </c>
      <c r="E38" s="3" t="s">
        <v>71</v>
      </c>
      <c r="F38" s="7"/>
      <c r="G38" s="10" t="s">
        <v>77</v>
      </c>
      <c r="H38" s="12" t="str">
        <f t="shared" si="0"/>
        <v>[详情](res/lxw/3.jpg)</v>
      </c>
    </row>
    <row r="39" spans="1:8" x14ac:dyDescent="0.15">
      <c r="A39" s="10" t="s">
        <v>39</v>
      </c>
      <c r="B39" s="3" t="s">
        <v>43</v>
      </c>
      <c r="C39" s="3">
        <v>29</v>
      </c>
      <c r="D39" s="4">
        <v>43821</v>
      </c>
      <c r="E39" s="3" t="s">
        <v>71</v>
      </c>
      <c r="F39" s="7"/>
      <c r="G39" s="10" t="s">
        <v>77</v>
      </c>
      <c r="H39" s="12" t="str">
        <f t="shared" si="0"/>
        <v>[详情](res/lxw/3.jpg)</v>
      </c>
    </row>
    <row r="40" spans="1:8" x14ac:dyDescent="0.15">
      <c r="A40" s="10" t="s">
        <v>39</v>
      </c>
      <c r="B40" s="3" t="s">
        <v>44</v>
      </c>
      <c r="C40" s="3">
        <v>216</v>
      </c>
      <c r="D40" s="4">
        <v>43821</v>
      </c>
      <c r="E40" s="3" t="s">
        <v>71</v>
      </c>
      <c r="F40" s="7"/>
      <c r="G40" s="10" t="s">
        <v>77</v>
      </c>
      <c r="H40" s="12" t="str">
        <f t="shared" si="0"/>
        <v>[详情](res/lxw/3.jpg)</v>
      </c>
    </row>
    <row r="41" spans="1:8" x14ac:dyDescent="0.15">
      <c r="A41" s="10" t="s">
        <v>39</v>
      </c>
      <c r="B41" s="3" t="s">
        <v>45</v>
      </c>
      <c r="C41" s="3">
        <v>142</v>
      </c>
      <c r="D41" s="4">
        <v>43822</v>
      </c>
      <c r="E41" s="3" t="s">
        <v>71</v>
      </c>
      <c r="F41" s="7"/>
      <c r="G41" s="10" t="s">
        <v>77</v>
      </c>
      <c r="H41" s="12" t="str">
        <f t="shared" si="0"/>
        <v>[详情](res/lxw/3.jpg)</v>
      </c>
    </row>
    <row r="42" spans="1:8" x14ac:dyDescent="0.15">
      <c r="A42" s="10" t="s">
        <v>39</v>
      </c>
      <c r="B42" s="3" t="s">
        <v>46</v>
      </c>
      <c r="C42" s="3">
        <v>129.5</v>
      </c>
      <c r="D42" s="4">
        <v>43822</v>
      </c>
      <c r="E42" s="3" t="s">
        <v>71</v>
      </c>
      <c r="F42" s="7"/>
      <c r="G42" s="10" t="s">
        <v>77</v>
      </c>
      <c r="H42" s="12" t="str">
        <f t="shared" si="0"/>
        <v>[详情](res/lxw/3.jpg)</v>
      </c>
    </row>
    <row r="43" spans="1:8" x14ac:dyDescent="0.15">
      <c r="A43" s="10" t="s">
        <v>39</v>
      </c>
      <c r="B43" s="3" t="s">
        <v>47</v>
      </c>
      <c r="C43" s="3">
        <v>1120</v>
      </c>
      <c r="D43" s="4">
        <v>43824</v>
      </c>
      <c r="E43" s="3" t="s">
        <v>71</v>
      </c>
      <c r="F43" s="7"/>
      <c r="G43" s="10" t="s">
        <v>77</v>
      </c>
      <c r="H43" s="12" t="str">
        <f t="shared" si="0"/>
        <v>[详情](res/lxw/3.jpg)</v>
      </c>
    </row>
    <row r="44" spans="1:8" x14ac:dyDescent="0.15">
      <c r="A44" s="10" t="s">
        <v>39</v>
      </c>
      <c r="B44" s="3" t="s">
        <v>48</v>
      </c>
      <c r="C44" s="3">
        <v>175</v>
      </c>
      <c r="D44" s="3"/>
      <c r="E44" s="3" t="s">
        <v>71</v>
      </c>
      <c r="F44" s="7"/>
      <c r="G44" s="10" t="s">
        <v>77</v>
      </c>
      <c r="H44" s="12" t="str">
        <f t="shared" si="0"/>
        <v>[详情](res/lxw/3.jpg)</v>
      </c>
    </row>
    <row r="45" spans="1:8" x14ac:dyDescent="0.15">
      <c r="A45" s="10" t="s">
        <v>39</v>
      </c>
      <c r="B45" s="3" t="s">
        <v>49</v>
      </c>
      <c r="C45" s="3">
        <v>1165.5</v>
      </c>
      <c r="D45" s="3"/>
      <c r="E45" s="3" t="s">
        <v>71</v>
      </c>
      <c r="F45" s="7"/>
      <c r="G45" s="10" t="s">
        <v>77</v>
      </c>
      <c r="H45" s="12" t="str">
        <f t="shared" si="0"/>
        <v>[详情](res/lxw/3.jpg)</v>
      </c>
    </row>
    <row r="46" spans="1:8" x14ac:dyDescent="0.15">
      <c r="A46" s="10" t="s">
        <v>39</v>
      </c>
      <c r="B46" s="5" t="s">
        <v>50</v>
      </c>
      <c r="C46" s="3">
        <v>1740</v>
      </c>
      <c r="D46" s="3"/>
      <c r="E46" s="3" t="s">
        <v>71</v>
      </c>
      <c r="F46" s="7"/>
      <c r="G46" s="10" t="s">
        <v>77</v>
      </c>
      <c r="H46" s="12" t="str">
        <f t="shared" si="0"/>
        <v>[详情](res/lxw/3.jpg)</v>
      </c>
    </row>
    <row r="47" spans="1:8" x14ac:dyDescent="0.15">
      <c r="A47" s="10" t="s">
        <v>39</v>
      </c>
      <c r="B47" s="3" t="s">
        <v>51</v>
      </c>
      <c r="C47" s="3">
        <v>144</v>
      </c>
      <c r="D47" s="3"/>
      <c r="E47" s="3" t="s">
        <v>71</v>
      </c>
      <c r="F47" s="7"/>
      <c r="G47" s="10" t="s">
        <v>77</v>
      </c>
      <c r="H47" s="12" t="str">
        <f t="shared" si="0"/>
        <v>[详情](res/lxw/3.jpg)</v>
      </c>
    </row>
    <row r="48" spans="1:8" x14ac:dyDescent="0.15">
      <c r="A48" s="10" t="s">
        <v>39</v>
      </c>
      <c r="B48" s="3" t="s">
        <v>52</v>
      </c>
      <c r="C48" s="3">
        <f>105+93</f>
        <v>198</v>
      </c>
      <c r="D48" s="3"/>
      <c r="E48" s="3" t="s">
        <v>71</v>
      </c>
      <c r="F48" s="7"/>
      <c r="G48" s="10" t="s">
        <v>77</v>
      </c>
      <c r="H48" s="12" t="str">
        <f t="shared" si="0"/>
        <v>[详情](res/lxw/3.jpg)</v>
      </c>
    </row>
    <row r="49" spans="1:8" x14ac:dyDescent="0.15">
      <c r="A49" s="10" t="s">
        <v>39</v>
      </c>
      <c r="B49" s="3" t="s">
        <v>53</v>
      </c>
      <c r="C49" s="3">
        <v>35</v>
      </c>
      <c r="D49" s="3"/>
      <c r="E49" s="3" t="s">
        <v>71</v>
      </c>
      <c r="F49" s="7"/>
      <c r="G49" s="10" t="s">
        <v>77</v>
      </c>
      <c r="H49" s="12" t="str">
        <f t="shared" si="0"/>
        <v>[详情](res/lxw/3.jpg)</v>
      </c>
    </row>
    <row r="50" spans="1:8" x14ac:dyDescent="0.15">
      <c r="A50" s="10" t="s">
        <v>39</v>
      </c>
      <c r="B50" s="3" t="s">
        <v>54</v>
      </c>
      <c r="C50" s="3">
        <v>384</v>
      </c>
      <c r="D50" s="3"/>
      <c r="E50" s="3" t="s">
        <v>71</v>
      </c>
      <c r="F50" s="7"/>
      <c r="G50" s="10" t="s">
        <v>77</v>
      </c>
      <c r="H50" s="12" t="str">
        <f t="shared" si="0"/>
        <v>[详情](res/lxw/3.jpg)</v>
      </c>
    </row>
    <row r="51" spans="1:8" x14ac:dyDescent="0.15">
      <c r="A51" s="10" t="s">
        <v>39</v>
      </c>
      <c r="B51" s="5" t="s">
        <v>55</v>
      </c>
      <c r="C51" s="3">
        <f>130+85+160+150+260+80+90</f>
        <v>955</v>
      </c>
      <c r="D51" s="3"/>
      <c r="E51" s="3" t="s">
        <v>71</v>
      </c>
      <c r="F51" s="7"/>
      <c r="G51" s="10" t="s">
        <v>77</v>
      </c>
      <c r="H51" s="12" t="str">
        <f t="shared" si="0"/>
        <v>[详情](res/lxw/3.jpg)</v>
      </c>
    </row>
    <row r="52" spans="1:8" x14ac:dyDescent="0.15">
      <c r="A52" s="10" t="s">
        <v>39</v>
      </c>
      <c r="B52" s="5" t="s">
        <v>56</v>
      </c>
      <c r="C52" s="3">
        <f>300+200</f>
        <v>500</v>
      </c>
      <c r="D52" s="3"/>
      <c r="E52" s="3" t="s">
        <v>57</v>
      </c>
      <c r="F52" s="7"/>
      <c r="G52" s="11" t="s">
        <v>98</v>
      </c>
      <c r="H52" s="12" t="str">
        <f t="shared" si="0"/>
        <v>[详情](res/lxw/4.jpg)</v>
      </c>
    </row>
    <row r="53" spans="1:8" x14ac:dyDescent="0.15">
      <c r="A53" s="10" t="s">
        <v>39</v>
      </c>
      <c r="B53" s="5" t="s">
        <v>58</v>
      </c>
      <c r="C53" s="3">
        <f>650+140</f>
        <v>790</v>
      </c>
      <c r="D53" s="3"/>
      <c r="E53" s="3" t="s">
        <v>59</v>
      </c>
      <c r="F53" s="7"/>
      <c r="G53" s="11" t="s">
        <v>98</v>
      </c>
      <c r="H53" s="12" t="str">
        <f t="shared" si="0"/>
        <v>[详情](res/lxw/4.jpg)</v>
      </c>
    </row>
    <row r="54" spans="1:8" x14ac:dyDescent="0.15">
      <c r="A54" s="10" t="s">
        <v>39</v>
      </c>
      <c r="B54" s="3" t="s">
        <v>60</v>
      </c>
      <c r="C54" s="3">
        <f>365+30+35+100</f>
        <v>530</v>
      </c>
      <c r="D54" s="3"/>
      <c r="E54" s="3" t="s">
        <v>71</v>
      </c>
      <c r="F54" s="7"/>
      <c r="G54" s="11" t="s">
        <v>79</v>
      </c>
      <c r="H54" s="12" t="str">
        <f t="shared" si="0"/>
        <v>[详情](res/lxw/4.jpg)</v>
      </c>
    </row>
    <row r="55" spans="1:8" x14ac:dyDescent="0.15">
      <c r="A55" s="10" t="s">
        <v>39</v>
      </c>
      <c r="B55" s="5" t="s">
        <v>61</v>
      </c>
      <c r="C55" s="3">
        <v>948</v>
      </c>
      <c r="D55" s="3"/>
      <c r="E55" s="3" t="s">
        <v>71</v>
      </c>
      <c r="F55" s="7"/>
      <c r="G55" s="11" t="s">
        <v>79</v>
      </c>
      <c r="H55" s="12" t="str">
        <f t="shared" si="0"/>
        <v>[详情](res/lxw/4.jpg)</v>
      </c>
    </row>
    <row r="56" spans="1:8" x14ac:dyDescent="0.15">
      <c r="A56" s="10" t="s">
        <v>39</v>
      </c>
      <c r="B56" s="5" t="s">
        <v>62</v>
      </c>
      <c r="C56" s="3">
        <v>315</v>
      </c>
      <c r="D56" s="3"/>
      <c r="E56" s="3" t="s">
        <v>19</v>
      </c>
      <c r="F56" s="7"/>
      <c r="G56" s="11" t="s">
        <v>79</v>
      </c>
      <c r="H56" s="12" t="str">
        <f t="shared" si="0"/>
        <v>[详情](res/lxw/4.jpg)</v>
      </c>
    </row>
    <row r="57" spans="1:8" x14ac:dyDescent="0.15">
      <c r="A57" s="10" t="s">
        <v>39</v>
      </c>
      <c r="B57" s="5" t="s">
        <v>63</v>
      </c>
      <c r="C57" s="3">
        <v>540</v>
      </c>
      <c r="D57" s="3"/>
      <c r="E57" s="3" t="s">
        <v>23</v>
      </c>
      <c r="F57" s="7"/>
      <c r="G57" s="11" t="s">
        <v>79</v>
      </c>
      <c r="H57" s="12" t="str">
        <f t="shared" si="0"/>
        <v>[详情](res/lxw/4.jpg)</v>
      </c>
    </row>
    <row r="58" spans="1:8" x14ac:dyDescent="0.15">
      <c r="A58" s="10" t="s">
        <v>39</v>
      </c>
      <c r="B58" s="5" t="s">
        <v>64</v>
      </c>
      <c r="C58" s="3">
        <v>1400</v>
      </c>
      <c r="D58" s="3"/>
      <c r="E58" s="3" t="s">
        <v>23</v>
      </c>
      <c r="F58" s="7"/>
      <c r="G58" s="11" t="s">
        <v>79</v>
      </c>
      <c r="H58" s="12" t="str">
        <f t="shared" si="0"/>
        <v>[详情](res/lxw/4.jpg)</v>
      </c>
    </row>
    <row r="59" spans="1:8" ht="40.5" x14ac:dyDescent="0.15">
      <c r="A59" s="10" t="s">
        <v>39</v>
      </c>
      <c r="B59" s="5" t="s">
        <v>65</v>
      </c>
      <c r="C59" s="3">
        <v>910</v>
      </c>
      <c r="D59" s="3"/>
      <c r="E59" s="3" t="s">
        <v>71</v>
      </c>
      <c r="F59" s="7" t="s">
        <v>66</v>
      </c>
      <c r="G59" s="11" t="s">
        <v>79</v>
      </c>
      <c r="H59" s="12" t="str">
        <f t="shared" si="0"/>
        <v>[详情](res/lxw/4.jpg)</v>
      </c>
    </row>
    <row r="60" spans="1:8" x14ac:dyDescent="0.15">
      <c r="A60" s="11" t="s">
        <v>118</v>
      </c>
      <c r="B60" s="3" t="s">
        <v>80</v>
      </c>
      <c r="C60" s="3">
        <v>92.5</v>
      </c>
      <c r="D60" s="4">
        <v>43802</v>
      </c>
      <c r="E60" s="3" t="s">
        <v>68</v>
      </c>
      <c r="F60" s="7"/>
      <c r="G60" s="9" t="s">
        <v>99</v>
      </c>
      <c r="H60" s="12" t="str">
        <f t="shared" si="0"/>
        <v>[详情](res/ykq/1.jpg)</v>
      </c>
    </row>
    <row r="61" spans="1:8" x14ac:dyDescent="0.15">
      <c r="A61" s="11" t="s">
        <v>118</v>
      </c>
      <c r="B61" s="3" t="s">
        <v>67</v>
      </c>
      <c r="C61" s="3">
        <v>78</v>
      </c>
      <c r="D61" s="4">
        <v>43782</v>
      </c>
      <c r="E61" s="3" t="s">
        <v>68</v>
      </c>
      <c r="F61" s="7"/>
      <c r="G61" s="9" t="s">
        <v>100</v>
      </c>
      <c r="H61" s="12" t="str">
        <f t="shared" si="0"/>
        <v>[详情](res/ykq/2.jpg)</v>
      </c>
    </row>
    <row r="62" spans="1:8" x14ac:dyDescent="0.15">
      <c r="A62" s="11" t="s">
        <v>118</v>
      </c>
      <c r="B62" s="3" t="s">
        <v>82</v>
      </c>
      <c r="C62" s="3">
        <v>81</v>
      </c>
      <c r="D62" s="4">
        <v>43791</v>
      </c>
      <c r="E62" s="3" t="s">
        <v>68</v>
      </c>
      <c r="F62" s="7"/>
      <c r="G62" s="9" t="s">
        <v>101</v>
      </c>
      <c r="H62" s="12" t="str">
        <f t="shared" si="0"/>
        <v>[详情](res/ykq/3.jpg)</v>
      </c>
    </row>
    <row r="63" spans="1:8" x14ac:dyDescent="0.15">
      <c r="A63" s="11" t="s">
        <v>118</v>
      </c>
      <c r="B63" s="3" t="s">
        <v>83</v>
      </c>
      <c r="C63" s="3">
        <v>148</v>
      </c>
      <c r="D63" s="4">
        <v>43781</v>
      </c>
      <c r="E63" s="3" t="s">
        <v>68</v>
      </c>
      <c r="F63" s="7"/>
      <c r="G63" s="9" t="s">
        <v>102</v>
      </c>
      <c r="H63" s="12" t="str">
        <f t="shared" si="0"/>
        <v>[详情](res/ykq/4.jpg)</v>
      </c>
    </row>
    <row r="64" spans="1:8" x14ac:dyDescent="0.15">
      <c r="A64" s="11" t="s">
        <v>118</v>
      </c>
      <c r="B64" s="3" t="s">
        <v>84</v>
      </c>
      <c r="C64" s="3">
        <v>280</v>
      </c>
      <c r="D64" s="4">
        <v>43783</v>
      </c>
      <c r="E64" s="3" t="s">
        <v>68</v>
      </c>
      <c r="F64" s="7"/>
      <c r="G64" s="9" t="s">
        <v>103</v>
      </c>
      <c r="H64" s="12" t="str">
        <f t="shared" si="0"/>
        <v>[详情](res/ykq/5.jpg)</v>
      </c>
    </row>
    <row r="65" spans="1:8" x14ac:dyDescent="0.15">
      <c r="A65" s="11" t="s">
        <v>118</v>
      </c>
      <c r="B65" s="3" t="s">
        <v>85</v>
      </c>
      <c r="C65" s="3">
        <v>600</v>
      </c>
      <c r="D65" s="4">
        <v>43780</v>
      </c>
      <c r="E65" s="3" t="s">
        <v>68</v>
      </c>
      <c r="F65" s="7"/>
      <c r="G65" s="9" t="s">
        <v>104</v>
      </c>
      <c r="H65" s="12" t="str">
        <f t="shared" si="0"/>
        <v>[详情](res/ykq/6.jpg)</v>
      </c>
    </row>
    <row r="66" spans="1:8" x14ac:dyDescent="0.15">
      <c r="A66" s="11" t="s">
        <v>118</v>
      </c>
      <c r="B66" s="3" t="s">
        <v>86</v>
      </c>
      <c r="C66" s="3">
        <v>2257</v>
      </c>
      <c r="D66" s="4">
        <v>43777</v>
      </c>
      <c r="E66" s="3" t="s">
        <v>68</v>
      </c>
      <c r="F66" s="7"/>
      <c r="G66" s="9" t="s">
        <v>105</v>
      </c>
      <c r="H66" s="12" t="str">
        <f t="shared" si="0"/>
        <v>[详情](res/ykq/7.jpg)</v>
      </c>
    </row>
    <row r="67" spans="1:8" x14ac:dyDescent="0.15">
      <c r="A67" s="11" t="s">
        <v>118</v>
      </c>
      <c r="B67" s="3" t="s">
        <v>87</v>
      </c>
      <c r="C67" s="3">
        <v>120</v>
      </c>
      <c r="D67" s="4">
        <v>43774</v>
      </c>
      <c r="E67" s="3" t="s">
        <v>68</v>
      </c>
      <c r="F67" s="7"/>
      <c r="G67" s="9" t="s">
        <v>106</v>
      </c>
      <c r="H67" s="12" t="str">
        <f t="shared" ref="H67:H78" si="1">"[详情]("&amp;G67&amp;")"</f>
        <v>[详情](res/ykq/8.jpg)</v>
      </c>
    </row>
    <row r="68" spans="1:8" x14ac:dyDescent="0.15">
      <c r="A68" s="11" t="s">
        <v>118</v>
      </c>
      <c r="B68" s="3" t="s">
        <v>88</v>
      </c>
      <c r="C68" s="3">
        <v>5490</v>
      </c>
      <c r="D68" s="4">
        <v>43770</v>
      </c>
      <c r="E68" s="3" t="s">
        <v>68</v>
      </c>
      <c r="F68" s="7"/>
      <c r="G68" s="9" t="s">
        <v>107</v>
      </c>
      <c r="H68" s="12" t="str">
        <f t="shared" si="1"/>
        <v>[详情](res/ykq/9.jpg)</v>
      </c>
    </row>
    <row r="69" spans="1:8" x14ac:dyDescent="0.15">
      <c r="A69" s="11" t="s">
        <v>118</v>
      </c>
      <c r="B69" s="3" t="s">
        <v>89</v>
      </c>
      <c r="C69" s="3">
        <v>3550</v>
      </c>
      <c r="D69" s="4">
        <v>43765</v>
      </c>
      <c r="E69" s="3" t="s">
        <v>68</v>
      </c>
      <c r="F69" s="7"/>
      <c r="G69" s="9" t="s">
        <v>108</v>
      </c>
      <c r="H69" s="12" t="str">
        <f t="shared" si="1"/>
        <v>[详情](res/ykq/10.jpg)</v>
      </c>
    </row>
    <row r="70" spans="1:8" x14ac:dyDescent="0.15">
      <c r="A70" s="11" t="s">
        <v>118</v>
      </c>
      <c r="B70" s="3" t="s">
        <v>90</v>
      </c>
      <c r="C70" s="3">
        <v>1830</v>
      </c>
      <c r="D70" s="4">
        <v>43765</v>
      </c>
      <c r="E70" s="3" t="s">
        <v>68</v>
      </c>
      <c r="F70" s="7"/>
      <c r="G70" s="9" t="s">
        <v>109</v>
      </c>
      <c r="H70" s="12" t="str">
        <f t="shared" si="1"/>
        <v>[详情](res/ykq/11.jpg)</v>
      </c>
    </row>
    <row r="71" spans="1:8" x14ac:dyDescent="0.15">
      <c r="A71" s="11" t="s">
        <v>118</v>
      </c>
      <c r="B71" s="3" t="s">
        <v>90</v>
      </c>
      <c r="C71" s="3">
        <v>1830</v>
      </c>
      <c r="D71" s="4">
        <v>43766</v>
      </c>
      <c r="E71" s="3" t="s">
        <v>68</v>
      </c>
      <c r="F71" s="7"/>
      <c r="G71" s="9" t="s">
        <v>110</v>
      </c>
      <c r="H71" s="12" t="str">
        <f t="shared" si="1"/>
        <v>[详情](res/ykq/12.jpg)</v>
      </c>
    </row>
    <row r="72" spans="1:8" x14ac:dyDescent="0.15">
      <c r="A72" s="11" t="s">
        <v>118</v>
      </c>
      <c r="B72" s="3" t="s">
        <v>91</v>
      </c>
      <c r="C72" s="3">
        <v>142</v>
      </c>
      <c r="D72" s="4">
        <v>43766</v>
      </c>
      <c r="E72" s="3" t="s">
        <v>68</v>
      </c>
      <c r="F72" s="7"/>
      <c r="G72" s="9" t="s">
        <v>111</v>
      </c>
      <c r="H72" s="12" t="str">
        <f t="shared" si="1"/>
        <v>[详情](res/ykq/13.jpg)</v>
      </c>
    </row>
    <row r="73" spans="1:8" x14ac:dyDescent="0.15">
      <c r="A73" s="11" t="s">
        <v>118</v>
      </c>
      <c r="B73" s="3" t="s">
        <v>92</v>
      </c>
      <c r="C73" s="3">
        <v>84</v>
      </c>
      <c r="D73" s="4">
        <v>43771</v>
      </c>
      <c r="E73" s="3" t="s">
        <v>68</v>
      </c>
      <c r="F73" s="7"/>
      <c r="G73" s="9" t="s">
        <v>112</v>
      </c>
      <c r="H73" s="12" t="str">
        <f t="shared" si="1"/>
        <v>[详情](res/ykq/14.jpg)</v>
      </c>
    </row>
    <row r="74" spans="1:8" x14ac:dyDescent="0.15">
      <c r="A74" s="11" t="s">
        <v>118</v>
      </c>
      <c r="B74" s="3" t="s">
        <v>93</v>
      </c>
      <c r="C74" s="3">
        <v>360</v>
      </c>
      <c r="D74" s="4">
        <v>43773</v>
      </c>
      <c r="E74" s="3" t="s">
        <v>68</v>
      </c>
      <c r="F74" s="7"/>
      <c r="G74" s="9" t="s">
        <v>113</v>
      </c>
      <c r="H74" s="12" t="str">
        <f t="shared" si="1"/>
        <v>[详情](res/ykq/15.jpg)</v>
      </c>
    </row>
    <row r="75" spans="1:8" x14ac:dyDescent="0.15">
      <c r="A75" s="11" t="s">
        <v>118</v>
      </c>
      <c r="B75" s="3" t="s">
        <v>81</v>
      </c>
      <c r="C75" s="3">
        <v>38</v>
      </c>
      <c r="D75" s="3"/>
      <c r="E75" s="3" t="s">
        <v>68</v>
      </c>
      <c r="F75" s="7"/>
      <c r="G75" s="9" t="s">
        <v>114</v>
      </c>
      <c r="H75" s="12" t="str">
        <f t="shared" si="1"/>
        <v>[详情](res/ykq/16.jpg)</v>
      </c>
    </row>
    <row r="76" spans="1:8" x14ac:dyDescent="0.15">
      <c r="A76" s="11" t="s">
        <v>118</v>
      </c>
      <c r="B76" s="3" t="s">
        <v>87</v>
      </c>
      <c r="C76" s="3">
        <v>100</v>
      </c>
      <c r="D76" s="4">
        <v>43817</v>
      </c>
      <c r="E76" s="3" t="s">
        <v>68</v>
      </c>
      <c r="F76" s="7"/>
      <c r="G76" s="9" t="s">
        <v>115</v>
      </c>
      <c r="H76" s="12" t="str">
        <f t="shared" si="1"/>
        <v>[详情](res/ykq/17.jpg)</v>
      </c>
    </row>
    <row r="77" spans="1:8" x14ac:dyDescent="0.15">
      <c r="A77" s="11" t="s">
        <v>118</v>
      </c>
      <c r="B77" s="3" t="s">
        <v>94</v>
      </c>
      <c r="C77" s="3">
        <v>18</v>
      </c>
      <c r="D77" s="4">
        <v>43799</v>
      </c>
      <c r="E77" s="3" t="s">
        <v>68</v>
      </c>
      <c r="F77" s="7"/>
      <c r="G77" s="9" t="s">
        <v>116</v>
      </c>
      <c r="H77" s="12" t="str">
        <f t="shared" si="1"/>
        <v>[详情](res/ykq/18.jpg)</v>
      </c>
    </row>
    <row r="78" spans="1:8" x14ac:dyDescent="0.15">
      <c r="A78" s="11" t="s">
        <v>118</v>
      </c>
      <c r="B78" s="3" t="s">
        <v>95</v>
      </c>
      <c r="C78" s="3">
        <v>100</v>
      </c>
      <c r="D78" s="4">
        <v>43816</v>
      </c>
      <c r="E78" s="3" t="s">
        <v>68</v>
      </c>
      <c r="F78" s="7"/>
      <c r="G78" s="9" t="s">
        <v>117</v>
      </c>
      <c r="H78" s="12" t="str">
        <f t="shared" si="1"/>
        <v>[详情](res/ykq/19.jpg)</v>
      </c>
    </row>
    <row r="84" spans="2:2" x14ac:dyDescent="0.15">
      <c r="B84">
        <f>147500-SUM(C2:C78)</f>
        <v>51981.5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yangpengbo</cp:lastModifiedBy>
  <dcterms:created xsi:type="dcterms:W3CDTF">2020-03-22T05:59:00Z</dcterms:created>
  <dcterms:modified xsi:type="dcterms:W3CDTF">2020-03-22T13:58:15Z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