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<sst xmlns="http://schemas.openxmlformats.org/spreadsheetml/2006/main" count="78" uniqueCount="68">
  <si>
    <t>大类</t>
  </si>
  <si>
    <t>类别</t>
  </si>
  <si>
    <t>金额</t>
  </si>
  <si>
    <t>日期</t>
  </si>
  <si>
    <t>备注</t>
  </si>
  <si>
    <t>工程</t>
  </si>
  <si>
    <t>泥水匠</t>
  </si>
  <si>
    <t>沙石</t>
  </si>
  <si>
    <t>钢材</t>
  </si>
  <si>
    <t>包括运费60元</t>
  </si>
  <si>
    <t>楼板(甘井预制厂)</t>
  </si>
  <si>
    <t>脊兽，仿古砖瓦，瓷砖（山西）</t>
  </si>
  <si>
    <t>包括运费800元</t>
  </si>
  <si>
    <t>鹿口</t>
  </si>
  <si>
    <t>刘鹏涛</t>
  </si>
  <si>
    <t>上梁请匠人吃饭(2席）</t>
  </si>
  <si>
    <t>上梁酒炮</t>
  </si>
  <si>
    <t>买建材</t>
  </si>
  <si>
    <t>买烟炮</t>
  </si>
  <si>
    <t>刘振兴</t>
  </si>
  <si>
    <t>装载机，梁，机合板，棚木</t>
  </si>
  <si>
    <t>石碑</t>
  </si>
  <si>
    <t>建材，白水泥，盐等</t>
  </si>
  <si>
    <t>党蕊玉</t>
  </si>
  <si>
    <t>补鹿口，仿古转等</t>
  </si>
  <si>
    <t>补水泥，胶，建材</t>
  </si>
  <si>
    <t>工程完工请匠人吃饭</t>
  </si>
  <si>
    <t>完工烟泡</t>
  </si>
  <si>
    <t>给泥水匠</t>
  </si>
  <si>
    <t>买瓷砖，泡沫胶</t>
  </si>
  <si>
    <t>补仿古瓷砖</t>
  </si>
  <si>
    <t>补瓦当，勾檐</t>
  </si>
  <si>
    <t>门两个</t>
  </si>
  <si>
    <t>补沙石</t>
  </si>
  <si>
    <t>窗四个</t>
  </si>
  <si>
    <t>建材</t>
  </si>
  <si>
    <t>鹏博爸工钱</t>
  </si>
  <si>
    <t>平台栏杆和门窗辅料</t>
  </si>
  <si>
    <t>二次拉电</t>
  </si>
  <si>
    <t>工地做饭工钱</t>
  </si>
  <si>
    <t>社火</t>
  </si>
  <si>
    <t>扇子102个</t>
  </si>
  <si>
    <t>杆上纸扎</t>
  </si>
  <si>
    <t>哨子20个</t>
  </si>
  <si>
    <t>胶带15卷</t>
  </si>
  <si>
    <t>小孩衣服十二套</t>
  </si>
  <si>
    <t>手套300双</t>
  </si>
  <si>
    <t>衣服女5套</t>
  </si>
  <si>
    <t>衣服男40套</t>
  </si>
  <si>
    <t>床单蓝12条</t>
  </si>
  <si>
    <t>衣服女45套</t>
  </si>
  <si>
    <t>杯子300个</t>
  </si>
  <si>
    <t>衣服小孩8套</t>
  </si>
  <si>
    <t>头花钢铃</t>
  </si>
  <si>
    <t>哨子10个</t>
  </si>
  <si>
    <t>床单红24个</t>
  </si>
  <si>
    <t>木工板，龙骨，螺丝，旗，旗杆等</t>
  </si>
  <si>
    <t>笔墨纸砚，文具用品</t>
  </si>
  <si>
    <t>刘东帆</t>
  </si>
  <si>
    <t>报备+纸扎</t>
  </si>
  <si>
    <t>刘伟（黑)</t>
  </si>
  <si>
    <t>杆上用品，对联</t>
  </si>
  <si>
    <t>围巾（红36条，黄10条）</t>
  </si>
  <si>
    <t>馍+纸扎</t>
  </si>
  <si>
    <t>彩车锣鼓车用品</t>
  </si>
  <si>
    <t>焊杆，戏楼两边平台栏杆工钱</t>
  </si>
  <si>
    <t>烟14条</t>
  </si>
  <si>
    <t>工地11条，年后还锣鼓锣等用了3条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</si>
</sst>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21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4" borderId="6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14" borderId="1" applyNumberFormat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14" fillId="30" borderId="7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tabSelected="1" topLeftCell="A22" workbookViewId="0">
      <selection activeCell="L42" sqref="L42"/>
    </sheetView>
  </sheetViews>
  <sheetFormatPr defaultColWidth="9" defaultRowHeight="13.5" outlineLevelCol="6"/>
  <cols>
    <col min="2" max="2" width="29.625" customWidth="1"/>
    <col min="4" max="4" width="11.5"/>
    <col min="5" max="5" width="32.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">
      <c r="A2" s="1" t="s">
        <v>5</v>
      </c>
      <c r="B2" t="s">
        <v>6</v>
      </c>
      <c r="C2">
        <v>2000</v>
      </c>
      <c r="D2" s="2">
        <v>43764</v>
      </c>
    </row>
    <row r="3" spans="1:4">
      <c r="A3" s="1"/>
      <c r="B3" t="s">
        <v>7</v>
      </c>
      <c r="C3">
        <v>3000</v>
      </c>
      <c r="D3" s="2">
        <v>43768</v>
      </c>
    </row>
    <row r="4" spans="1:5">
      <c r="A4" s="1"/>
      <c r="B4" t="s">
        <v>8</v>
      </c>
      <c r="C4">
        <f>733+60</f>
        <v>793</v>
      </c>
      <c r="D4" s="2">
        <v>43769</v>
      </c>
      <c r="E4" t="s">
        <v>9</v>
      </c>
    </row>
    <row r="5" spans="1:4">
      <c r="A5" s="1"/>
      <c r="B5" t="s">
        <v>10</v>
      </c>
      <c r="C5">
        <v>5000</v>
      </c>
      <c r="D5" s="2">
        <v>43777</v>
      </c>
    </row>
    <row r="6" spans="1:4">
      <c r="A6" s="1"/>
      <c r="B6" t="s">
        <v>6</v>
      </c>
      <c r="C6">
        <v>5000</v>
      </c>
      <c r="D6" s="2">
        <v>43779</v>
      </c>
    </row>
    <row r="7" spans="1:4">
      <c r="A7" s="1"/>
      <c r="B7" t="s">
        <v>10</v>
      </c>
      <c r="C7">
        <v>1860</v>
      </c>
      <c r="D7" s="2">
        <v>43779</v>
      </c>
    </row>
    <row r="8" spans="1:5">
      <c r="A8" s="1"/>
      <c r="B8" t="s">
        <v>11</v>
      </c>
      <c r="C8">
        <f>7600+800</f>
        <v>8400</v>
      </c>
      <c r="D8" s="2">
        <v>43780</v>
      </c>
      <c r="E8" t="s">
        <v>12</v>
      </c>
    </row>
    <row r="9" spans="1:6">
      <c r="A9" s="1"/>
      <c r="B9" t="s">
        <v>13</v>
      </c>
      <c r="C9">
        <v>600</v>
      </c>
      <c r="F9" t="s">
        <v>14</v>
      </c>
    </row>
    <row r="10" spans="1:4">
      <c r="A10" s="1"/>
      <c r="B10" t="s">
        <v>15</v>
      </c>
      <c r="C10">
        <v>600</v>
      </c>
      <c r="D10" s="2">
        <v>43781</v>
      </c>
    </row>
    <row r="11" spans="1:4">
      <c r="A11" s="1"/>
      <c r="B11" t="s">
        <v>16</v>
      </c>
      <c r="C11">
        <v>485</v>
      </c>
      <c r="D11" s="2">
        <v>43781</v>
      </c>
    </row>
    <row r="12" spans="1:4">
      <c r="A12" s="1"/>
      <c r="B12" t="s">
        <v>6</v>
      </c>
      <c r="C12">
        <v>3000</v>
      </c>
      <c r="D12" s="2">
        <v>43793</v>
      </c>
    </row>
    <row r="13" spans="1:4">
      <c r="A13" s="1"/>
      <c r="B13" t="s">
        <v>17</v>
      </c>
      <c r="C13">
        <f>370+260</f>
        <v>630</v>
      </c>
      <c r="D13" s="2">
        <v>43825</v>
      </c>
    </row>
    <row r="14" spans="1:6">
      <c r="A14" s="1"/>
      <c r="B14" t="s">
        <v>18</v>
      </c>
      <c r="C14">
        <f>255+130</f>
        <v>385</v>
      </c>
      <c r="D14" s="2">
        <v>43816</v>
      </c>
      <c r="F14" t="s">
        <v>19</v>
      </c>
    </row>
    <row r="15" spans="1:4">
      <c r="A15" s="1"/>
      <c r="B15" t="s">
        <v>20</v>
      </c>
      <c r="C15">
        <f>3500+950</f>
        <v>4450</v>
      </c>
      <c r="D15" s="2">
        <v>43817</v>
      </c>
    </row>
    <row r="16" spans="1:4">
      <c r="A16" s="1"/>
      <c r="B16" t="s">
        <v>21</v>
      </c>
      <c r="C16">
        <v>1400</v>
      </c>
      <c r="D16" s="2">
        <v>43817</v>
      </c>
    </row>
    <row r="17" spans="1:6">
      <c r="A17" s="1"/>
      <c r="B17" t="s">
        <v>22</v>
      </c>
      <c r="C17">
        <f>280+170+460+100+210</f>
        <v>1220</v>
      </c>
      <c r="F17" t="s">
        <v>23</v>
      </c>
    </row>
    <row r="18" spans="1:3">
      <c r="A18" s="1"/>
      <c r="B18" t="s">
        <v>24</v>
      </c>
      <c r="C18">
        <f>700+370+160+200+180</f>
        <v>1610</v>
      </c>
    </row>
    <row r="19" spans="1:3">
      <c r="A19" s="1"/>
      <c r="B19" t="s">
        <v>25</v>
      </c>
      <c r="C19">
        <f>160+210+100+180</f>
        <v>650</v>
      </c>
    </row>
    <row r="20" spans="1:3">
      <c r="A20" s="1"/>
      <c r="B20" t="s">
        <v>26</v>
      </c>
      <c r="C20">
        <f>260+110</f>
        <v>370</v>
      </c>
    </row>
    <row r="21" spans="1:3">
      <c r="A21" s="1"/>
      <c r="B21" t="s">
        <v>27</v>
      </c>
      <c r="C21">
        <f>120+105</f>
        <v>225</v>
      </c>
    </row>
    <row r="22" spans="1:7">
      <c r="A22" s="3"/>
      <c r="G22">
        <f>SUM(C2:C21)</f>
        <v>41678</v>
      </c>
    </row>
    <row r="23" spans="1:3">
      <c r="A23" s="1" t="s">
        <v>5</v>
      </c>
      <c r="B23" t="s">
        <v>28</v>
      </c>
      <c r="C23">
        <v>5300</v>
      </c>
    </row>
    <row r="24" spans="1:3">
      <c r="A24" s="1"/>
      <c r="B24" t="s">
        <v>29</v>
      </c>
      <c r="C24">
        <f>320+100</f>
        <v>420</v>
      </c>
    </row>
    <row r="25" spans="1:3">
      <c r="A25" s="1"/>
      <c r="B25" t="s">
        <v>30</v>
      </c>
      <c r="C25">
        <v>225</v>
      </c>
    </row>
    <row r="26" spans="1:3">
      <c r="A26" s="1"/>
      <c r="B26" t="s">
        <v>31</v>
      </c>
      <c r="C26">
        <f>230+270</f>
        <v>500</v>
      </c>
    </row>
    <row r="27" spans="1:3">
      <c r="A27" s="1"/>
      <c r="B27" t="s">
        <v>32</v>
      </c>
      <c r="C27">
        <v>2400</v>
      </c>
    </row>
    <row r="28" spans="1:3">
      <c r="A28" s="1"/>
      <c r="B28" t="s">
        <v>33</v>
      </c>
      <c r="C28">
        <v>1350</v>
      </c>
    </row>
    <row r="29" spans="1:3">
      <c r="A29" s="1"/>
      <c r="B29" t="s">
        <v>34</v>
      </c>
      <c r="C29">
        <v>800</v>
      </c>
    </row>
    <row r="30" spans="1:4">
      <c r="A30" s="1"/>
      <c r="B30" t="s">
        <v>35</v>
      </c>
      <c r="C30">
        <f>135+78+38+600+75</f>
        <v>926</v>
      </c>
      <c r="D30" s="2">
        <v>43825</v>
      </c>
    </row>
    <row r="31" spans="1:3">
      <c r="A31" s="1"/>
      <c r="B31" t="s">
        <v>36</v>
      </c>
      <c r="C31">
        <v>3000</v>
      </c>
    </row>
    <row r="32" spans="1:3">
      <c r="A32" s="1"/>
      <c r="B32" t="s">
        <v>37</v>
      </c>
      <c r="C32">
        <f>218+30+130+90+180</f>
        <v>648</v>
      </c>
    </row>
    <row r="33" spans="1:3">
      <c r="A33" s="1"/>
      <c r="B33" t="s">
        <v>38</v>
      </c>
      <c r="C33">
        <f>700+100+285</f>
        <v>1085</v>
      </c>
    </row>
    <row r="34" spans="1:6">
      <c r="A34" s="1"/>
      <c r="B34" t="s">
        <v>39</v>
      </c>
      <c r="C34">
        <v>600</v>
      </c>
      <c r="F34" t="s">
        <v>14</v>
      </c>
    </row>
    <row r="36" spans="1:4">
      <c r="A36" s="1" t="s">
        <v>40</v>
      </c>
      <c r="B36" t="s">
        <v>41</v>
      </c>
      <c r="C36">
        <v>652</v>
      </c>
      <c r="D36" s="2">
        <v>43819</v>
      </c>
    </row>
    <row r="37" spans="1:6">
      <c r="A37" s="1"/>
      <c r="B37" t="s">
        <v>42</v>
      </c>
      <c r="C37">
        <v>300</v>
      </c>
      <c r="D37" s="2">
        <v>43820</v>
      </c>
      <c r="F37" t="s">
        <v>23</v>
      </c>
    </row>
    <row r="38" spans="1:4">
      <c r="A38" s="1"/>
      <c r="B38" t="s">
        <v>43</v>
      </c>
      <c r="C38">
        <v>70</v>
      </c>
      <c r="D38" s="2">
        <v>43820</v>
      </c>
    </row>
    <row r="39" spans="1:4">
      <c r="A39" s="1"/>
      <c r="B39" t="s">
        <v>44</v>
      </c>
      <c r="C39">
        <v>29</v>
      </c>
      <c r="D39" s="2">
        <v>43821</v>
      </c>
    </row>
    <row r="40" spans="1:4">
      <c r="A40" s="1"/>
      <c r="B40" t="s">
        <v>45</v>
      </c>
      <c r="C40">
        <v>216</v>
      </c>
      <c r="D40" s="2">
        <v>43821</v>
      </c>
    </row>
    <row r="41" spans="1:4">
      <c r="A41" s="1"/>
      <c r="B41" t="s">
        <v>46</v>
      </c>
      <c r="C41">
        <v>142</v>
      </c>
      <c r="D41" s="2">
        <v>43822</v>
      </c>
    </row>
    <row r="42" spans="1:4">
      <c r="A42" s="1"/>
      <c r="B42" t="s">
        <v>47</v>
      </c>
      <c r="C42">
        <v>129.5</v>
      </c>
      <c r="D42" s="2">
        <v>43822</v>
      </c>
    </row>
    <row r="43" spans="1:4">
      <c r="A43" s="1"/>
      <c r="B43" t="s">
        <v>48</v>
      </c>
      <c r="C43">
        <v>1120</v>
      </c>
      <c r="D43" s="2">
        <v>43824</v>
      </c>
    </row>
    <row r="44" spans="1:3">
      <c r="A44" s="1"/>
      <c r="B44" t="s">
        <v>49</v>
      </c>
      <c r="C44">
        <v>175</v>
      </c>
    </row>
    <row r="45" spans="1:3">
      <c r="A45" s="1"/>
      <c r="B45" t="s">
        <v>50</v>
      </c>
      <c r="C45">
        <v>1165.5</v>
      </c>
    </row>
    <row r="46" spans="1:3">
      <c r="A46" s="1"/>
      <c r="B46" s="4" t="s">
        <v>51</v>
      </c>
      <c r="C46">
        <v>1740</v>
      </c>
    </row>
    <row r="47" spans="1:3">
      <c r="A47" s="1"/>
      <c r="B47" t="s">
        <v>52</v>
      </c>
      <c r="C47">
        <v>144</v>
      </c>
    </row>
    <row r="48" spans="1:3">
      <c r="A48" s="1"/>
      <c r="B48" t="s">
        <v>53</v>
      </c>
      <c r="C48">
        <f>105+93</f>
        <v>198</v>
      </c>
    </row>
    <row r="49" spans="1:3">
      <c r="A49" s="1"/>
      <c r="B49" t="s">
        <v>54</v>
      </c>
      <c r="C49">
        <v>35</v>
      </c>
    </row>
    <row r="50" spans="1:3">
      <c r="A50" s="1"/>
      <c r="B50" t="s">
        <v>55</v>
      </c>
      <c r="C50">
        <v>384</v>
      </c>
    </row>
    <row r="51" spans="1:3">
      <c r="A51" s="1"/>
      <c r="B51" s="4" t="s">
        <v>56</v>
      </c>
      <c r="C51">
        <f>130+85+160+150+260+80+90</f>
        <v>955</v>
      </c>
    </row>
    <row r="53" spans="1:6">
      <c r="A53" s="1" t="s">
        <v>40</v>
      </c>
      <c r="B53" s="4" t="s">
        <v>57</v>
      </c>
      <c r="C53">
        <f>300+200</f>
        <v>500</v>
      </c>
      <c r="F53" t="s">
        <v>58</v>
      </c>
    </row>
    <row r="54" spans="1:6">
      <c r="A54" s="1"/>
      <c r="B54" s="4" t="s">
        <v>59</v>
      </c>
      <c r="C54">
        <f>650+140</f>
        <v>790</v>
      </c>
      <c r="F54" t="s">
        <v>60</v>
      </c>
    </row>
    <row r="55" spans="1:3">
      <c r="A55" s="1"/>
      <c r="B55" t="s">
        <v>61</v>
      </c>
      <c r="C55">
        <f>365+30+35+100</f>
        <v>530</v>
      </c>
    </row>
    <row r="56" spans="1:3">
      <c r="A56" s="1"/>
      <c r="B56" s="4" t="s">
        <v>62</v>
      </c>
      <c r="C56">
        <v>948</v>
      </c>
    </row>
    <row r="57" spans="1:6">
      <c r="A57" s="1"/>
      <c r="B57" s="4" t="s">
        <v>63</v>
      </c>
      <c r="C57">
        <v>315</v>
      </c>
      <c r="F57" t="s">
        <v>19</v>
      </c>
    </row>
    <row r="58" spans="1:6">
      <c r="A58" s="1"/>
      <c r="B58" s="4" t="s">
        <v>64</v>
      </c>
      <c r="C58">
        <v>540</v>
      </c>
      <c r="F58" t="s">
        <v>23</v>
      </c>
    </row>
    <row r="59" spans="1:6">
      <c r="A59" s="1"/>
      <c r="B59" s="4" t="s">
        <v>65</v>
      </c>
      <c r="C59">
        <v>1400</v>
      </c>
      <c r="F59" t="s">
        <v>23</v>
      </c>
    </row>
    <row r="60" spans="1:5">
      <c r="A60" s="1"/>
      <c r="B60" s="4" t="s">
        <v>66</v>
      </c>
      <c r="C60">
        <v>910</v>
      </c>
      <c r="E60" t="s">
        <v>67</v>
      </c>
    </row>
  </sheetData>
  <mergeCells count="4">
    <mergeCell ref="A2:A21"/>
    <mergeCell ref="A23:A34"/>
    <mergeCell ref="A36:A51"/>
    <mergeCell ref="A53:A60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2020-03-22T05:59:00Z</dcterms:created>
  <dcterms:modified xsi:type="dcterms:W3CDTF">2020-03-22T06:45:16Z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